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2.xml" ContentType="application/vnd.openxmlformats-officedocument.spreadsheetml.table+xml"/>
  <Override PartName="/xl/tables/table1.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91" firstSheet="0" activeTab="0"/>
  </bookViews>
  <sheets>
    <sheet name="Introduction" sheetId="1" state="visible" r:id="rId2"/>
    <sheet name="Human Freedom 2008" sheetId="2" state="visible" r:id="rId3"/>
    <sheet name="Human Freedom 2010" sheetId="3" state="visible" r:id="rId4"/>
    <sheet name="Human Freedom 2011" sheetId="4" state="visible" r:id="rId5"/>
    <sheet name="Human Freedom 2012" sheetId="5" state="visible" r:id="rId6"/>
    <sheet name="Human Freedom 2013" sheetId="6" state="visible" r:id="rId7"/>
    <sheet name="Human Freedom 2014" sheetId="7" state="visible" r:id="rId8"/>
  </sheets>
  <definedNames>
    <definedName function="false" hidden="false" localSheetId="1" name="_xlnm.Print_Titles" vbProcedure="false">'Human Freedom 2008'!$A:$A,'Human Freedom 2008'!$1:$1</definedName>
    <definedName function="false" hidden="false" localSheetId="2" name="_xlnm.Print_Titles" vbProcedure="false">'Human Freedom 2010'!$A:$A,'Human Freedom 2010'!$1:$1</definedName>
    <definedName function="false" hidden="false" localSheetId="3" name="_xlnm.Print_Titles" vbProcedure="false">'Human Freedom 2011'!$A:$A,'Human Freedom 2011'!$1:$1</definedName>
    <definedName function="false" hidden="false" localSheetId="4" name="_xlnm.Print_Titles" vbProcedure="false">'Human Freedom 2012'!$A:$A,'Human Freedom 2012'!$1:$1</definedName>
    <definedName function="false" hidden="false" localSheetId="5" name="_xlnm.Print_Titles" vbProcedure="false">'Human Freedom 2013'!$A:$A,'Human Freedom 2013'!$1:$1</definedName>
    <definedName function="false" hidden="false" localSheetId="6" name="_xlnm.Print_Titles" vbProcedure="false">'Human Freedom 2014'!$A:$A,'Human Freedom 2014'!$1:$1</definedName>
    <definedName function="false" hidden="false" localSheetId="1" name="_xlnm.Print_Titles" vbProcedure="false">'Human Freedom 2008'!$A:$A,'Human Freedom 2008'!$1:$1</definedName>
    <definedName function="false" hidden="false" localSheetId="2" name="_xlnm.Print_Titles" vbProcedure="false">'Human Freedom 2010'!$A:$A,'Human Freedom 2010'!$1:$1</definedName>
    <definedName function="false" hidden="false" localSheetId="3" name="_xlnm.Print_Titles" vbProcedure="false">'Human Freedom 2011'!$A:$A,'Human Freedom 2011'!$1:$1</definedName>
    <definedName function="false" hidden="false" localSheetId="4" name="_xlnm.Print_Titles" vbProcedure="false">'Human Freedom 2012'!$A:$A,'Human Freedom 2012'!$1:$1</definedName>
    <definedName function="false" hidden="false" localSheetId="5" name="_xlnm.Print_Titles" vbProcedure="false">'Human Freedom 2013'!$A:$A,'Human Freedom 2013'!$1:$1</definedName>
    <definedName function="false" hidden="false" localSheetId="6" name="_xlnm.Print_Titles" vbProcedure="false">'Human Freedom 2014'!$A:$A,'Human Freedom 2014'!$1:$1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<sst xmlns="http://schemas.openxmlformats.org/spreadsheetml/2006/main" count="5696" uniqueCount="232">
  <si>
    <t xml:space="preserve">THE HUMAN FREEDOM INDEX 2016</t>
  </si>
  <si>
    <t xml:space="preserve">A GLOBAL MEASUREMENT OF PERSONAL, CIVIL, AND ECONOMIC FREEDOM</t>
  </si>
  <si>
    <t xml:space="preserve">www.cato.org/human-freedom-index</t>
  </si>
  <si>
    <t xml:space="preserve">Countries (2008)</t>
  </si>
  <si>
    <t xml:space="preserve">1A Procedural Justice</t>
  </si>
  <si>
    <t xml:space="preserve">1B Civil Justice</t>
  </si>
  <si>
    <t xml:space="preserve">1C Criminal Justice</t>
  </si>
  <si>
    <t xml:space="preserve">1 Rule of Law</t>
  </si>
  <si>
    <t xml:space="preserve">2A Homicide</t>
  </si>
  <si>
    <t xml:space="preserve">2Bi Disappearance</t>
  </si>
  <si>
    <t xml:space="preserve">2Bii Intensity of the Violent Conflicts</t>
  </si>
  <si>
    <t xml:space="preserve">2Biii Internal Organised Conflict</t>
  </si>
  <si>
    <t xml:space="preserve">2Biv Terrorism Fatalities</t>
  </si>
  <si>
    <t xml:space="preserve">2Bv Terrorism Injured </t>
  </si>
  <si>
    <t xml:space="preserve">2B Disapperance, Conflict &amp; Terrorism</t>
  </si>
  <si>
    <t xml:space="preserve">2Ci Female Genital Mutilation</t>
  </si>
  <si>
    <t xml:space="preserve">2Cii Missing Women</t>
  </si>
  <si>
    <t xml:space="preserve">2Ciii Equal Inheritance Rights</t>
  </si>
  <si>
    <t xml:space="preserve">2C Women's Security  &amp; Safety</t>
  </si>
  <si>
    <t xml:space="preserve">2 Security &amp; Safety</t>
  </si>
  <si>
    <t xml:space="preserve">3A Freedom of Foreign Movement</t>
  </si>
  <si>
    <t xml:space="preserve">3B Freedom of Domestic Movement</t>
  </si>
  <si>
    <t xml:space="preserve">3C Women's Freedom of Movement</t>
  </si>
  <si>
    <t xml:space="preserve">3 Movement</t>
  </si>
  <si>
    <t xml:space="preserve">4A Freedom to establish religious organizations</t>
  </si>
  <si>
    <t xml:space="preserve">4B Autonomy of religious organizations</t>
  </si>
  <si>
    <t xml:space="preserve">4 Religion</t>
  </si>
  <si>
    <t xml:space="preserve">5A Freedom of association</t>
  </si>
  <si>
    <t xml:space="preserve">5B Freedom of assembly and demonstration</t>
  </si>
  <si>
    <t xml:space="preserve">5Ci Political parties</t>
  </si>
  <si>
    <t xml:space="preserve">5Cii Professional organizations</t>
  </si>
  <si>
    <t xml:space="preserve">5Ciii Educational, sporting and cultural organizations</t>
  </si>
  <si>
    <t xml:space="preserve">5C Autonomy of organizations (operational independence from political authority)</t>
  </si>
  <si>
    <t xml:space="preserve">5Di Political parties</t>
  </si>
  <si>
    <t xml:space="preserve">5Dii Professional organizations</t>
  </si>
  <si>
    <t xml:space="preserve">5Diii Educational, sporting and cultural organizations5</t>
  </si>
  <si>
    <t xml:space="preserve">5D Freedom to establish organizations</t>
  </si>
  <si>
    <t xml:space="preserve">5 Association, Assebly &amp; Civil Society</t>
  </si>
  <si>
    <t xml:space="preserve">6A Press - Killings</t>
  </si>
  <si>
    <t xml:space="preserve">6B Laws and regulations that influence media content</t>
  </si>
  <si>
    <t xml:space="preserve">6C Political pressures and controls on media content</t>
  </si>
  <si>
    <t xml:space="preserve">6Di Access to foreign television (cable/ satellite)</t>
  </si>
  <si>
    <t xml:space="preserve">6Dii Access to foreign newspapers</t>
  </si>
  <si>
    <t xml:space="preserve">6D Freedom of access to foreign information</t>
  </si>
  <si>
    <t xml:space="preserve">6E State control over Internet access</t>
  </si>
  <si>
    <t xml:space="preserve">6 Expression &amp; Information</t>
  </si>
  <si>
    <t xml:space="preserve">7A Parental Rights</t>
  </si>
  <si>
    <t xml:space="preserve">7Bi Male to Male Relationship</t>
  </si>
  <si>
    <t xml:space="preserve">7Bii Female to Female Relationship</t>
  </si>
  <si>
    <t xml:space="preserve">7B Same-sex Relationships</t>
  </si>
  <si>
    <t xml:space="preserve">7 Relationships</t>
  </si>
  <si>
    <t xml:space="preserve">PERSONAL FREEDOM</t>
  </si>
  <si>
    <t xml:space="preserve">ECONOMIC FREEDOM</t>
  </si>
  <si>
    <t xml:space="preserve">HUMAN FREEDOM INDEX</t>
  </si>
  <si>
    <t xml:space="preserve">HUMAN FREEDOM INDEX: Rank</t>
  </si>
  <si>
    <t xml:space="preserve">HUMAN FREEDOM INDEX: Rounded for ranking calculations</t>
  </si>
  <si>
    <t xml:space="preserve">RULE OF LAW</t>
  </si>
  <si>
    <t xml:space="preserve">SECURITY &amp; SAFETY</t>
  </si>
  <si>
    <t xml:space="preserve">PERSONAL FREEDOM (minus Security &amp;Safety and Rule of Law)</t>
  </si>
  <si>
    <t xml:space="preserve">Albania</t>
  </si>
  <si>
    <t xml:space="preserve">-</t>
  </si>
  <si>
    <t xml:space="preserve">Algeria</t>
  </si>
  <si>
    <t xml:space="preserve">Angola</t>
  </si>
  <si>
    <t xml:space="preserve">Argentina</t>
  </si>
  <si>
    <t xml:space="preserve">Armenia</t>
  </si>
  <si>
    <t xml:space="preserve">Australia</t>
  </si>
  <si>
    <t xml:space="preserve">Austria</t>
  </si>
  <si>
    <t xml:space="preserve">Azerbaijan</t>
  </si>
  <si>
    <t xml:space="preserve">Bahamas</t>
  </si>
  <si>
    <t xml:space="preserve">Bahrain</t>
  </si>
  <si>
    <t xml:space="preserve">Bangladesh</t>
  </si>
  <si>
    <t xml:space="preserve">Barbados</t>
  </si>
  <si>
    <t xml:space="preserve">Belgium</t>
  </si>
  <si>
    <t xml:space="preserve">Belize</t>
  </si>
  <si>
    <t xml:space="preserve">Benin</t>
  </si>
  <si>
    <t xml:space="preserve">Bolivia</t>
  </si>
  <si>
    <t xml:space="preserve">Bosnia Herzegovina</t>
  </si>
  <si>
    <t xml:space="preserve">Botswana</t>
  </si>
  <si>
    <t xml:space="preserve">Brazil</t>
  </si>
  <si>
    <t xml:space="preserve">Bulgaria</t>
  </si>
  <si>
    <t xml:space="preserve">Burkina Faso</t>
  </si>
  <si>
    <t xml:space="preserve">Burundi</t>
  </si>
  <si>
    <t xml:space="preserve">Cameroon</t>
  </si>
  <si>
    <t xml:space="preserve">Canada</t>
  </si>
  <si>
    <t xml:space="preserve">Central African Republic</t>
  </si>
  <si>
    <t xml:space="preserve">Chad</t>
  </si>
  <si>
    <t xml:space="preserve">Chile</t>
  </si>
  <si>
    <t xml:space="preserve">China</t>
  </si>
  <si>
    <t xml:space="preserve">Colombia</t>
  </si>
  <si>
    <t xml:space="preserve">Congo, Democratic Republic of</t>
  </si>
  <si>
    <t xml:space="preserve">Congo, Republic of</t>
  </si>
  <si>
    <t xml:space="preserve">Costa Rica</t>
  </si>
  <si>
    <t xml:space="preserve">Cote d'Ivoire</t>
  </si>
  <si>
    <t xml:space="preserve">Croatia</t>
  </si>
  <si>
    <t xml:space="preserve">Cyprus</t>
  </si>
  <si>
    <t xml:space="preserve">Czech Republic</t>
  </si>
  <si>
    <t xml:space="preserve">Denmark</t>
  </si>
  <si>
    <t xml:space="preserve">Dominican Republic</t>
  </si>
  <si>
    <t xml:space="preserve">Ecuador</t>
  </si>
  <si>
    <t xml:space="preserve">Egypt</t>
  </si>
  <si>
    <t xml:space="preserve">                            -</t>
  </si>
  <si>
    <t xml:space="preserve">El Salvador</t>
  </si>
  <si>
    <t xml:space="preserve">Estonia</t>
  </si>
  <si>
    <t xml:space="preserve">Ethiopia</t>
  </si>
  <si>
    <t xml:space="preserve">Fiji</t>
  </si>
  <si>
    <t xml:space="preserve">Finland</t>
  </si>
  <si>
    <t xml:space="preserve">France</t>
  </si>
  <si>
    <t xml:space="preserve">Gabon</t>
  </si>
  <si>
    <t xml:space="preserve">Georgia</t>
  </si>
  <si>
    <t xml:space="preserve">Germany</t>
  </si>
  <si>
    <t xml:space="preserve">Ghana</t>
  </si>
  <si>
    <t xml:space="preserve">Greece</t>
  </si>
  <si>
    <t xml:space="preserve">Guatemala</t>
  </si>
  <si>
    <t xml:space="preserve">Guinea-Bissau</t>
  </si>
  <si>
    <t xml:space="preserve">Guyana</t>
  </si>
  <si>
    <t xml:space="preserve">Haiti</t>
  </si>
  <si>
    <t xml:space="preserve">Honduras</t>
  </si>
  <si>
    <t xml:space="preserve">Hong Kong</t>
  </si>
  <si>
    <t xml:space="preserve">Hungary</t>
  </si>
  <si>
    <t xml:space="preserve">Iceland</t>
  </si>
  <si>
    <t xml:space="preserve">India</t>
  </si>
  <si>
    <t xml:space="preserve">Indonesia</t>
  </si>
  <si>
    <t xml:space="preserve">Iran</t>
  </si>
  <si>
    <t xml:space="preserve">Ireland</t>
  </si>
  <si>
    <t xml:space="preserve">Israel</t>
  </si>
  <si>
    <t xml:space="preserve">Italy</t>
  </si>
  <si>
    <t xml:space="preserve">Jamaica</t>
  </si>
  <si>
    <t xml:space="preserve">Japan</t>
  </si>
  <si>
    <t xml:space="preserve">Jordan</t>
  </si>
  <si>
    <t xml:space="preserve">Kazakhstan</t>
  </si>
  <si>
    <t xml:space="preserve">Kenya</t>
  </si>
  <si>
    <t xml:space="preserve">Korea, Republic of</t>
  </si>
  <si>
    <t xml:space="preserve">Kuwait</t>
  </si>
  <si>
    <t xml:space="preserve">Kyrgyz Republic</t>
  </si>
  <si>
    <t xml:space="preserve">Latvia</t>
  </si>
  <si>
    <t xml:space="preserve">Lesotho</t>
  </si>
  <si>
    <t xml:space="preserve">Lithuania</t>
  </si>
  <si>
    <t xml:space="preserve">Luxembourg</t>
  </si>
  <si>
    <t xml:space="preserve">Macedonia</t>
  </si>
  <si>
    <t xml:space="preserve">Madagascar</t>
  </si>
  <si>
    <t xml:space="preserve">Malawi</t>
  </si>
  <si>
    <t xml:space="preserve">Malaysia</t>
  </si>
  <si>
    <t xml:space="preserve">Mali</t>
  </si>
  <si>
    <t xml:space="preserve">Malta</t>
  </si>
  <si>
    <t xml:space="preserve">Mauritania</t>
  </si>
  <si>
    <t xml:space="preserve">Mauritius</t>
  </si>
  <si>
    <t xml:space="preserve">Mexico</t>
  </si>
  <si>
    <t xml:space="preserve">Moldova</t>
  </si>
  <si>
    <t xml:space="preserve">Mongolia</t>
  </si>
  <si>
    <t xml:space="preserve">Montenegro</t>
  </si>
  <si>
    <t xml:space="preserve">Morocco</t>
  </si>
  <si>
    <t xml:space="preserve">Mozambique</t>
  </si>
  <si>
    <t xml:space="preserve">Myanmar</t>
  </si>
  <si>
    <t xml:space="preserve">Namibia</t>
  </si>
  <si>
    <t xml:space="preserve">Nepal</t>
  </si>
  <si>
    <t xml:space="preserve">Netherlands</t>
  </si>
  <si>
    <t xml:space="preserve">New Zealand</t>
  </si>
  <si>
    <t xml:space="preserve">Nicaragua</t>
  </si>
  <si>
    <t xml:space="preserve">Niger</t>
  </si>
  <si>
    <t xml:space="preserve">Nigeria</t>
  </si>
  <si>
    <t xml:space="preserve">Norway</t>
  </si>
  <si>
    <t xml:space="preserve">Oman</t>
  </si>
  <si>
    <t xml:space="preserve">Pakistan</t>
  </si>
  <si>
    <t xml:space="preserve">Panama</t>
  </si>
  <si>
    <t xml:space="preserve">Papua New Guinea</t>
  </si>
  <si>
    <t xml:space="preserve">Paraguay</t>
  </si>
  <si>
    <t xml:space="preserve">Peru</t>
  </si>
  <si>
    <t xml:space="preserve">Philippines</t>
  </si>
  <si>
    <t xml:space="preserve">Poland</t>
  </si>
  <si>
    <t xml:space="preserve">Portugal</t>
  </si>
  <si>
    <t xml:space="preserve">Romania</t>
  </si>
  <si>
    <t xml:space="preserve">Russia</t>
  </si>
  <si>
    <t xml:space="preserve">Rwanda</t>
  </si>
  <si>
    <t xml:space="preserve">Senegal</t>
  </si>
  <si>
    <t xml:space="preserve">Serbia</t>
  </si>
  <si>
    <t xml:space="preserve">Sierra Leone</t>
  </si>
  <si>
    <t xml:space="preserve">Singapore</t>
  </si>
  <si>
    <t xml:space="preserve">Slovakia</t>
  </si>
  <si>
    <t xml:space="preserve">Slovenia</t>
  </si>
  <si>
    <t xml:space="preserve">South Africa</t>
  </si>
  <si>
    <t xml:space="preserve">Spain</t>
  </si>
  <si>
    <t xml:space="preserve">Sri Lanka</t>
  </si>
  <si>
    <t xml:space="preserve">Sweden</t>
  </si>
  <si>
    <t xml:space="preserve">Switzerland</t>
  </si>
  <si>
    <t xml:space="preserve">Syria</t>
  </si>
  <si>
    <t xml:space="preserve">Taiwan</t>
  </si>
  <si>
    <t xml:space="preserve">Tanzania</t>
  </si>
  <si>
    <t xml:space="preserve">Thailand</t>
  </si>
  <si>
    <t xml:space="preserve">Togo</t>
  </si>
  <si>
    <t xml:space="preserve">Trinidad and Tobago</t>
  </si>
  <si>
    <t xml:space="preserve">Tunisia</t>
  </si>
  <si>
    <t xml:space="preserve">Turkey</t>
  </si>
  <si>
    <t xml:space="preserve">Uganda</t>
  </si>
  <si>
    <t xml:space="preserve">Ukraine</t>
  </si>
  <si>
    <t xml:space="preserve">United Arab Emirates</t>
  </si>
  <si>
    <t xml:space="preserve">United Kingdom</t>
  </si>
  <si>
    <t xml:space="preserve">United States of America</t>
  </si>
  <si>
    <t xml:space="preserve">Uruguay</t>
  </si>
  <si>
    <t xml:space="preserve">Venezuela</t>
  </si>
  <si>
    <t xml:space="preserve">Vietnam</t>
  </si>
  <si>
    <t xml:space="preserve">Zambia</t>
  </si>
  <si>
    <t xml:space="preserve">Zimbabwe</t>
  </si>
  <si>
    <t xml:space="preserve">Countries (2010)</t>
  </si>
  <si>
    <t xml:space="preserve">Brunei</t>
  </si>
  <si>
    <t xml:space="preserve">Cambodia</t>
  </si>
  <si>
    <t xml:space="preserve">Cape Verde</t>
  </si>
  <si>
    <t xml:space="preserve">East Timor</t>
  </si>
  <si>
    <t xml:space="preserve">Gambia, The</t>
  </si>
  <si>
    <t xml:space="preserve">Lebanon</t>
  </si>
  <si>
    <t xml:space="preserve">Qatar</t>
  </si>
  <si>
    <t xml:space="preserve">Saudi Arabia</t>
  </si>
  <si>
    <t xml:space="preserve">Suriname</t>
  </si>
  <si>
    <t xml:space="preserve">Swaziland</t>
  </si>
  <si>
    <t xml:space="preserve">Tajikistan</t>
  </si>
  <si>
    <t xml:space="preserve">Yemen</t>
  </si>
  <si>
    <t xml:space="preserve">Countries (2011)</t>
  </si>
  <si>
    <t xml:space="preserve">Countries (2012)</t>
  </si>
  <si>
    <t xml:space="preserve">Countries (2013)</t>
  </si>
  <si>
    <t xml:space="preserve">2Ciii(a) Equal Inheritance Rights: Widows</t>
  </si>
  <si>
    <t xml:space="preserve">2Ciii(b) Equal Inheritance Rights: Daughters</t>
  </si>
  <si>
    <t xml:space="preserve">7Ai Parental Authority: In marriage</t>
  </si>
  <si>
    <t xml:space="preserve">7Aii Parental Authority: After divorce</t>
  </si>
  <si>
    <t xml:space="preserve">7C Divorce</t>
  </si>
  <si>
    <t xml:space="preserve">Bhutan</t>
  </si>
  <si>
    <t xml:space="preserve">Bosnia Herzegovenia</t>
  </si>
  <si>
    <t xml:space="preserve">Guinea</t>
  </si>
  <si>
    <t xml:space="preserve">Libya</t>
  </si>
  <si>
    <t xml:space="preserve">Seychelles</t>
  </si>
  <si>
    <t xml:space="preserve">Countries (2014)</t>
  </si>
  <si>
    <t xml:space="preserve">Hong-Kong</t>
  </si>
  <si>
    <t xml:space="preserve">Laos</t>
  </si>
  <si>
    <t xml:space="preserve">Liberia</t>
  </si>
</sst>
</file>

<file path=xl/styles.xml><?xml version="1.0" encoding="utf-8"?>
<styleSheet xmlns="http://schemas.openxmlformats.org/spreadsheetml/2006/main">
  <numFmts count="5">
    <numFmt numFmtId="164" formatCode="General"/>
    <numFmt numFmtId="165" formatCode="_(* #,##0.00_);_(* \(#,##0.00\);_(* \-??_);_(@_)"/>
    <numFmt numFmtId="166" formatCode="0.0"/>
    <numFmt numFmtId="167" formatCode="0.00"/>
    <numFmt numFmtId="168" formatCode="0"/>
  </numFmts>
  <fonts count="24">
    <font>
      <sz val="10"/>
      <name val="Arial"/>
      <family val="2"/>
      <charset val="1"/>
    </font>
    <font>
      <sz val="10"/>
      <name val="Arial"/>
      <family val="0"/>
    </font>
    <font>
      <sz val="10"/>
      <name val="Arial"/>
      <family val="0"/>
    </font>
    <font>
      <sz val="10"/>
      <name val="Arial"/>
      <family val="0"/>
    </font>
    <font>
      <sz val="11"/>
      <color rgb="FF000000"/>
      <name val="Calibri"/>
      <family val="2"/>
      <charset val="1"/>
    </font>
    <font>
      <b val="true"/>
      <sz val="26"/>
      <color rgb="FF7030A0"/>
      <name val="Times New Roman"/>
      <family val="1"/>
      <charset val="1"/>
    </font>
    <font>
      <b val="true"/>
      <sz val="16"/>
      <color rgb="FF000000"/>
      <name val="Times New Roman"/>
      <family val="1"/>
      <charset val="1"/>
    </font>
    <font>
      <sz val="11"/>
      <color rgb="FF000000"/>
      <name val="Times New Roman"/>
      <family val="1"/>
      <charset val="1"/>
    </font>
    <font>
      <u val="single"/>
      <sz val="16"/>
      <color rgb="FF0563C1"/>
      <name val="Calibri"/>
      <family val="2"/>
      <charset val="1"/>
    </font>
    <font>
      <u val="single"/>
      <sz val="11"/>
      <color rgb="FF0563C1"/>
      <name val="Calibri"/>
      <family val="2"/>
      <charset val="1"/>
    </font>
    <font>
      <sz val="11"/>
      <color rgb="FF000000"/>
      <name val="Times New Roman"/>
      <family val="1"/>
    </font>
    <font>
      <sz val="12"/>
      <color rgb="FF000000"/>
      <name val="Times New Roman"/>
      <family val="1"/>
    </font>
    <font>
      <sz val="9"/>
      <color rgb="FF000000"/>
      <name val="Times New Roman"/>
      <family val="1"/>
    </font>
    <font>
      <b val="true"/>
      <sz val="10"/>
      <color rgb="FFFF0000"/>
      <name val="Arial"/>
      <family val="2"/>
      <charset val="1"/>
    </font>
    <font>
      <b val="true"/>
      <sz val="11"/>
      <color rgb="FF000000"/>
      <name val="Calibri"/>
      <family val="2"/>
      <charset val="1"/>
    </font>
    <font>
      <b val="true"/>
      <sz val="11"/>
      <name val="Arial"/>
      <family val="2"/>
      <charset val="1"/>
    </font>
    <font>
      <sz val="10"/>
      <color rgb="FF385724"/>
      <name val="Arial"/>
      <family val="2"/>
      <charset val="1"/>
    </font>
    <font>
      <b val="true"/>
      <sz val="10"/>
      <color rgb="FF385724"/>
      <name val="Arial"/>
      <family val="2"/>
      <charset val="1"/>
    </font>
    <font>
      <sz val="10"/>
      <color rgb="FF000000"/>
      <name val="Arial"/>
      <family val="2"/>
      <charset val="1"/>
    </font>
    <font>
      <b val="true"/>
      <sz val="10"/>
      <color rgb="FF000000"/>
      <name val="Arial"/>
      <family val="2"/>
      <charset val="1"/>
    </font>
    <font>
      <b val="true"/>
      <sz val="10"/>
      <name val="Arial"/>
      <family val="2"/>
      <charset val="1"/>
    </font>
    <font>
      <b val="true"/>
      <sz val="10"/>
      <color rgb="FF000000"/>
      <name val="Calibri"/>
      <family val="2"/>
      <charset val="1"/>
    </font>
    <font>
      <sz val="10"/>
      <color rgb="FF3B3838"/>
      <name val="Arial"/>
      <family val="2"/>
      <charset val="1"/>
    </font>
    <font>
      <b val="true"/>
      <sz val="10"/>
      <color rgb="FF3B3838"/>
      <name val="Arial"/>
      <family val="2"/>
      <charset val="1"/>
    </font>
  </fonts>
  <fills count="3">
    <fill>
      <patternFill patternType="none"/>
    </fill>
    <fill>
      <patternFill patternType="gray125"/>
    </fill>
    <fill>
      <patternFill patternType="solid">
        <fgColor rgb="FFFFFFFF"/>
        <bgColor rgb="FFFFFFCC"/>
      </patternFill>
    </fill>
  </fills>
  <borders count="12">
    <border diagonalUp="false" diagonalDown="false">
      <left/>
      <right/>
      <top/>
      <bottom/>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right style="thin"/>
      <top style="thin"/>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style="thin"/>
      <top style="thin"/>
      <bottom/>
      <diagonal/>
    </border>
    <border diagonalUp="false" diagonalDown="false">
      <left style="thin"/>
      <right style="thin"/>
      <top style="thin"/>
      <bottom/>
      <diagonal/>
    </border>
    <border diagonalUp="false" diagonalDown="false">
      <left style="thin"/>
      <right/>
      <top style="thin"/>
      <bottom/>
      <diagonal/>
    </border>
    <border diagonalUp="false" diagonalDown="false">
      <left/>
      <right/>
      <top/>
      <bottom style="thin"/>
      <diagonal/>
    </border>
    <border diagonalUp="false" diagonalDown="false">
      <left/>
      <right/>
      <top style="thin"/>
      <bottom style="thin"/>
      <diagonal/>
    </border>
  </borders>
  <cellStyleXfs count="2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cellStyleXfs>
  <cellXfs count="7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21" applyFont="false" applyBorder="false" applyAlignment="false" applyProtection="false">
      <alignment horizontal="general" vertical="bottom" textRotation="0" wrapText="false" indent="0" shrinkToFit="false"/>
      <protection locked="true" hidden="false"/>
    </xf>
    <xf numFmtId="164" fontId="5" fillId="0" borderId="0" xfId="21" applyFont="true" applyBorder="false" applyAlignment="true" applyProtection="false">
      <alignment horizontal="center" vertical="bottom" textRotation="0" wrapText="false" indent="0" shrinkToFit="false"/>
      <protection locked="true" hidden="false"/>
    </xf>
    <xf numFmtId="164" fontId="6" fillId="0" borderId="0" xfId="21" applyFont="true" applyBorder="false" applyAlignment="true" applyProtection="false">
      <alignment horizontal="center" vertical="bottom" textRotation="0" wrapText="false" indent="0" shrinkToFit="false"/>
      <protection locked="true" hidden="false"/>
    </xf>
    <xf numFmtId="164" fontId="7" fillId="0" borderId="0" xfId="21" applyFont="true" applyBorder="false" applyAlignment="false" applyProtection="false">
      <alignment horizontal="general" vertical="bottom" textRotation="0" wrapText="false" indent="0" shrinkToFit="false"/>
      <protection locked="true" hidden="false"/>
    </xf>
    <xf numFmtId="164" fontId="8" fillId="0" borderId="0" xfId="20" applyFont="true" applyBorder="true" applyAlignment="true" applyProtection="true">
      <alignment horizontal="center" vertical="bottom" textRotation="0" wrapText="false" indent="0" shrinkToFit="false"/>
      <protection locked="true" hidden="false"/>
    </xf>
    <xf numFmtId="164" fontId="0" fillId="0" borderId="0" xfId="23" applyFont="false" applyBorder="false" applyAlignment="false" applyProtection="false">
      <alignment horizontal="general" vertical="bottom" textRotation="0" wrapText="false" indent="0" shrinkToFit="false"/>
      <protection locked="true" hidden="false"/>
    </xf>
    <xf numFmtId="164" fontId="0" fillId="0" borderId="0" xfId="23" applyFont="true" applyBorder="false" applyAlignment="false" applyProtection="false">
      <alignment horizontal="general" vertical="bottom" textRotation="0" wrapText="false" indent="0" shrinkToFit="false"/>
      <protection locked="true" hidden="false"/>
    </xf>
    <xf numFmtId="164" fontId="0" fillId="0" borderId="0" xfId="23" applyFont="false" applyBorder="false" applyAlignment="true" applyProtection="false">
      <alignment horizontal="right" vertical="bottom" textRotation="0" wrapText="false" indent="0" shrinkToFit="false"/>
      <protection locked="true" hidden="false"/>
    </xf>
    <xf numFmtId="164" fontId="0" fillId="2" borderId="0" xfId="23" applyFont="true" applyBorder="false" applyAlignment="false" applyProtection="false">
      <alignment horizontal="general" vertical="bottom" textRotation="0" wrapText="false" indent="0" shrinkToFit="false"/>
      <protection locked="true" hidden="false"/>
    </xf>
    <xf numFmtId="164" fontId="13" fillId="0" borderId="0" xfId="23" applyFont="true" applyBorder="false" applyAlignment="false" applyProtection="false">
      <alignment horizontal="general" vertical="bottom" textRotation="0" wrapText="false" indent="0" shrinkToFit="false"/>
      <protection locked="true" hidden="false"/>
    </xf>
    <xf numFmtId="164" fontId="4" fillId="0" borderId="0" xfId="24" applyFont="false" applyBorder="false" applyAlignment="false" applyProtection="false">
      <alignment horizontal="general" vertical="bottom" textRotation="0" wrapText="false" indent="0" shrinkToFit="false"/>
      <protection locked="true" hidden="false"/>
    </xf>
    <xf numFmtId="164" fontId="14" fillId="0" borderId="0" xfId="24" applyFont="true" applyBorder="false" applyAlignment="false" applyProtection="false">
      <alignment horizontal="general" vertical="bottom" textRotation="0" wrapText="false" indent="0" shrinkToFit="false"/>
      <protection locked="true" hidden="false"/>
    </xf>
    <xf numFmtId="164" fontId="15" fillId="0" borderId="0" xfId="23" applyFont="true" applyBorder="false" applyAlignment="false" applyProtection="false">
      <alignment horizontal="general" vertical="bottom" textRotation="0" wrapText="false" indent="0" shrinkToFit="false"/>
      <protection locked="true" hidden="false"/>
    </xf>
    <xf numFmtId="165" fontId="16" fillId="0" borderId="1" xfId="22" applyFont="true" applyBorder="true" applyAlignment="true" applyProtection="false">
      <alignment horizontal="left" vertical="bottom" textRotation="0" wrapText="true" indent="0" shrinkToFit="false"/>
      <protection locked="true" hidden="false"/>
    </xf>
    <xf numFmtId="164" fontId="16" fillId="0" borderId="2" xfId="22" applyFont="true" applyBorder="true" applyAlignment="true" applyProtection="false">
      <alignment horizontal="center" vertical="bottom" textRotation="0" wrapText="true" indent="0" shrinkToFit="false"/>
      <protection locked="true" hidden="false"/>
    </xf>
    <xf numFmtId="164" fontId="17" fillId="0" borderId="2" xfId="22" applyFont="true" applyBorder="true" applyAlignment="true" applyProtection="false">
      <alignment horizontal="justify" vertical="bottom" textRotation="0" wrapText="true" indent="0" shrinkToFit="false"/>
      <protection locked="true" hidden="false"/>
    </xf>
    <xf numFmtId="164" fontId="16" fillId="0" borderId="2" xfId="23" applyFont="true" applyBorder="true" applyAlignment="true" applyProtection="false">
      <alignment horizontal="center" vertical="bottom" textRotation="0" wrapText="true" indent="0" shrinkToFit="false"/>
      <protection locked="true" hidden="false"/>
    </xf>
    <xf numFmtId="164" fontId="17" fillId="0" borderId="2" xfId="23" applyFont="true" applyBorder="true" applyAlignment="true" applyProtection="false">
      <alignment horizontal="center" vertical="bottom" textRotation="0" wrapText="true" indent="0" shrinkToFit="false"/>
      <protection locked="true" hidden="false"/>
    </xf>
    <xf numFmtId="164" fontId="17" fillId="0" borderId="2" xfId="22" applyFont="true" applyBorder="true" applyAlignment="true" applyProtection="false">
      <alignment horizontal="center" vertical="bottom" textRotation="0" wrapText="true" indent="0" shrinkToFit="false"/>
      <protection locked="true" hidden="false"/>
    </xf>
    <xf numFmtId="164" fontId="17" fillId="0" borderId="2" xfId="23" applyFont="true" applyBorder="true" applyAlignment="true" applyProtection="false">
      <alignment horizontal="center" vertical="bottom" textRotation="0" wrapText="true" indent="0" shrinkToFit="false"/>
      <protection locked="true" hidden="false"/>
    </xf>
    <xf numFmtId="164" fontId="16" fillId="0" borderId="3" xfId="23" applyFont="true" applyBorder="true" applyAlignment="true" applyProtection="false">
      <alignment horizontal="center" vertical="bottom" textRotation="0" wrapText="true" indent="0" shrinkToFit="false"/>
      <protection locked="true" hidden="false"/>
    </xf>
    <xf numFmtId="164" fontId="16" fillId="0" borderId="0" xfId="23" applyFont="true" applyBorder="false" applyAlignment="true" applyProtection="false">
      <alignment horizontal="left" vertical="bottom" textRotation="0" wrapText="false" indent="0" shrinkToFit="false"/>
      <protection locked="true" hidden="false"/>
    </xf>
    <xf numFmtId="165" fontId="18" fillId="0" borderId="4" xfId="23" applyFont="true" applyBorder="true" applyAlignment="true" applyProtection="false">
      <alignment horizontal="left" vertical="center" textRotation="0" wrapText="true" indent="0" shrinkToFit="false"/>
      <protection locked="true" hidden="false"/>
    </xf>
    <xf numFmtId="166" fontId="18" fillId="0" borderId="5" xfId="23" applyFont="true" applyBorder="true" applyAlignment="true" applyProtection="false">
      <alignment horizontal="center" vertical="center" textRotation="0" wrapText="false" indent="0" shrinkToFit="false"/>
      <protection locked="true" hidden="false"/>
    </xf>
    <xf numFmtId="166" fontId="0" fillId="0" borderId="5" xfId="23" applyFont="true" applyBorder="true" applyAlignment="true" applyProtection="false">
      <alignment horizontal="center" vertical="center" textRotation="0" wrapText="false" indent="0" shrinkToFit="false"/>
      <protection locked="true" hidden="false"/>
    </xf>
    <xf numFmtId="167" fontId="18" fillId="0" borderId="5" xfId="23" applyFont="true" applyBorder="true" applyAlignment="true" applyProtection="false">
      <alignment horizontal="right" vertical="center" textRotation="0" wrapText="false" indent="0" shrinkToFit="false"/>
      <protection locked="true" hidden="false"/>
    </xf>
    <xf numFmtId="167" fontId="0" fillId="0" borderId="5" xfId="23" applyFont="true" applyBorder="true" applyAlignment="true" applyProtection="false">
      <alignment horizontal="right" vertical="center" textRotation="0" wrapText="true" indent="0" shrinkToFit="false"/>
      <protection locked="true" hidden="false"/>
    </xf>
    <xf numFmtId="165" fontId="19" fillId="0" borderId="5" xfId="23" applyFont="true" applyBorder="true" applyAlignment="true" applyProtection="false">
      <alignment horizontal="left" vertical="center" textRotation="0" wrapText="true" indent="0" shrinkToFit="false"/>
      <protection locked="true" hidden="false"/>
    </xf>
    <xf numFmtId="164" fontId="20" fillId="0" borderId="5" xfId="23" applyFont="true" applyBorder="true" applyAlignment="true" applyProtection="false">
      <alignment horizontal="general" vertical="center" textRotation="0" wrapText="false" indent="0" shrinkToFit="false"/>
      <protection locked="true" hidden="false"/>
    </xf>
    <xf numFmtId="165" fontId="0" fillId="0" borderId="6" xfId="23" applyFont="true" applyBorder="true" applyAlignment="true" applyProtection="false">
      <alignment horizontal="general" vertical="center" textRotation="0" wrapText="false" indent="0" shrinkToFit="false"/>
      <protection locked="true" hidden="false"/>
    </xf>
    <xf numFmtId="166" fontId="18" fillId="0" borderId="5" xfId="23" applyFont="true" applyBorder="true" applyAlignment="true" applyProtection="false">
      <alignment horizontal="center" vertical="center" textRotation="0" wrapText="true" indent="0" shrinkToFit="false"/>
      <protection locked="true" hidden="false"/>
    </xf>
    <xf numFmtId="165" fontId="18" fillId="0" borderId="7" xfId="23" applyFont="true" applyBorder="true" applyAlignment="true" applyProtection="false">
      <alignment horizontal="left" vertical="center" textRotation="0" wrapText="true" indent="0" shrinkToFit="false"/>
      <protection locked="true" hidden="false"/>
    </xf>
    <xf numFmtId="166" fontId="18" fillId="0" borderId="8" xfId="23" applyFont="true" applyBorder="true" applyAlignment="true" applyProtection="false">
      <alignment horizontal="center" vertical="center" textRotation="0" wrapText="false" indent="0" shrinkToFit="false"/>
      <protection locked="true" hidden="false"/>
    </xf>
    <xf numFmtId="166" fontId="0" fillId="0" borderId="8" xfId="23" applyFont="true" applyBorder="true" applyAlignment="true" applyProtection="false">
      <alignment horizontal="center" vertical="center" textRotation="0" wrapText="false" indent="0" shrinkToFit="false"/>
      <protection locked="true" hidden="false"/>
    </xf>
    <xf numFmtId="167" fontId="18" fillId="0" borderId="8" xfId="23" applyFont="true" applyBorder="true" applyAlignment="true" applyProtection="false">
      <alignment horizontal="right" vertical="center" textRotation="0" wrapText="false" indent="0" shrinkToFit="false"/>
      <protection locked="true" hidden="false"/>
    </xf>
    <xf numFmtId="167" fontId="0" fillId="0" borderId="8" xfId="23" applyFont="true" applyBorder="true" applyAlignment="true" applyProtection="false">
      <alignment horizontal="right" vertical="center" textRotation="0" wrapText="true" indent="0" shrinkToFit="false"/>
      <protection locked="true" hidden="false"/>
    </xf>
    <xf numFmtId="165" fontId="19" fillId="0" borderId="8" xfId="23" applyFont="true" applyBorder="true" applyAlignment="true" applyProtection="false">
      <alignment horizontal="left" vertical="center" textRotation="0" wrapText="true" indent="0" shrinkToFit="false"/>
      <protection locked="true" hidden="false"/>
    </xf>
    <xf numFmtId="164" fontId="20" fillId="0" borderId="8" xfId="23" applyFont="true" applyBorder="true" applyAlignment="true" applyProtection="false">
      <alignment horizontal="general" vertical="center" textRotation="0" wrapText="false" indent="0" shrinkToFit="false"/>
      <protection locked="true" hidden="false"/>
    </xf>
    <xf numFmtId="165" fontId="0" fillId="0" borderId="9" xfId="23" applyFont="true" applyBorder="true" applyAlignment="true" applyProtection="false">
      <alignment horizontal="general" vertical="center" textRotation="0" wrapText="false" indent="0" shrinkToFit="false"/>
      <protection locked="true" hidden="false"/>
    </xf>
    <xf numFmtId="164" fontId="16" fillId="0" borderId="0" xfId="23" applyFont="true" applyBorder="false" applyAlignment="true" applyProtection="false">
      <alignment horizontal="general" vertical="bottom" textRotation="0" wrapText="false" indent="0" shrinkToFit="false"/>
      <protection locked="true" hidden="false"/>
    </xf>
    <xf numFmtId="165" fontId="18" fillId="0" borderId="4" xfId="22" applyFont="true" applyBorder="true" applyAlignment="true" applyProtection="false">
      <alignment horizontal="left" vertical="center" textRotation="0" wrapText="true" indent="0" shrinkToFit="false"/>
      <protection locked="true" hidden="false"/>
    </xf>
    <xf numFmtId="166" fontId="18" fillId="0" borderId="5" xfId="22" applyFont="true" applyBorder="true" applyAlignment="true" applyProtection="false">
      <alignment horizontal="center" vertical="center" textRotation="0" wrapText="false" indent="0" shrinkToFit="false"/>
      <protection locked="true" hidden="false"/>
    </xf>
    <xf numFmtId="167" fontId="18" fillId="0" borderId="5" xfId="22" applyFont="true" applyBorder="true" applyAlignment="true" applyProtection="false">
      <alignment horizontal="right" vertical="center" textRotation="0" wrapText="false" indent="0" shrinkToFit="false"/>
      <protection locked="true" hidden="false"/>
    </xf>
    <xf numFmtId="167" fontId="0" fillId="0" borderId="5" xfId="22" applyFont="true" applyBorder="true" applyAlignment="true" applyProtection="false">
      <alignment horizontal="right" vertical="center" textRotation="0" wrapText="true" indent="0" shrinkToFit="false"/>
      <protection locked="true" hidden="false"/>
    </xf>
    <xf numFmtId="165" fontId="19" fillId="0" borderId="5" xfId="22" applyFont="true" applyBorder="true" applyAlignment="true" applyProtection="false">
      <alignment horizontal="left" vertical="center" textRotation="0" wrapText="true" indent="0" shrinkToFit="false"/>
      <protection locked="true" hidden="false"/>
    </xf>
    <xf numFmtId="168" fontId="21" fillId="0" borderId="5" xfId="24" applyFont="true" applyBorder="true" applyAlignment="true" applyProtection="false">
      <alignment horizontal="right" vertical="center" textRotation="0" wrapText="false" indent="0" shrinkToFit="false"/>
      <protection locked="true" hidden="false"/>
    </xf>
    <xf numFmtId="166" fontId="0" fillId="0" borderId="5" xfId="22" applyFont="true" applyBorder="true" applyAlignment="true" applyProtection="false">
      <alignment horizontal="center" vertical="center" textRotation="0" wrapText="false" indent="0" shrinkToFit="false"/>
      <protection locked="true" hidden="false"/>
    </xf>
    <xf numFmtId="165" fontId="0" fillId="0" borderId="6" xfId="22" applyFont="true" applyBorder="true" applyAlignment="true" applyProtection="false">
      <alignment horizontal="general" vertical="center" textRotation="0" wrapText="false" indent="0" shrinkToFit="false"/>
      <protection locked="true" hidden="false"/>
    </xf>
    <xf numFmtId="165" fontId="18" fillId="0" borderId="7" xfId="22" applyFont="true" applyBorder="true" applyAlignment="true" applyProtection="false">
      <alignment horizontal="left" vertical="center" textRotation="0" wrapText="true" indent="0" shrinkToFit="false"/>
      <protection locked="true" hidden="false"/>
    </xf>
    <xf numFmtId="166" fontId="18" fillId="0" borderId="8" xfId="22" applyFont="true" applyBorder="true" applyAlignment="true" applyProtection="false">
      <alignment horizontal="center" vertical="center" textRotation="0" wrapText="false" indent="0" shrinkToFit="false"/>
      <protection locked="true" hidden="false"/>
    </xf>
    <xf numFmtId="166" fontId="0" fillId="0" borderId="8" xfId="22" applyFont="true" applyBorder="true" applyAlignment="true" applyProtection="false">
      <alignment horizontal="center" vertical="center" textRotation="0" wrapText="false" indent="0" shrinkToFit="false"/>
      <protection locked="true" hidden="false"/>
    </xf>
    <xf numFmtId="167" fontId="18" fillId="0" borderId="8" xfId="22" applyFont="true" applyBorder="true" applyAlignment="true" applyProtection="false">
      <alignment horizontal="right" vertical="center" textRotation="0" wrapText="false" indent="0" shrinkToFit="false"/>
      <protection locked="true" hidden="false"/>
    </xf>
    <xf numFmtId="167" fontId="0" fillId="0" borderId="8" xfId="22" applyFont="true" applyBorder="true" applyAlignment="true" applyProtection="false">
      <alignment horizontal="right" vertical="center" textRotation="0" wrapText="true" indent="0" shrinkToFit="false"/>
      <protection locked="true" hidden="false"/>
    </xf>
    <xf numFmtId="165" fontId="19" fillId="0" borderId="8" xfId="22" applyFont="true" applyBorder="true" applyAlignment="true" applyProtection="false">
      <alignment horizontal="left" vertical="center" textRotation="0" wrapText="true" indent="0" shrinkToFit="false"/>
      <protection locked="true" hidden="false"/>
    </xf>
    <xf numFmtId="165" fontId="0" fillId="0" borderId="9" xfId="22" applyFont="true" applyBorder="true" applyAlignment="true" applyProtection="false">
      <alignment horizontal="general" vertical="center" textRotation="0" wrapText="false" indent="0" shrinkToFit="false"/>
      <protection locked="true" hidden="false"/>
    </xf>
    <xf numFmtId="164" fontId="17" fillId="0" borderId="0" xfId="23" applyFont="true" applyBorder="false" applyAlignment="true" applyProtection="false">
      <alignment horizontal="general" vertical="bottom" textRotation="0" wrapText="false" indent="0" shrinkToFit="false"/>
      <protection locked="true" hidden="false"/>
    </xf>
    <xf numFmtId="168" fontId="19" fillId="0" borderId="5" xfId="24" applyFont="true" applyBorder="true" applyAlignment="true" applyProtection="false">
      <alignment horizontal="right" vertical="center" textRotation="0" wrapText="false" indent="0" shrinkToFit="false"/>
      <protection locked="true" hidden="false"/>
    </xf>
    <xf numFmtId="166" fontId="18" fillId="0" borderId="5" xfId="22" applyFont="true" applyBorder="true" applyAlignment="true" applyProtection="false">
      <alignment horizontal="center" vertical="center" textRotation="0" wrapText="true" indent="0" shrinkToFit="false"/>
      <protection locked="true" hidden="false"/>
    </xf>
    <xf numFmtId="168" fontId="20" fillId="0" borderId="5" xfId="22" applyFont="true" applyBorder="true" applyAlignment="true" applyProtection="false">
      <alignment horizontal="right" vertical="center" textRotation="0" wrapText="false" indent="0" shrinkToFit="false"/>
      <protection locked="true" hidden="false"/>
    </xf>
    <xf numFmtId="168" fontId="19" fillId="0" borderId="8" xfId="24" applyFont="true" applyBorder="true" applyAlignment="true" applyProtection="false">
      <alignment horizontal="right" vertical="center" textRotation="0" wrapText="false" indent="0" shrinkToFit="false"/>
      <protection locked="true" hidden="false"/>
    </xf>
    <xf numFmtId="168" fontId="20" fillId="0" borderId="5" xfId="24" applyFont="true" applyBorder="true" applyAlignment="true" applyProtection="false">
      <alignment horizontal="right" vertical="center" textRotation="0" wrapText="false" indent="0" shrinkToFit="false"/>
      <protection locked="true" hidden="false"/>
    </xf>
    <xf numFmtId="168" fontId="20" fillId="0" borderId="8" xfId="24" applyFont="true" applyBorder="true" applyAlignment="true" applyProtection="false">
      <alignment horizontal="right" vertical="center" textRotation="0" wrapText="false" indent="0" shrinkToFit="false"/>
      <protection locked="true" hidden="false"/>
    </xf>
    <xf numFmtId="167" fontId="0" fillId="0" borderId="0" xfId="23" applyFont="false" applyBorder="false" applyAlignment="false" applyProtection="false">
      <alignment horizontal="general" vertical="bottom" textRotation="0" wrapText="false" indent="0" shrinkToFit="false"/>
      <protection locked="true" hidden="false"/>
    </xf>
    <xf numFmtId="164" fontId="17" fillId="0" borderId="3" xfId="23" applyFont="true" applyBorder="true" applyAlignment="true" applyProtection="false">
      <alignment horizontal="center" vertical="bottom" textRotation="0" wrapText="true" indent="0" shrinkToFit="false"/>
      <protection locked="true" hidden="false"/>
    </xf>
    <xf numFmtId="164" fontId="16" fillId="0" borderId="5" xfId="22" applyFont="true" applyBorder="true" applyAlignment="true" applyProtection="false">
      <alignment horizontal="center" vertical="bottom" textRotation="0" wrapText="true" indent="0" shrinkToFit="false"/>
      <protection locked="true" hidden="false"/>
    </xf>
    <xf numFmtId="164" fontId="17" fillId="0" borderId="5" xfId="22" applyFont="true" applyBorder="true" applyAlignment="true" applyProtection="false">
      <alignment horizontal="center" vertical="bottom" textRotation="0" wrapText="true" indent="0" shrinkToFit="false"/>
      <protection locked="true" hidden="false"/>
    </xf>
    <xf numFmtId="164" fontId="17" fillId="0" borderId="5" xfId="23" applyFont="true" applyBorder="true" applyAlignment="true" applyProtection="false">
      <alignment horizontal="center" vertical="bottom" textRotation="0" wrapText="true" indent="0" shrinkToFit="false"/>
      <protection locked="true" hidden="false"/>
    </xf>
    <xf numFmtId="164" fontId="22" fillId="0" borderId="10" xfId="23" applyFont="true" applyBorder="true" applyAlignment="true" applyProtection="false">
      <alignment horizontal="center" vertical="bottom" textRotation="0" wrapText="true" indent="0" shrinkToFit="false"/>
      <protection locked="true" hidden="false"/>
    </xf>
    <xf numFmtId="164" fontId="23" fillId="0" borderId="2" xfId="23" applyFont="true" applyBorder="true" applyAlignment="true" applyProtection="false">
      <alignment horizontal="center" vertical="bottom" textRotation="0" wrapText="true" indent="0" shrinkToFit="false"/>
      <protection locked="true" hidden="false"/>
    </xf>
    <xf numFmtId="164" fontId="22" fillId="0" borderId="2" xfId="22" applyFont="true" applyBorder="true" applyAlignment="true" applyProtection="false">
      <alignment horizontal="center" vertical="bottom" textRotation="0" wrapText="true" indent="0" shrinkToFit="false"/>
      <protection locked="true" hidden="false"/>
    </xf>
    <xf numFmtId="166" fontId="18" fillId="0" borderId="6" xfId="22" applyFont="true" applyBorder="true" applyAlignment="true" applyProtection="false">
      <alignment horizontal="center" vertical="center" textRotation="0" wrapText="false" indent="0" shrinkToFit="false"/>
      <protection locked="true" hidden="false"/>
    </xf>
    <xf numFmtId="165" fontId="22" fillId="0" borderId="11" xfId="23" applyFont="true" applyBorder="true" applyAlignment="true" applyProtection="false">
      <alignment horizontal="general" vertical="center" textRotation="0" wrapText="false" indent="0" shrinkToFit="false"/>
      <protection locked="true" hidden="false"/>
    </xf>
    <xf numFmtId="167" fontId="22" fillId="0" borderId="5" xfId="22" applyFont="true" applyBorder="true" applyAlignment="true" applyProtection="false">
      <alignment horizontal="right" vertical="center" textRotation="0" wrapText="false" indent="0" shrinkToFit="false"/>
      <protection locked="true" hidden="false"/>
    </xf>
  </cellXfs>
  <cellStyles count="13">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Navadno 2" xfId="21" builtinId="53" customBuiltin="true"/>
    <cellStyle name="Normal 10 2" xfId="22" builtinId="53" customBuiltin="true"/>
    <cellStyle name="Normal 18" xfId="23" builtinId="53" customBuiltin="true"/>
    <cellStyle name="Normal 2" xfId="24" builtinId="53" customBuiltin="true"/>
    <cellStyle name="Normal 3" xfId="25" builtinId="53" customBuiltin="true"/>
    <cellStyle name="Normal 37" xfId="26" builtinId="53" customBuiltin="true"/>
    <cellStyle name="*unknown*" xfId="20" builtinId="8"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7030A0"/>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85724"/>
      <rgbColor rgb="FF993300"/>
      <rgbColor rgb="FF993366"/>
      <rgbColor rgb="FF333399"/>
      <rgbColor rgb="FF3B3838"/>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hyperlink" Target="http://www.cato.org/human-freedom-index"/>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42840</xdr:colOff>
      <xdr:row>3</xdr:row>
      <xdr:rowOff>67320</xdr:rowOff>
    </xdr:from>
    <xdr:to>
      <xdr:col>20</xdr:col>
      <xdr:colOff>163800</xdr:colOff>
      <xdr:row>24</xdr:row>
      <xdr:rowOff>2160</xdr:rowOff>
    </xdr:to>
    <xdr:sp>
      <xdr:nvSpPr>
        <xdr:cNvPr id="0" name="CustomShape 1">
          <a:hlinkClick r:id="rId1"/>
        </xdr:cNvPr>
        <xdr:cNvSpPr/>
      </xdr:nvSpPr>
      <xdr:spPr>
        <a:xfrm>
          <a:off x="42840" y="1000440"/>
          <a:ext cx="12160440" cy="3802320"/>
        </a:xfrm>
        <a:prstGeom prst="rect">
          <a:avLst/>
        </a:prstGeom>
        <a:solidFill>
          <a:schemeClr val="lt1"/>
        </a:solidFill>
        <a:ln w="9360">
          <a:solidFill>
            <a:schemeClr val="lt1">
              <a:shade val="50000"/>
            </a:schemeClr>
          </a:solidFill>
          <a:round/>
        </a:ln>
      </xdr:spPr>
      <xdr:style>
        <a:lnRef idx="0"/>
        <a:fillRef idx="0"/>
        <a:effectRef idx="0"/>
        <a:fontRef idx="minor"/>
      </xdr:style>
      <xdr:txBody>
        <a:bodyPr lIns="90000" rIns="90000" tIns="45000" bIns="45000"/>
        <a:p>
          <a:pPr>
            <a:lnSpc>
              <a:spcPct val="100000"/>
            </a:lnSpc>
          </a:pPr>
          <a:r>
            <a:rPr b="0" lang="en-US" sz="1100" spc="-1" strike="noStrike">
              <a:solidFill>
                <a:srgbClr val="000000"/>
              </a:solidFill>
              <a:uFill>
                <a:solidFill>
                  <a:srgbClr val="ffffff"/>
                </a:solidFill>
              </a:uFill>
              <a:latin typeface="Times New Roman"/>
            </a:rPr>
            <a:t>The Human Freedom Index (HFI) presents a broad measure of human freedom, understood as the absence of coercive constraint. It uses 79 distinct indicators of personal and economic freedom in the following areas:</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Rule of Law </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Security and Safety </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Movement </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Religion </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Association, Assembly, and Civil Society </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Expression </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Relationships </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Size of Government </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Legal System and Property Rights </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Access to Sound Money </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Freedom to Trade Internationally</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Regulation of Credit, Labor, and Business </a:t>
          </a:r>
          <a:endParaRPr b="0" lang="en-US" sz="1200" spc="-1" strike="noStrike">
            <a:solidFill>
              <a:srgbClr val="000000"/>
            </a:solidFill>
            <a:uFill>
              <a:solidFill>
                <a:srgbClr val="ffffff"/>
              </a:solidFill>
            </a:uFill>
            <a:latin typeface="Times New Roman"/>
          </a:endParaRPr>
        </a:p>
        <a:p>
          <a:pPr>
            <a:lnSpc>
              <a:spcPct val="100000"/>
            </a:lnSpc>
          </a:pP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The Human Freedom Index (HFI) is the most comprehensive freedom index so far created for a globally meaningful set of countries. The HFI covers 159 countries for 2014, the most recent year for which sufficient data is available. The index ranks countries beginning in 2008, the earliest year for which a robust enough index could be produced. </a:t>
          </a:r>
          <a:endParaRPr b="0" lang="en-US" sz="1200" spc="-1" strike="noStrike">
            <a:solidFill>
              <a:srgbClr val="000000"/>
            </a:solidFill>
            <a:uFill>
              <a:solidFill>
                <a:srgbClr val="ffffff"/>
              </a:solidFill>
            </a:uFill>
            <a:latin typeface="Times New Roman"/>
          </a:endParaRPr>
        </a:p>
        <a:p>
          <a:pPr>
            <a:lnSpc>
              <a:spcPct val="100000"/>
            </a:lnSpc>
          </a:pPr>
          <a:endParaRPr b="0" lang="en-US" sz="1200" spc="-1" strike="noStrike">
            <a:solidFill>
              <a:srgbClr val="000000"/>
            </a:solidFill>
            <a:uFill>
              <a:solidFill>
                <a:srgbClr val="ffffff"/>
              </a:solidFill>
            </a:uFill>
            <a:latin typeface="Times New Roman"/>
          </a:endParaRPr>
        </a:p>
        <a:p>
          <a:pPr>
            <a:lnSpc>
              <a:spcPct val="100000"/>
            </a:lnSpc>
          </a:pPr>
          <a:r>
            <a:rPr b="0" lang="en-US" sz="900" spc="-1" strike="noStrike">
              <a:solidFill>
                <a:srgbClr val="000000"/>
              </a:solidFill>
              <a:uFill>
                <a:solidFill>
                  <a:srgbClr val="ffffff"/>
                </a:solidFill>
              </a:uFill>
              <a:latin typeface="Times New Roman"/>
            </a:rPr>
            <a:t>The Cato Institute | 1000 Massachusetts Ave, N.W. | Washington, DC 20001-5403 | +1 (202) 842 0200 </a:t>
          </a:r>
          <a:endParaRPr b="0" lang="en-US" sz="1200" spc="-1" strike="noStrike">
            <a:solidFill>
              <a:srgbClr val="000000"/>
            </a:solidFill>
            <a:uFill>
              <a:solidFill>
                <a:srgbClr val="ffffff"/>
              </a:solidFill>
            </a:uFill>
            <a:latin typeface="Times New Roman"/>
          </a:endParaRPr>
        </a:p>
        <a:p>
          <a:pPr>
            <a:lnSpc>
              <a:spcPct val="100000"/>
            </a:lnSpc>
          </a:pPr>
          <a:r>
            <a:rPr b="0" lang="en-US" sz="900" spc="-1" strike="noStrike">
              <a:solidFill>
                <a:srgbClr val="000000"/>
              </a:solidFill>
              <a:uFill>
                <a:solidFill>
                  <a:srgbClr val="ffffff"/>
                </a:solidFill>
              </a:uFill>
              <a:latin typeface="Times New Roman"/>
            </a:rPr>
            <a:t>© 2016 by the Cato Institute, the Fraser Institute, and the Friedrich Naumann Foundation for Freedom.</a:t>
          </a:r>
          <a:endParaRPr b="0" lang="en-US" sz="1200" spc="-1" strike="noStrike">
            <a:solidFill>
              <a:srgbClr val="000000"/>
            </a:solidFill>
            <a:uFill>
              <a:solidFill>
                <a:srgbClr val="ffffff"/>
              </a:solidFill>
            </a:uFill>
            <a:latin typeface="Times New Roman"/>
          </a:endParaRPr>
        </a:p>
      </xdr:txBody>
    </xdr:sp>
    <xdr:clientData/>
  </xdr:twoCellAnchor>
</xdr:wsDr>
</file>

<file path=xl/tables/table1.xml><?xml version="1.0" encoding="utf-8"?>
<table xmlns="http://schemas.openxmlformats.org/spreadsheetml/2006/main" id="1" name="Table1323" displayName="Table1323" ref="A1:BD154" headerRowCount="1" totalsRowCount="0" totalsRowShown="0">
  <autoFilter ref="A1:BD154"/>
  <tableColumns count="56">
    <tableColumn id="1" name="Countries (2010)"/>
    <tableColumn id="2" name="1A Procedural Justice"/>
    <tableColumn id="3" name="1B Civil Justice"/>
    <tableColumn id="4" name="1C Criminal Justice"/>
    <tableColumn id="5" name="1 Rule of Law"/>
    <tableColumn id="6" name="2A Homicide"/>
    <tableColumn id="7" name="2Bi Disappearance"/>
    <tableColumn id="8" name="2Bii Intensity of the Violent Conflicts"/>
    <tableColumn id="9" name="2Biii Internal Organised Conflict"/>
    <tableColumn id="10" name="2Biv Terrorism Fatalities"/>
    <tableColumn id="11" name="2Bv Terrorism Injured "/>
    <tableColumn id="12" name="2B Disapperance, Conflict &amp; Terrorism"/>
    <tableColumn id="13" name="2Ci Female Genital Mutilation"/>
    <tableColumn id="14" name="2Cii Missing Women"/>
    <tableColumn id="15" name="2Ciii Equal Inheritance Rights"/>
    <tableColumn id="16" name="2C Women's Security  &amp; Safety"/>
    <tableColumn id="17" name="2 Security &amp; Safety"/>
    <tableColumn id="18" name="3A Freedom of Foreign Movement"/>
    <tableColumn id="19" name="3B Freedom of Domestic Movement"/>
    <tableColumn id="20" name="3C Women's Freedom of Movement"/>
    <tableColumn id="21" name="3 Movement"/>
    <tableColumn id="22" name="4A Freedom to establish religious organizations"/>
    <tableColumn id="23" name="4B Autonomy of religious organizations"/>
    <tableColumn id="24" name="4 Religion"/>
    <tableColumn id="25" name="5A Freedom of association"/>
    <tableColumn id="26" name="5B Freedom of assembly and demonstration"/>
    <tableColumn id="27" name="5Ci Political parties"/>
    <tableColumn id="28" name="5Cii Professional organizations"/>
    <tableColumn id="29" name="5Ciii Educational, sporting and cultural organizations"/>
    <tableColumn id="30" name="5C Autonomy of organizations (operational independence from political authority)"/>
    <tableColumn id="31" name="5Di Political parties"/>
    <tableColumn id="32" name="5Dii Professional organizations"/>
    <tableColumn id="33" name="5Diii Educational, sporting and cultural organizations5"/>
    <tableColumn id="34" name="5D Freedom to establish organizations"/>
    <tableColumn id="35" name="5 Association, Assebly &amp; Civil Society"/>
    <tableColumn id="36" name="6A Press - Killings"/>
    <tableColumn id="37" name="6B Laws and regulations that influence media content"/>
    <tableColumn id="38" name="6C Political pressures and controls on media content"/>
    <tableColumn id="39" name="6Di Access to foreign television (cable/ satellite)"/>
    <tableColumn id="40" name="6Dii Access to foreign newspapers"/>
    <tableColumn id="41" name="6D Freedom of access to foreign information"/>
    <tableColumn id="42" name="6E State control over Internet access"/>
    <tableColumn id="43" name="6 Expression &amp; Information"/>
    <tableColumn id="44" name="7A Parental Rights"/>
    <tableColumn id="45" name="7Bi Male to Male Relationship"/>
    <tableColumn id="46" name="7Bii Female to Female Relationship"/>
    <tableColumn id="47" name="7B Same-sex Relationships"/>
    <tableColumn id="48" name="7 Relationships"/>
    <tableColumn id="49" name="PERSONAL FREEDOM"/>
    <tableColumn id="50" name="ECONOMIC FREEDOM"/>
    <tableColumn id="51" name="HUMAN FREEDOM INDEX"/>
    <tableColumn id="52" name="HUMAN FREEDOM INDEX: Rank"/>
    <tableColumn id="53" name="HUMAN FREEDOM INDEX: Rounded for ranking calculations"/>
    <tableColumn id="54" name="RULE OF LAW"/>
    <tableColumn id="55" name="SECURITY &amp; SAFETY"/>
    <tableColumn id="56" name="PERSONAL FREEDOM (minus Security &amp;Safety and Rule of Law)"/>
  </tableColumns>
</table>
</file>

<file path=xl/tables/table2.xml><?xml version="1.0" encoding="utf-8"?>
<table xmlns="http://schemas.openxmlformats.org/spreadsheetml/2006/main" id="2" name="Table1382" displayName="Table1382" ref="A1:BD142" headerRowCount="1" totalsRowCount="0" totalsRowShown="0">
  <autoFilter ref="A1:BD142"/>
  <tableColumns count="56">
    <tableColumn id="1" name="Countries (2008)"/>
    <tableColumn id="2" name="1A Procedural Justice"/>
    <tableColumn id="3" name="1B Civil Justice"/>
    <tableColumn id="4" name="1C Criminal Justice"/>
    <tableColumn id="5" name="1 Rule of Law"/>
    <tableColumn id="6" name="2A Homicide"/>
    <tableColumn id="7" name="2Bi Disappearance"/>
    <tableColumn id="8" name="2Bii Intensity of the Violent Conflicts"/>
    <tableColumn id="9" name="2Biii Internal Organised Conflict"/>
    <tableColumn id="10" name="2Biv Terrorism Fatalities"/>
    <tableColumn id="11" name="2Bv Terrorism Injured "/>
    <tableColumn id="12" name="2B Disapperance, Conflict &amp; Terrorism"/>
    <tableColumn id="13" name="2Ci Female Genital Mutilation"/>
    <tableColumn id="14" name="2Cii Missing Women"/>
    <tableColumn id="15" name="2Ciii Equal Inheritance Rights"/>
    <tableColumn id="16" name="2C Women's Security  &amp; Safety"/>
    <tableColumn id="17" name="2 Security &amp; Safety"/>
    <tableColumn id="18" name="3A Freedom of Foreign Movement"/>
    <tableColumn id="19" name="3B Freedom of Domestic Movement"/>
    <tableColumn id="20" name="3C Women's Freedom of Movement"/>
    <tableColumn id="21" name="3 Movement"/>
    <tableColumn id="22" name="4A Freedom to establish religious organizations"/>
    <tableColumn id="23" name="4B Autonomy of religious organizations"/>
    <tableColumn id="24" name="4 Religion"/>
    <tableColumn id="25" name="5A Freedom of association"/>
    <tableColumn id="26" name="5B Freedom of assembly and demonstration"/>
    <tableColumn id="27" name="5Ci Political parties"/>
    <tableColumn id="28" name="5Cii Professional organizations"/>
    <tableColumn id="29" name="5Ciii Educational, sporting and cultural organizations"/>
    <tableColumn id="30" name="5C Autonomy of organizations (operational independence from political authority)"/>
    <tableColumn id="31" name="5Di Political parties"/>
    <tableColumn id="32" name="5Dii Professional organizations"/>
    <tableColumn id="33" name="5Diii Educational, sporting and cultural organizations5"/>
    <tableColumn id="34" name="5D Freedom to establish organizations"/>
    <tableColumn id="35" name="5 Association, Assebly &amp; Civil Society"/>
    <tableColumn id="36" name="6A Press - Killings"/>
    <tableColumn id="37" name="6B Laws and regulations that influence media content"/>
    <tableColumn id="38" name="6C Political pressures and controls on media content"/>
    <tableColumn id="39" name="6Di Access to foreign television (cable/ satellite)"/>
    <tableColumn id="40" name="6Dii Access to foreign newspapers"/>
    <tableColumn id="41" name="6D Freedom of access to foreign information"/>
    <tableColumn id="42" name="6E State control over Internet access"/>
    <tableColumn id="43" name="6 Expression &amp; Information"/>
    <tableColumn id="44" name="7A Parental Rights"/>
    <tableColumn id="45" name="7Bi Male to Male Relationship"/>
    <tableColumn id="46" name="7Bii Female to Female Relationship"/>
    <tableColumn id="47" name="7B Same-sex Relationships"/>
    <tableColumn id="48" name="7 Relationships"/>
    <tableColumn id="49" name="PERSONAL FREEDOM"/>
    <tableColumn id="50" name="ECONOMIC FREEDOM"/>
    <tableColumn id="51" name="HUMAN FREEDOM INDEX"/>
    <tableColumn id="52" name="HUMAN FREEDOM INDEX: Rank"/>
    <tableColumn id="53" name="HUMAN FREEDOM INDEX: Rounded for ranking calculations"/>
    <tableColumn id="54" name="RULE OF LAW"/>
    <tableColumn id="55" name="SECURITY &amp; SAFETY"/>
    <tableColumn id="56" name="PERSONAL FREEDOM (minus Security &amp;Safety and Rule of Law)"/>
  </tableColumns>
</table>
</file>

<file path=xl/tables/table3.xml><?xml version="1.0" encoding="utf-8"?>
<table xmlns="http://schemas.openxmlformats.org/spreadsheetml/2006/main" id="3" name="Table2734" displayName="Table2734" ref="A1:BD154" headerRowCount="1" totalsRowCount="0" totalsRowShown="0">
  <autoFilter ref="A1:BD154"/>
  <tableColumns count="56">
    <tableColumn id="1" name="Countries (2011)"/>
    <tableColumn id="2" name="1A Procedural Justice"/>
    <tableColumn id="3" name="1B Civil Justice"/>
    <tableColumn id="4" name="1C Criminal Justice"/>
    <tableColumn id="5" name="1 Rule of Law"/>
    <tableColumn id="6" name="2A Homicide"/>
    <tableColumn id="7" name="2Bi Disappearance"/>
    <tableColumn id="8" name="2Bii Intensity of the Violent Conflicts"/>
    <tableColumn id="9" name="2Biii Internal Organised Conflict"/>
    <tableColumn id="10" name="2Biv Terrorism Fatalities"/>
    <tableColumn id="11" name="2Bv Terrorism Injured "/>
    <tableColumn id="12" name="2B Disapperance, Conflict &amp; Terrorism"/>
    <tableColumn id="13" name="2Ci Female Genital Mutilation"/>
    <tableColumn id="14" name="2Cii Missing Women"/>
    <tableColumn id="15" name="2Ciii Equal Inheritance Rights"/>
    <tableColumn id="16" name="2C Women's Security  &amp; Safety"/>
    <tableColumn id="17" name="2 Security &amp; Safety"/>
    <tableColumn id="18" name="3A Freedom of Foreign Movement"/>
    <tableColumn id="19" name="3B Freedom of Domestic Movement"/>
    <tableColumn id="20" name="3C Women's Freedom of Movement"/>
    <tableColumn id="21" name="3 Movement"/>
    <tableColumn id="22" name="4A Freedom to establish religious organizations"/>
    <tableColumn id="23" name="4B Autonomy of religious organizations"/>
    <tableColumn id="24" name="4 Religion"/>
    <tableColumn id="25" name="5A Freedom of association"/>
    <tableColumn id="26" name="5B Freedom of assembly and demonstration"/>
    <tableColumn id="27" name="5Ci Political parties"/>
    <tableColumn id="28" name="5Cii Professional organizations"/>
    <tableColumn id="29" name="5Ciii Educational, sporting and cultural organizations"/>
    <tableColumn id="30" name="5C Autonomy of organizations (operational independence from political authority)"/>
    <tableColumn id="31" name="5Di Political parties"/>
    <tableColumn id="32" name="5Dii Professional organizations"/>
    <tableColumn id="33" name="5Diii Educational, sporting and cultural organizations5"/>
    <tableColumn id="34" name="5D Freedom to establish organizations"/>
    <tableColumn id="35" name="5 Association, Assebly &amp; Civil Society"/>
    <tableColumn id="36" name="6A Press - Killings"/>
    <tableColumn id="37" name="6B Laws and regulations that influence media content"/>
    <tableColumn id="38" name="6C Political pressures and controls on media content"/>
    <tableColumn id="39" name="6Di Access to foreign television (cable/ satellite)"/>
    <tableColumn id="40" name="6Dii Access to foreign newspapers"/>
    <tableColumn id="41" name="6D Freedom of access to foreign information"/>
    <tableColumn id="42" name="6E State control over Internet access"/>
    <tableColumn id="43" name="6 Expression &amp; Information"/>
    <tableColumn id="44" name="7A Parental Rights"/>
    <tableColumn id="45" name="7Bi Male to Male Relationship"/>
    <tableColumn id="46" name="7Bii Female to Female Relationship"/>
    <tableColumn id="47" name="7B Same-sex Relationships"/>
    <tableColumn id="48" name="7 Relationships"/>
    <tableColumn id="49" name="PERSONAL FREEDOM"/>
    <tableColumn id="50" name="ECONOMIC FREEDOM"/>
    <tableColumn id="51" name="HUMAN FREEDOM INDEX"/>
    <tableColumn id="52" name="HUMAN FREEDOM INDEX: Rank"/>
    <tableColumn id="53" name="HUMAN FREEDOM INDEX: Rounded for ranking calculations"/>
    <tableColumn id="54" name="RULE OF LAW"/>
    <tableColumn id="55" name="SECURITY &amp; SAFETY"/>
    <tableColumn id="56" name="PERSONAL FREEDOM (minus Security &amp;Safety and Rule of Law)"/>
  </tableColumns>
</table>
</file>

<file path=xl/tables/table4.xml><?xml version="1.0" encoding="utf-8"?>
<table xmlns="http://schemas.openxmlformats.org/spreadsheetml/2006/main" id="4" name="Table2785" displayName="Table2785" ref="A1:BD154" headerRowCount="1" totalsRowCount="0" totalsRowShown="0">
  <autoFilter ref="A1:BD154"/>
  <tableColumns count="56">
    <tableColumn id="1" name="Countries (2012)"/>
    <tableColumn id="2" name="1A Procedural Justice"/>
    <tableColumn id="3" name="1B Civil Justice"/>
    <tableColumn id="4" name="1C Criminal Justice"/>
    <tableColumn id="5" name="1 Rule of Law"/>
    <tableColumn id="6" name="2A Homicide"/>
    <tableColumn id="7" name="2Bi Disappearance"/>
    <tableColumn id="8" name="2Bii Intensity of the Violent Conflicts"/>
    <tableColumn id="9" name="2Biii Internal Organised Conflict"/>
    <tableColumn id="10" name="2Biv Terrorism Fatalities"/>
    <tableColumn id="11" name="2Bv Terrorism Injured "/>
    <tableColumn id="12" name="2B Disapperance, Conflict &amp; Terrorism"/>
    <tableColumn id="13" name="2Ci Female Genital Mutilation"/>
    <tableColumn id="14" name="2Cii Missing Women"/>
    <tableColumn id="15" name="2Ciii Equal Inheritance Rights"/>
    <tableColumn id="16" name="2C Women's Security  &amp; Safety"/>
    <tableColumn id="17" name="2 Security &amp; Safety"/>
    <tableColumn id="18" name="3A Freedom of Foreign Movement"/>
    <tableColumn id="19" name="3B Freedom of Domestic Movement"/>
    <tableColumn id="20" name="3C Women's Freedom of Movement"/>
    <tableColumn id="21" name="3 Movement"/>
    <tableColumn id="22" name="4A Freedom to establish religious organizations"/>
    <tableColumn id="23" name="4B Autonomy of religious organizations"/>
    <tableColumn id="24" name="4 Religion"/>
    <tableColumn id="25" name="5A Freedom of association"/>
    <tableColumn id="26" name="5B Freedom of assembly and demonstration"/>
    <tableColumn id="27" name="5Ci Political parties"/>
    <tableColumn id="28" name="5Cii Professional organizations"/>
    <tableColumn id="29" name="5Ciii Educational, sporting and cultural organizations"/>
    <tableColumn id="30" name="5C Autonomy of organizations (operational independence from political authority)"/>
    <tableColumn id="31" name="5Di Political parties"/>
    <tableColumn id="32" name="5Dii Professional organizations"/>
    <tableColumn id="33" name="5Diii Educational, sporting and cultural organizations5"/>
    <tableColumn id="34" name="5D Freedom to establish organizations"/>
    <tableColumn id="35" name="5 Association, Assebly &amp; Civil Society"/>
    <tableColumn id="36" name="6A Press - Killings"/>
    <tableColumn id="37" name="6B Laws and regulations that influence media content"/>
    <tableColumn id="38" name="6C Political pressures and controls on media content"/>
    <tableColumn id="39" name="6Di Access to foreign television (cable/ satellite)"/>
    <tableColumn id="40" name="6Dii Access to foreign newspapers"/>
    <tableColumn id="41" name="6D Freedom of access to foreign information"/>
    <tableColumn id="42" name="6E State control over Internet access"/>
    <tableColumn id="43" name="6 Expression &amp; Information"/>
    <tableColumn id="44" name="7A Parental Rights"/>
    <tableColumn id="45" name="7Bi Male to Male Relationship"/>
    <tableColumn id="46" name="7Bii Female to Female Relationship"/>
    <tableColumn id="47" name="7B Same-sex Relationships"/>
    <tableColumn id="48" name="7 Relationships"/>
    <tableColumn id="49" name="PERSONAL FREEDOM"/>
    <tableColumn id="50" name="ECONOMIC FREEDOM"/>
    <tableColumn id="51" name="HUMAN FREEDOM INDEX"/>
    <tableColumn id="52" name="HUMAN FREEDOM INDEX: Rank"/>
    <tableColumn id="53" name="HUMAN FREEDOM INDEX: Rounded for ranking calculations"/>
    <tableColumn id="54" name="RULE OF LAW"/>
    <tableColumn id="55" name="SECURITY &amp; SAFETY"/>
    <tableColumn id="56" name="PERSONAL FREEDOM (minus Security &amp;Safety and Rule of Law)"/>
  </tableColumns>
</table>
</file>

<file path=xl/tables/table5.xml><?xml version="1.0" encoding="utf-8"?>
<table xmlns="http://schemas.openxmlformats.org/spreadsheetml/2006/main" id="5" name="Table27857" displayName="Table27857" ref="A1:BI158" headerRowCount="1" totalsRowCount="0" totalsRowShown="0">
  <autoFilter ref="A1:BI158"/>
  <tableColumns count="61">
    <tableColumn id="1" name="Countries (2013)"/>
    <tableColumn id="2" name="1A Procedural Justice"/>
    <tableColumn id="3" name="1B Civil Justice"/>
    <tableColumn id="4" name="1C Criminal Justice"/>
    <tableColumn id="5" name="1 Rule of Law"/>
    <tableColumn id="6" name="2A Homicide"/>
    <tableColumn id="7" name="2Bi Disappearance"/>
    <tableColumn id="8" name="2Bii Intensity of the Violent Conflicts"/>
    <tableColumn id="9" name="2Biii Internal Organised Conflict"/>
    <tableColumn id="10" name="2Biv Terrorism Fatalities"/>
    <tableColumn id="11" name="2Bv Terrorism Injured "/>
    <tableColumn id="12" name="2B Disapperance, Conflict &amp; Terrorism"/>
    <tableColumn id="13" name="2Ci Female Genital Mutilation"/>
    <tableColumn id="14" name="2Cii Missing Women"/>
    <tableColumn id="15" name="2Ciii(a) Equal Inheritance Rights: Widows"/>
    <tableColumn id="16" name="2Ciii(b) Equal Inheritance Rights: Daughters"/>
    <tableColumn id="17" name="2Ciii Equal Inheritance Rights"/>
    <tableColumn id="18" name="2C Women's Security  &amp; Safety"/>
    <tableColumn id="19" name="2 Security &amp; Safety"/>
    <tableColumn id="20" name="3A Freedom of Foreign Movement"/>
    <tableColumn id="21" name="3B Freedom of Domestic Movement"/>
    <tableColumn id="22" name="3C Women's Freedom of Movement"/>
    <tableColumn id="23" name="3 Movement"/>
    <tableColumn id="24" name="4A Freedom to establish religious organizations"/>
    <tableColumn id="25" name="4B Autonomy of religious organizations"/>
    <tableColumn id="26" name="4 Religion"/>
    <tableColumn id="27" name="5A Freedom of association"/>
    <tableColumn id="28" name="5B Freedom of assembly and demonstration"/>
    <tableColumn id="29" name="5Ci Political parties"/>
    <tableColumn id="30" name="5Cii Professional organizations"/>
    <tableColumn id="31" name="5Ciii Educational, sporting and cultural organizations"/>
    <tableColumn id="32" name="5C Autonomy of organizations (operational independence from political authority)"/>
    <tableColumn id="33" name="5Di Political parties"/>
    <tableColumn id="34" name="5Dii Professional organizations"/>
    <tableColumn id="35" name="5Diii Educational, sporting and cultural organizations5"/>
    <tableColumn id="36" name="5D Freedom to establish organizations"/>
    <tableColumn id="37" name="5 Association, Assebly &amp; Civil Society"/>
    <tableColumn id="38" name="6A Press - Killings"/>
    <tableColumn id="39" name="6B Laws and regulations that influence media content"/>
    <tableColumn id="40" name="6C Political pressures and controls on media content"/>
    <tableColumn id="41" name="6Di Access to foreign television (cable/ satellite)"/>
    <tableColumn id="42" name="6Dii Access to foreign newspapers"/>
    <tableColumn id="43" name="6D Freedom of access to foreign information"/>
    <tableColumn id="44" name="6E State control over Internet access"/>
    <tableColumn id="45" name="6 Expression &amp; Information"/>
    <tableColumn id="46" name="7Ai Parental Authority: In marriage"/>
    <tableColumn id="47" name="7Aii Parental Authority: After divorce"/>
    <tableColumn id="48" name="7A Parental Rights"/>
    <tableColumn id="49" name="7Bi Male to Male Relationship"/>
    <tableColumn id="50" name="7Bii Female to Female Relationship"/>
    <tableColumn id="51" name="7B Same-sex Relationships"/>
    <tableColumn id="52" name="7C Divorce"/>
    <tableColumn id="53" name="7 Relationships"/>
    <tableColumn id="54" name="PERSONAL FREEDOM"/>
    <tableColumn id="55" name="ECONOMIC FREEDOM"/>
    <tableColumn id="56" name="HUMAN FREEDOM INDEX"/>
    <tableColumn id="57" name="HUMAN FREEDOM INDEX: Rank"/>
    <tableColumn id="58" name="HUMAN FREEDOM INDEX: Rounded for ranking calculations"/>
    <tableColumn id="59" name="RULE OF LAW"/>
    <tableColumn id="60" name="SECURITY &amp; SAFETY"/>
    <tableColumn id="61" name="PERSONAL FREEDOM (minus Security &amp;Safety and Rule of Law)"/>
  </tableColumns>
</table>
</file>

<file path=xl/tables/table6.xml><?xml version="1.0" encoding="utf-8"?>
<table xmlns="http://schemas.openxmlformats.org/spreadsheetml/2006/main" id="6" name="Table278572" displayName="Table278572" ref="A1:BI160" headerRowCount="1" totalsRowCount="0" totalsRowShown="0">
  <autoFilter ref="A1:BI160"/>
  <tableColumns count="61">
    <tableColumn id="1" name="Countries (2014)"/>
    <tableColumn id="2" name="1A Procedural Justice"/>
    <tableColumn id="3" name="1B Civil Justice"/>
    <tableColumn id="4" name="1C Criminal Justice"/>
    <tableColumn id="5" name="1 Rule of Law"/>
    <tableColumn id="6" name="2A Homicide"/>
    <tableColumn id="7" name="2Bi Disappearance"/>
    <tableColumn id="8" name="2Bii Intensity of the Violent Conflicts"/>
    <tableColumn id="9" name="2Biii Internal Organised Conflict"/>
    <tableColumn id="10" name="2Biv Terrorism Fatalities"/>
    <tableColumn id="11" name="2Bv Terrorism Injured "/>
    <tableColumn id="12" name="2B Disapperance, Conflict &amp; Terrorism"/>
    <tableColumn id="13" name="2Ci Female Genital Mutilation"/>
    <tableColumn id="14" name="2Cii Missing Women"/>
    <tableColumn id="15" name="2Ciii(a) Equal Inheritance Rights: Widows"/>
    <tableColumn id="16" name="2Ciii(b) Equal Inheritance Rights: Daughters"/>
    <tableColumn id="17" name="2Ciii Equal Inheritance Rights"/>
    <tableColumn id="18" name="2C Women's Security  &amp; Safety"/>
    <tableColumn id="19" name="2 Security &amp; Safety"/>
    <tableColumn id="20" name="3A Freedom of Foreign Movement"/>
    <tableColumn id="21" name="3B Freedom of Domestic Movement"/>
    <tableColumn id="22" name="3C Women's Freedom of Movement"/>
    <tableColumn id="23" name="3 Movement"/>
    <tableColumn id="24" name="4A Freedom to establish religious organizations"/>
    <tableColumn id="25" name="4B Autonomy of religious organizations"/>
    <tableColumn id="26" name="4 Religion"/>
    <tableColumn id="27" name="5A Freedom of association"/>
    <tableColumn id="28" name="5B Freedom of assembly and demonstration"/>
    <tableColumn id="29" name="5Ci Political parties"/>
    <tableColumn id="30" name="5Cii Professional organizations"/>
    <tableColumn id="31" name="5Ciii Educational, sporting and cultural organizations"/>
    <tableColumn id="32" name="5C Autonomy of organizations (operational independence from political authority)"/>
    <tableColumn id="33" name="5Di Political parties"/>
    <tableColumn id="34" name="5Dii Professional organizations"/>
    <tableColumn id="35" name="5Diii Educational, sporting and cultural organizations5"/>
    <tableColumn id="36" name="5D Freedom to establish organizations"/>
    <tableColumn id="37" name="5 Association, Assebly &amp; Civil Society"/>
    <tableColumn id="38" name="6A Press - Killings"/>
    <tableColumn id="39" name="6B Laws and regulations that influence media content"/>
    <tableColumn id="40" name="6C Political pressures and controls on media content"/>
    <tableColumn id="41" name="6Di Access to foreign television (cable/ satellite)"/>
    <tableColumn id="42" name="6Dii Access to foreign newspapers"/>
    <tableColumn id="43" name="6D Freedom of access to foreign information"/>
    <tableColumn id="44" name="6E State control over Internet access"/>
    <tableColumn id="45" name="6 Expression &amp; Information"/>
    <tableColumn id="46" name="7Ai Parental Authority: In marriage"/>
    <tableColumn id="47" name="7Aii Parental Authority: After divorce"/>
    <tableColumn id="48" name="7A Parental Rights"/>
    <tableColumn id="49" name="7Bi Male to Male Relationship"/>
    <tableColumn id="50" name="7Bii Female to Female Relationship"/>
    <tableColumn id="51" name="7B Same-sex Relationships"/>
    <tableColumn id="52" name="7C Divorce"/>
    <tableColumn id="53" name="7 Relationships"/>
    <tableColumn id="54" name="PERSONAL FREEDOM"/>
    <tableColumn id="55" name="ECONOMIC FREEDOM"/>
    <tableColumn id="56" name="HUMAN FREEDOM INDEX"/>
    <tableColumn id="57" name="HUMAN FREEDOM INDEX: Rank"/>
    <tableColumn id="58" name="HUMAN FREEDOM INDEX: Rounded for ranking calculations"/>
    <tableColumn id="59" name="RULE OF LAW"/>
    <tableColumn id="60" name="SECURITY &amp; SAFETY"/>
    <tableColumn id="61" name="PERSONAL FREEDOM (minus Security &amp;Safety and Rule of Law)"/>
  </tableColumns>
</table>
</file>

<file path=xl/worksheets/_rels/sheet1.xml.rels><?xml version="1.0" encoding="UTF-8"?>
<Relationships xmlns="http://schemas.openxmlformats.org/package/2006/relationships"><Relationship Id="rId1" Type="http://schemas.openxmlformats.org/officeDocument/2006/relationships/hyperlink" Target="http://www.cato.org/human-freedom-index"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table" Target="../tables/table2.xm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_rels/sheet4.xml.rels><?xml version="1.0" encoding="UTF-8"?>
<Relationships xmlns="http://schemas.openxmlformats.org/package/2006/relationships"><Relationship Id="rId1" Type="http://schemas.openxmlformats.org/officeDocument/2006/relationships/table" Target="../tables/table3.xml"/>
</Relationships>
</file>

<file path=xl/worksheets/_rels/sheet5.xml.rels><?xml version="1.0" encoding="UTF-8"?>
<Relationships xmlns="http://schemas.openxmlformats.org/package/2006/relationships"><Relationship Id="rId1" Type="http://schemas.openxmlformats.org/officeDocument/2006/relationships/table" Target="../tables/table4.xml"/>
</Relationships>
</file>

<file path=xl/worksheets/_rels/sheet6.xml.rels><?xml version="1.0" encoding="UTF-8"?>
<Relationships xmlns="http://schemas.openxmlformats.org/package/2006/relationships"><Relationship Id="rId1" Type="http://schemas.openxmlformats.org/officeDocument/2006/relationships/table" Target="../tables/table5.xml"/>
</Relationships>
</file>

<file path=xl/worksheets/_rels/sheet7.xml.rels><?xml version="1.0" encoding="UTF-8"?>
<Relationships xmlns="http://schemas.openxmlformats.org/package/2006/relationships"><Relationship Id="rId1" Type="http://schemas.openxmlformats.org/officeDocument/2006/relationships/table" Target="../tables/table6.xml"/>
</Relationships>
</file>

<file path=xl/worksheets/sheet1.xml><?xml version="1.0" encoding="utf-8"?>
<worksheet xmlns="http://schemas.openxmlformats.org/spreadsheetml/2006/main" xmlns:r="http://schemas.openxmlformats.org/officeDocument/2006/relationships">
  <sheetPr filterMode="false">
    <tabColor rgb="FFD0CECE"/>
    <pageSetUpPr fitToPage="false"/>
  </sheetPr>
  <dimension ref="G1:P3"/>
  <sheetViews>
    <sheetView windowProtection="false" showFormulas="false" showGridLines="true" showRowColHeaders="true" showZeros="true" rightToLeft="false" tabSelected="true" showOutlineSymbols="true" defaultGridColor="true" view="normal" topLeftCell="A1" colorId="64" zoomScale="85" zoomScaleNormal="85" zoomScalePageLayoutView="100" workbookViewId="0">
      <selection pane="topLeft" activeCell="Q5" activeCellId="0" sqref="Q5"/>
    </sheetView>
  </sheetViews>
  <sheetFormatPr defaultRowHeight="14.5"/>
  <cols>
    <col collapsed="false" hidden="false" max="1" min="1" style="1" width="9.04591836734694"/>
    <col collapsed="false" hidden="false" max="1025" min="2" style="1" width="8.50510204081633"/>
  </cols>
  <sheetData>
    <row r="1" customFormat="false" ht="32.5" hidden="false" customHeight="false" outlineLevel="0" collapsed="false">
      <c r="G1" s="0"/>
      <c r="H1" s="0"/>
      <c r="I1" s="2" t="s">
        <v>0</v>
      </c>
      <c r="J1" s="0"/>
      <c r="K1" s="0"/>
      <c r="L1" s="0"/>
      <c r="M1" s="0"/>
      <c r="N1" s="0"/>
      <c r="O1" s="0"/>
      <c r="P1" s="0"/>
    </row>
    <row r="2" customFormat="false" ht="20" hidden="false" customHeight="false" outlineLevel="0" collapsed="false">
      <c r="G2" s="0"/>
      <c r="H2" s="0"/>
      <c r="I2" s="3" t="s">
        <v>1</v>
      </c>
      <c r="J2" s="0"/>
      <c r="K2" s="0"/>
      <c r="L2" s="0"/>
      <c r="M2" s="0"/>
      <c r="N2" s="0"/>
      <c r="O2" s="0"/>
      <c r="P2" s="0"/>
    </row>
    <row r="3" customFormat="false" ht="21" hidden="false" customHeight="false" outlineLevel="0" collapsed="false">
      <c r="G3" s="4"/>
      <c r="H3" s="4"/>
      <c r="I3" s="5" t="s">
        <v>2</v>
      </c>
      <c r="J3" s="4"/>
      <c r="K3" s="4"/>
      <c r="L3" s="4"/>
      <c r="M3" s="4"/>
      <c r="N3" s="4"/>
      <c r="O3" s="4"/>
      <c r="P3" s="4"/>
    </row>
  </sheetData>
  <hyperlinks>
    <hyperlink ref="I3" r:id="rId1" display="www.cato.org/human-freedom-index"/>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2"/>
</worksheet>
</file>

<file path=xl/worksheets/sheet2.xml><?xml version="1.0" encoding="utf-8"?>
<worksheet xmlns="http://schemas.openxmlformats.org/spreadsheetml/2006/main" xmlns:r="http://schemas.openxmlformats.org/officeDocument/2006/relationships">
  <sheetPr filterMode="false">
    <tabColor rgb="FF7030A0"/>
    <pageSetUpPr fitToPage="false"/>
  </sheetPr>
  <dimension ref="A1:BD142"/>
  <sheetViews>
    <sheetView windowProtection="true" showFormulas="false" showGridLines="true" showRowColHeaders="true" showZeros="true" rightToLeft="false" tabSelected="false" showOutlineSymbols="true" defaultGridColor="true" view="normal" topLeftCell="A1" colorId="64" zoomScale="85" zoomScaleNormal="85"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A1" activeCellId="0" sqref="A1"/>
    </sheetView>
  </sheetViews>
  <sheetFormatPr defaultRowHeight="14.5"/>
  <cols>
    <col collapsed="false" hidden="false" max="1" min="1" style="6" width="30.3724489795918"/>
    <col collapsed="false" hidden="false" max="4" min="2" style="6" width="12.5561224489796"/>
    <col collapsed="false" hidden="false" max="5" min="5" style="7" width="12.5561224489796"/>
    <col collapsed="false" hidden="false" max="14" min="6" style="6" width="12.5561224489796"/>
    <col collapsed="false" hidden="false" max="15" min="15" style="7" width="12.5561224489796"/>
    <col collapsed="false" hidden="false" max="18" min="16" style="6" width="12.5561224489796"/>
    <col collapsed="false" hidden="false" max="19" min="19" style="7" width="12.5561224489796"/>
    <col collapsed="false" hidden="false" max="28" min="20" style="6" width="12.5561224489796"/>
    <col collapsed="false" hidden="false" max="29" min="29" style="7" width="12.5561224489796"/>
    <col collapsed="false" hidden="false" max="30" min="30" style="8" width="12.5561224489796"/>
    <col collapsed="false" hidden="false" max="31" min="31" style="9" width="12.5561224489796"/>
    <col collapsed="false" hidden="false" max="32" min="32" style="10" width="12.5561224489796"/>
    <col collapsed="false" hidden="false" max="37" min="33" style="6" width="12.5561224489796"/>
    <col collapsed="false" hidden="false" max="40" min="38" style="7" width="12.5561224489796"/>
    <col collapsed="false" hidden="false" max="48" min="41" style="6" width="12.5561224489796"/>
    <col collapsed="false" hidden="false" max="50" min="49" style="11" width="13.5"/>
    <col collapsed="false" hidden="false" max="51" min="51" style="12" width="13.5"/>
    <col collapsed="false" hidden="false" max="52" min="52" style="13" width="9.98979591836735"/>
    <col collapsed="false" hidden="false" max="53" min="53" style="6" width="12.1479591836735"/>
    <col collapsed="false" hidden="false" max="54" min="54" style="6" width="12.5561224489796"/>
    <col collapsed="false" hidden="false" max="55" min="55" style="6" width="12.1479591836735"/>
    <col collapsed="false" hidden="false" max="56" min="56" style="6" width="13.0918367346939"/>
    <col collapsed="false" hidden="false" max="58" min="57" style="8" width="12.5561224489796"/>
    <col collapsed="false" hidden="false" max="59" min="59" style="6" width="12.5561224489796"/>
    <col collapsed="false" hidden="false" max="1025" min="60" style="6" width="9.04591836734694"/>
  </cols>
  <sheetData>
    <row r="1" s="22" customFormat="true" ht="91" hidden="false" customHeight="true" outlineLevel="0" collapsed="false">
      <c r="A1" s="14" t="s">
        <v>3</v>
      </c>
      <c r="B1" s="15" t="s">
        <v>4</v>
      </c>
      <c r="C1" s="15" t="s">
        <v>5</v>
      </c>
      <c r="D1" s="15" t="s">
        <v>6</v>
      </c>
      <c r="E1" s="15" t="s">
        <v>7</v>
      </c>
      <c r="F1" s="15" t="s">
        <v>8</v>
      </c>
      <c r="G1" s="15" t="s">
        <v>9</v>
      </c>
      <c r="H1" s="15" t="s">
        <v>10</v>
      </c>
      <c r="I1" s="15" t="s">
        <v>11</v>
      </c>
      <c r="J1" s="15" t="s">
        <v>12</v>
      </c>
      <c r="K1" s="15" t="s">
        <v>13</v>
      </c>
      <c r="L1" s="15" t="s">
        <v>14</v>
      </c>
      <c r="M1" s="15" t="s">
        <v>15</v>
      </c>
      <c r="N1" s="15" t="s">
        <v>16</v>
      </c>
      <c r="O1" s="15" t="s">
        <v>17</v>
      </c>
      <c r="P1" s="15" t="s">
        <v>18</v>
      </c>
      <c r="Q1" s="15" t="s">
        <v>19</v>
      </c>
      <c r="R1" s="15" t="s">
        <v>20</v>
      </c>
      <c r="S1" s="15" t="s">
        <v>21</v>
      </c>
      <c r="T1" s="15" t="s">
        <v>22</v>
      </c>
      <c r="U1" s="15" t="s">
        <v>23</v>
      </c>
      <c r="V1" s="16" t="s">
        <v>24</v>
      </c>
      <c r="W1" s="16" t="s">
        <v>25</v>
      </c>
      <c r="X1" s="16" t="s">
        <v>26</v>
      </c>
      <c r="Y1" s="16" t="s">
        <v>27</v>
      </c>
      <c r="Z1" s="16" t="s">
        <v>28</v>
      </c>
      <c r="AA1" s="16" t="s">
        <v>29</v>
      </c>
      <c r="AB1" s="16" t="s">
        <v>30</v>
      </c>
      <c r="AC1" s="16" t="s">
        <v>31</v>
      </c>
      <c r="AD1" s="16" t="s">
        <v>32</v>
      </c>
      <c r="AE1" s="16" t="s">
        <v>33</v>
      </c>
      <c r="AF1" s="16" t="s">
        <v>34</v>
      </c>
      <c r="AG1" s="16" t="s">
        <v>35</v>
      </c>
      <c r="AH1" s="16" t="s">
        <v>36</v>
      </c>
      <c r="AI1" s="16" t="s">
        <v>37</v>
      </c>
      <c r="AJ1" s="17" t="s">
        <v>38</v>
      </c>
      <c r="AK1" s="17" t="s">
        <v>39</v>
      </c>
      <c r="AL1" s="17" t="s">
        <v>40</v>
      </c>
      <c r="AM1" s="16" t="s">
        <v>41</v>
      </c>
      <c r="AN1" s="16" t="s">
        <v>42</v>
      </c>
      <c r="AO1" s="16" t="s">
        <v>43</v>
      </c>
      <c r="AP1" s="16" t="s">
        <v>44</v>
      </c>
      <c r="AQ1" s="16" t="s">
        <v>45</v>
      </c>
      <c r="AR1" s="18" t="s">
        <v>46</v>
      </c>
      <c r="AS1" s="18" t="s">
        <v>47</v>
      </c>
      <c r="AT1" s="18" t="s">
        <v>48</v>
      </c>
      <c r="AU1" s="18" t="s">
        <v>49</v>
      </c>
      <c r="AV1" s="18" t="s">
        <v>50</v>
      </c>
      <c r="AW1" s="15" t="s">
        <v>51</v>
      </c>
      <c r="AX1" s="15" t="s">
        <v>52</v>
      </c>
      <c r="AY1" s="19" t="s">
        <v>53</v>
      </c>
      <c r="AZ1" s="20" t="s">
        <v>54</v>
      </c>
      <c r="BA1" s="21" t="s">
        <v>55</v>
      </c>
      <c r="BB1" s="18" t="s">
        <v>56</v>
      </c>
      <c r="BC1" s="18" t="s">
        <v>57</v>
      </c>
      <c r="BD1" s="15" t="s">
        <v>58</v>
      </c>
    </row>
    <row r="2" s="6" customFormat="true" ht="15" hidden="false" customHeight="true" outlineLevel="0" collapsed="false">
      <c r="A2" s="23" t="s">
        <v>59</v>
      </c>
      <c r="B2" s="24" t="n">
        <v>5.66666666666667</v>
      </c>
      <c r="C2" s="24" t="n">
        <v>5.07478465078053</v>
      </c>
      <c r="D2" s="24" t="n">
        <v>4.10051580898762</v>
      </c>
      <c r="E2" s="24" t="n">
        <v>4.9</v>
      </c>
      <c r="F2" s="24" t="n">
        <v>8.84</v>
      </c>
      <c r="G2" s="24" t="n">
        <v>10</v>
      </c>
      <c r="H2" s="24" t="n">
        <v>10</v>
      </c>
      <c r="I2" s="24" t="n">
        <v>10</v>
      </c>
      <c r="J2" s="24" t="n">
        <v>10</v>
      </c>
      <c r="K2" s="24" t="n">
        <v>10</v>
      </c>
      <c r="L2" s="24" t="n">
        <f aca="false">AVERAGE(Table1382[[#This Row],[2Bi Disappearance]:[2Bv Terrorism Injured ]])</f>
        <v>10</v>
      </c>
      <c r="M2" s="24" t="n">
        <v>10</v>
      </c>
      <c r="N2" s="24" t="n">
        <v>5</v>
      </c>
      <c r="O2" s="24" t="n">
        <v>10</v>
      </c>
      <c r="P2" s="24" t="n">
        <f aca="false">AVERAGE(Table1382[[#This Row],[2Ci Female Genital Mutilation]:[2Ciii Equal Inheritance Rights]])</f>
        <v>8.33333333333333</v>
      </c>
      <c r="Q2" s="24" t="n">
        <f aca="false">AVERAGE(F2,L2,P2)</f>
        <v>9.05777777777778</v>
      </c>
      <c r="R2" s="24" t="n">
        <v>10</v>
      </c>
      <c r="S2" s="24" t="n">
        <v>10</v>
      </c>
      <c r="T2" s="24" t="n">
        <v>10</v>
      </c>
      <c r="U2" s="24" t="n">
        <f aca="false">AVERAGE(R2:T2)</f>
        <v>10</v>
      </c>
      <c r="V2" s="24" t="s">
        <v>60</v>
      </c>
      <c r="W2" s="24" t="s">
        <v>60</v>
      </c>
      <c r="X2" s="24" t="s">
        <v>60</v>
      </c>
      <c r="Y2" s="24" t="s">
        <v>60</v>
      </c>
      <c r="Z2" s="24" t="s">
        <v>60</v>
      </c>
      <c r="AA2" s="24" t="s">
        <v>60</v>
      </c>
      <c r="AB2" s="24" t="s">
        <v>60</v>
      </c>
      <c r="AC2" s="24" t="s">
        <v>60</v>
      </c>
      <c r="AD2" s="24" t="s">
        <v>60</v>
      </c>
      <c r="AE2" s="24" t="s">
        <v>60</v>
      </c>
      <c r="AF2" s="24" t="s">
        <v>60</v>
      </c>
      <c r="AG2" s="24" t="s">
        <v>60</v>
      </c>
      <c r="AH2" s="24" t="s">
        <v>60</v>
      </c>
      <c r="AI2" s="24" t="s">
        <v>60</v>
      </c>
      <c r="AJ2" s="24" t="n">
        <v>10</v>
      </c>
      <c r="AK2" s="25" t="n">
        <v>4.66666666666667</v>
      </c>
      <c r="AL2" s="25" t="n">
        <v>6</v>
      </c>
      <c r="AM2" s="25" t="s">
        <v>60</v>
      </c>
      <c r="AN2" s="25" t="s">
        <v>60</v>
      </c>
      <c r="AO2" s="25" t="s">
        <v>60</v>
      </c>
      <c r="AP2" s="25" t="s">
        <v>60</v>
      </c>
      <c r="AQ2" s="24" t="n">
        <f aca="false">AVERAGE(AJ2:AL2,AO2:AP2)</f>
        <v>6.88888888888889</v>
      </c>
      <c r="AR2" s="24" t="n">
        <v>5</v>
      </c>
      <c r="AS2" s="24" t="n">
        <v>10</v>
      </c>
      <c r="AT2" s="24" t="n">
        <v>10</v>
      </c>
      <c r="AU2" s="24" t="n">
        <f aca="false">AVERAGE(AS2:AT2)</f>
        <v>10</v>
      </c>
      <c r="AV2" s="24" t="n">
        <f aca="false">AVERAGE(AU2,AR2)</f>
        <v>7.5</v>
      </c>
      <c r="AW2" s="26" t="n">
        <f aca="false">AVERAGE(Table1382[[#This Row],[RULE OF LAW]],Table1382[[#This Row],[SECURITY &amp; SAFETY]],Table1382[[#This Row],[PERSONAL FREEDOM (minus Security &amp;Safety and Rule of Law)]],Table1382[[#This Row],[PERSONAL FREEDOM (minus Security &amp;Safety and Rule of Law)]])</f>
        <v>7.55425925925926</v>
      </c>
      <c r="AX2" s="27" t="n">
        <v>7.3</v>
      </c>
      <c r="AY2" s="28" t="n">
        <f aca="false">AVERAGE(Table1382[[#This Row],[PERSONAL FREEDOM]:[ECONOMIC FREEDOM]])</f>
        <v>7.42712962962963</v>
      </c>
      <c r="AZ2" s="29" t="n">
        <f aca="false">RANK(BA2,$BA$2:$BA$142)</f>
        <v>48</v>
      </c>
      <c r="BA2" s="30" t="n">
        <f aca="false">ROUND(AY2, 2)</f>
        <v>7.43</v>
      </c>
      <c r="BB2" s="26" t="n">
        <f aca="false">Table1382[[#This Row],[1 Rule of Law]]</f>
        <v>4.9</v>
      </c>
      <c r="BC2" s="26" t="n">
        <f aca="false">Table1382[[#This Row],[2 Security &amp; Safety]]</f>
        <v>9.05777777777778</v>
      </c>
      <c r="BD2" s="26" t="n">
        <f aca="false">AVERAGE(AQ2,U2,AI2,AV2,X2)</f>
        <v>8.12962962962963</v>
      </c>
    </row>
    <row r="3" s="6" customFormat="true" ht="15" hidden="false" customHeight="true" outlineLevel="0" collapsed="false">
      <c r="A3" s="23" t="s">
        <v>61</v>
      </c>
      <c r="B3" s="24" t="s">
        <v>60</v>
      </c>
      <c r="C3" s="24" t="s">
        <v>60</v>
      </c>
      <c r="D3" s="24" t="s">
        <v>60</v>
      </c>
      <c r="E3" s="24" t="n">
        <v>4.465447</v>
      </c>
      <c r="F3" s="24" t="n">
        <v>9.64</v>
      </c>
      <c r="G3" s="24" t="n">
        <v>10</v>
      </c>
      <c r="H3" s="24" t="n">
        <v>6.71257674460497</v>
      </c>
      <c r="I3" s="24" t="n">
        <v>5</v>
      </c>
      <c r="J3" s="24" t="n">
        <v>7.58534398055056</v>
      </c>
      <c r="K3" s="24" t="n">
        <v>8.091548977399</v>
      </c>
      <c r="L3" s="24" t="n">
        <f aca="false">AVERAGE(Table1382[[#This Row],[2Bi Disappearance]:[2Bv Terrorism Injured ]])</f>
        <v>7.47789394051091</v>
      </c>
      <c r="M3" s="24" t="n">
        <v>10</v>
      </c>
      <c r="N3" s="24" t="n">
        <v>5</v>
      </c>
      <c r="O3" s="25" t="n">
        <v>5</v>
      </c>
      <c r="P3" s="25" t="n">
        <f aca="false">AVERAGE(Table1382[[#This Row],[2Ci Female Genital Mutilation]:[2Ciii Equal Inheritance Rights]])</f>
        <v>6.66666666666667</v>
      </c>
      <c r="Q3" s="24" t="n">
        <f aca="false">AVERAGE(F3,L3,P3)</f>
        <v>7.92818686905919</v>
      </c>
      <c r="R3" s="24" t="n">
        <v>5</v>
      </c>
      <c r="S3" s="24" t="n">
        <v>5</v>
      </c>
      <c r="T3" s="24" t="n">
        <v>5</v>
      </c>
      <c r="U3" s="24" t="n">
        <f aca="false">AVERAGE(R3:T3)</f>
        <v>5</v>
      </c>
      <c r="V3" s="24" t="n">
        <v>2.5</v>
      </c>
      <c r="W3" s="24" t="n">
        <v>0</v>
      </c>
      <c r="X3" s="24" t="n">
        <f aca="false">AVERAGE(Table1382[[#This Row],[4A Freedom to establish religious organizations]:[4B Autonomy of religious organizations]])</f>
        <v>1.25</v>
      </c>
      <c r="Y3" s="24" t="n">
        <v>5</v>
      </c>
      <c r="Z3" s="24" t="n">
        <v>5</v>
      </c>
      <c r="AA3" s="24" t="n">
        <v>3.33333333333333</v>
      </c>
      <c r="AB3" s="24" t="n">
        <v>3.33333333333333</v>
      </c>
      <c r="AC3" s="24" t="n">
        <v>0</v>
      </c>
      <c r="AD3" s="24" t="e">
        <f aca="false">AVERAGE(Table1382[[#This Row],[5Ci Political parties]:[5ciii educational, sporting and cultural organizations]])</f>
        <v>#N/A</v>
      </c>
      <c r="AE3" s="24" t="n">
        <v>5</v>
      </c>
      <c r="AF3" s="24" t="n">
        <v>5</v>
      </c>
      <c r="AG3" s="24" t="n">
        <v>7.5</v>
      </c>
      <c r="AH3" s="24" t="e">
        <f aca="false">AVERAGE(Table1382[[#This Row],[5Di Political parties]:[5diii educational, sporting and cultural organizations5]])</f>
        <v>#N/A</v>
      </c>
      <c r="AI3" s="24" t="n">
        <f aca="false">AVERAGE(Y3:Z3,AD3,AH3)</f>
        <v>4.51388888888889</v>
      </c>
      <c r="AJ3" s="24" t="n">
        <v>10</v>
      </c>
      <c r="AK3" s="25" t="n">
        <v>2.66666666666667</v>
      </c>
      <c r="AL3" s="25" t="n">
        <v>4.25</v>
      </c>
      <c r="AM3" s="25" t="n">
        <v>10</v>
      </c>
      <c r="AN3" s="25" t="n">
        <v>3.33333333333333</v>
      </c>
      <c r="AO3" s="25" t="n">
        <f aca="false">AVERAGE(Table1382[[#This Row],[6Di Access to foreign television (cable/ satellite)]:[6Dii Access to foreign newspapers]])</f>
        <v>6.66666666666667</v>
      </c>
      <c r="AP3" s="25" t="n">
        <v>6.66666666666667</v>
      </c>
      <c r="AQ3" s="24" t="n">
        <f aca="false">AVERAGE(AJ3:AL3,AO3:AP3)</f>
        <v>6.05</v>
      </c>
      <c r="AR3" s="24" t="n">
        <v>0</v>
      </c>
      <c r="AS3" s="24" t="n">
        <v>0</v>
      </c>
      <c r="AT3" s="24" t="n">
        <v>0</v>
      </c>
      <c r="AU3" s="24" t="n">
        <f aca="false">AVERAGE(AS3:AT3)</f>
        <v>0</v>
      </c>
      <c r="AV3" s="24" t="n">
        <f aca="false">AVERAGE(AU3,AR3)</f>
        <v>0</v>
      </c>
      <c r="AW3" s="26" t="n">
        <f aca="false">AVERAGE(Table1382[[#This Row],[RULE OF LAW]],Table1382[[#This Row],[SECURITY &amp; SAFETY]],Table1382[[#This Row],[PERSONAL FREEDOM (minus Security &amp;Safety and Rule of Law)]],Table1382[[#This Row],[PERSONAL FREEDOM (minus Security &amp;Safety and Rule of Law)]])</f>
        <v>4.77979735615369</v>
      </c>
      <c r="AX3" s="27" t="n">
        <v>5.41</v>
      </c>
      <c r="AY3" s="28" t="n">
        <f aca="false">AVERAGE(Table1382[[#This Row],[PERSONAL FREEDOM]:[ECONOMIC FREEDOM]])</f>
        <v>5.09489867807684</v>
      </c>
      <c r="AZ3" s="29" t="n">
        <f aca="false">RANK(BA3,$BA$2:$BA$142)</f>
        <v>138</v>
      </c>
      <c r="BA3" s="30" t="n">
        <f aca="false">ROUND(AY3, 2)</f>
        <v>5.09</v>
      </c>
      <c r="BB3" s="26" t="n">
        <f aca="false">Table1382[[#This Row],[1 Rule of Law]]</f>
        <v>4.465447</v>
      </c>
      <c r="BC3" s="26" t="n">
        <f aca="false">Table1382[[#This Row],[2 Security &amp; Safety]]</f>
        <v>7.92818686905919</v>
      </c>
      <c r="BD3" s="26" t="n">
        <f aca="false">AVERAGE(AQ3,U3,AI3,AV3,X3)</f>
        <v>3.36277777777778</v>
      </c>
    </row>
    <row r="4" s="6" customFormat="true" ht="15" hidden="false" customHeight="true" outlineLevel="0" collapsed="false">
      <c r="A4" s="23" t="s">
        <v>62</v>
      </c>
      <c r="B4" s="24" t="s">
        <v>60</v>
      </c>
      <c r="C4" s="24" t="s">
        <v>60</v>
      </c>
      <c r="D4" s="24" t="s">
        <v>60</v>
      </c>
      <c r="E4" s="24" t="n">
        <v>3.812441</v>
      </c>
      <c r="F4" s="24" t="n">
        <v>6</v>
      </c>
      <c r="G4" s="24" t="n">
        <v>5</v>
      </c>
      <c r="H4" s="24" t="n">
        <v>10</v>
      </c>
      <c r="I4" s="24" t="n">
        <v>7.5</v>
      </c>
      <c r="J4" s="24" t="n">
        <v>10</v>
      </c>
      <c r="K4" s="24" t="n">
        <v>10</v>
      </c>
      <c r="L4" s="24" t="n">
        <f aca="false">AVERAGE(Table1382[[#This Row],[2Bi Disappearance]:[2Bv Terrorism Injured ]])</f>
        <v>8.5</v>
      </c>
      <c r="M4" s="24" t="n">
        <v>10</v>
      </c>
      <c r="N4" s="24" t="n">
        <v>7.5</v>
      </c>
      <c r="O4" s="25" t="n">
        <v>5</v>
      </c>
      <c r="P4" s="25" t="n">
        <f aca="false">AVERAGE(Table1382[[#This Row],[2Ci Female Genital Mutilation]:[2Ciii Equal Inheritance Rights]])</f>
        <v>7.5</v>
      </c>
      <c r="Q4" s="24" t="n">
        <f aca="false">AVERAGE(F4,L4,P4)</f>
        <v>7.33333333333333</v>
      </c>
      <c r="R4" s="24" t="n">
        <v>0</v>
      </c>
      <c r="S4" s="24" t="n">
        <v>0</v>
      </c>
      <c r="T4" s="24" t="n">
        <v>10</v>
      </c>
      <c r="U4" s="24" t="n">
        <f aca="false">AVERAGE(R4:T4)</f>
        <v>3.33333333333333</v>
      </c>
      <c r="V4" s="24" t="n">
        <v>5</v>
      </c>
      <c r="W4" s="24" t="n">
        <v>3.33333333333333</v>
      </c>
      <c r="X4" s="24" t="n">
        <f aca="false">AVERAGE(Table1382[[#This Row],[4A Freedom to establish religious organizations]:[4B Autonomy of religious organizations]])</f>
        <v>4.16666666666667</v>
      </c>
      <c r="Y4" s="24" t="n">
        <v>2.5</v>
      </c>
      <c r="Z4" s="24" t="n">
        <v>2.5</v>
      </c>
      <c r="AA4" s="24" t="n">
        <v>0</v>
      </c>
      <c r="AB4" s="24" t="n">
        <v>0</v>
      </c>
      <c r="AC4" s="24" t="n">
        <v>0</v>
      </c>
      <c r="AD4" s="24" t="e">
        <f aca="false">AVERAGE(Table1382[[#This Row],[5Ci Political parties]:[5ciii educational, sporting and cultural organizations]])</f>
        <v>#N/A</v>
      </c>
      <c r="AE4" s="24" t="n">
        <v>2.5</v>
      </c>
      <c r="AF4" s="24" t="n">
        <v>5</v>
      </c>
      <c r="AG4" s="24" t="n">
        <v>2.5</v>
      </c>
      <c r="AH4" s="24" t="e">
        <f aca="false">AVERAGE(Table1382[[#This Row],[5Di Political parties]:[5diii educational, sporting and cultural organizations5]])</f>
        <v>#N/A</v>
      </c>
      <c r="AI4" s="24" t="n">
        <f aca="false">AVERAGE(Y4:Z4,AD4,AH4)</f>
        <v>2.08333333333333</v>
      </c>
      <c r="AJ4" s="24" t="n">
        <v>10</v>
      </c>
      <c r="AK4" s="25" t="n">
        <v>4</v>
      </c>
      <c r="AL4" s="25" t="n">
        <v>4.5</v>
      </c>
      <c r="AM4" s="25" t="n">
        <v>10</v>
      </c>
      <c r="AN4" s="25" t="n">
        <v>6.66666666666667</v>
      </c>
      <c r="AO4" s="25" t="n">
        <f aca="false">AVERAGE(Table1382[[#This Row],[6Di Access to foreign television (cable/ satellite)]:[6Dii Access to foreign newspapers]])</f>
        <v>8.33333333333333</v>
      </c>
      <c r="AP4" s="25" t="n">
        <v>10</v>
      </c>
      <c r="AQ4" s="24" t="n">
        <f aca="false">AVERAGE(AJ4:AL4,AO4:AP4)</f>
        <v>7.36666666666667</v>
      </c>
      <c r="AR4" s="24" t="n">
        <v>5</v>
      </c>
      <c r="AS4" s="24" t="n">
        <v>0</v>
      </c>
      <c r="AT4" s="24" t="n">
        <v>0</v>
      </c>
      <c r="AU4" s="24" t="n">
        <f aca="false">AVERAGE(AS4:AT4)</f>
        <v>0</v>
      </c>
      <c r="AV4" s="24" t="n">
        <f aca="false">AVERAGE(AU4,AR4)</f>
        <v>2.5</v>
      </c>
      <c r="AW4" s="26" t="n">
        <f aca="false">AVERAGE(Table1382[[#This Row],[RULE OF LAW]],Table1382[[#This Row],[SECURITY &amp; SAFETY]],Table1382[[#This Row],[PERSONAL FREEDOM (minus Security &amp;Safety and Rule of Law)]],Table1382[[#This Row],[PERSONAL FREEDOM (minus Security &amp;Safety and Rule of Law)]])</f>
        <v>4.73144358333333</v>
      </c>
      <c r="AX4" s="27" t="n">
        <v>4.55</v>
      </c>
      <c r="AY4" s="28" t="n">
        <f aca="false">AVERAGE(Table1382[[#This Row],[PERSONAL FREEDOM]:[ECONOMIC FREEDOM]])</f>
        <v>4.64072179166667</v>
      </c>
      <c r="AZ4" s="29" t="n">
        <f aca="false">RANK(BA4,$BA$2:$BA$142)</f>
        <v>140</v>
      </c>
      <c r="BA4" s="30" t="n">
        <f aca="false">ROUND(AY4, 2)</f>
        <v>4.64</v>
      </c>
      <c r="BB4" s="26" t="n">
        <f aca="false">Table1382[[#This Row],[1 Rule of Law]]</f>
        <v>3.812441</v>
      </c>
      <c r="BC4" s="26" t="n">
        <f aca="false">Table1382[[#This Row],[2 Security &amp; Safety]]</f>
        <v>7.33333333333333</v>
      </c>
      <c r="BD4" s="26" t="n">
        <f aca="false">AVERAGE(AQ4,U4,AI4,AV4,X4)</f>
        <v>3.89</v>
      </c>
    </row>
    <row r="5" s="6" customFormat="true" ht="15" hidden="false" customHeight="true" outlineLevel="0" collapsed="false">
      <c r="A5" s="23" t="s">
        <v>63</v>
      </c>
      <c r="B5" s="24" t="n">
        <v>6.33333333333333</v>
      </c>
      <c r="C5" s="24" t="n">
        <v>5.36658439226844</v>
      </c>
      <c r="D5" s="24" t="n">
        <v>4.34365174237911</v>
      </c>
      <c r="E5" s="24" t="n">
        <v>5.3</v>
      </c>
      <c r="F5" s="24" t="n">
        <v>7.68</v>
      </c>
      <c r="G5" s="24" t="n">
        <v>10</v>
      </c>
      <c r="H5" s="24" t="n">
        <v>10</v>
      </c>
      <c r="I5" s="24" t="n">
        <v>7.5</v>
      </c>
      <c r="J5" s="24" t="n">
        <v>10</v>
      </c>
      <c r="K5" s="24" t="n">
        <v>10</v>
      </c>
      <c r="L5" s="24" t="n">
        <f aca="false">AVERAGE(Table1382[[#This Row],[2Bi Disappearance]:[2Bv Terrorism Injured ]])</f>
        <v>9.5</v>
      </c>
      <c r="M5" s="24" t="n">
        <v>10</v>
      </c>
      <c r="N5" s="24" t="n">
        <v>10</v>
      </c>
      <c r="O5" s="25" t="n">
        <v>10</v>
      </c>
      <c r="P5" s="25" t="n">
        <f aca="false">AVERAGE(Table1382[[#This Row],[2Ci Female Genital Mutilation]:[2Ciii Equal Inheritance Rights]])</f>
        <v>10</v>
      </c>
      <c r="Q5" s="24" t="n">
        <f aca="false">AVERAGE(F5,L5,P5)</f>
        <v>9.06</v>
      </c>
      <c r="R5" s="24" t="n">
        <v>10</v>
      </c>
      <c r="S5" s="24" t="n">
        <v>10</v>
      </c>
      <c r="T5" s="24" t="n">
        <v>10</v>
      </c>
      <c r="U5" s="24" t="n">
        <f aca="false">AVERAGE(R5:T5)</f>
        <v>10</v>
      </c>
      <c r="V5" s="24" t="n">
        <v>10</v>
      </c>
      <c r="W5" s="24" t="n">
        <v>10</v>
      </c>
      <c r="X5" s="24" t="n">
        <f aca="false">AVERAGE(Table1382[[#This Row],[4A Freedom to establish religious organizations]:[4B Autonomy of religious organizations]])</f>
        <v>10</v>
      </c>
      <c r="Y5" s="24" t="n">
        <v>10</v>
      </c>
      <c r="Z5" s="24" t="n">
        <v>10</v>
      </c>
      <c r="AA5" s="24" t="n">
        <v>6.66666666666667</v>
      </c>
      <c r="AB5" s="24" t="n">
        <v>10</v>
      </c>
      <c r="AC5" s="24" t="n">
        <v>6.66666666666667</v>
      </c>
      <c r="AD5" s="24" t="e">
        <f aca="false">AVERAGE(Table1382[[#This Row],[5Ci Political parties]:[5ciii educational, sporting and cultural organizations]])</f>
        <v>#N/A</v>
      </c>
      <c r="AE5" s="24" t="n">
        <v>10</v>
      </c>
      <c r="AF5" s="24" t="n">
        <v>7.5</v>
      </c>
      <c r="AG5" s="24" t="n">
        <v>10</v>
      </c>
      <c r="AH5" s="24" t="e">
        <f aca="false">AVERAGE(Table1382[[#This Row],[5Di Political parties]:[5diii educational, sporting and cultural organizations5]])</f>
        <v>#N/A</v>
      </c>
      <c r="AI5" s="24" t="n">
        <f aca="false">AVERAGE(Y5:Z5,AD5,AH5)</f>
        <v>9.23611111111111</v>
      </c>
      <c r="AJ5" s="24" t="n">
        <v>10</v>
      </c>
      <c r="AK5" s="25" t="n">
        <v>5.66666666666667</v>
      </c>
      <c r="AL5" s="25" t="n">
        <v>4.75</v>
      </c>
      <c r="AM5" s="25" t="n">
        <v>10</v>
      </c>
      <c r="AN5" s="25" t="n">
        <v>10</v>
      </c>
      <c r="AO5" s="25" t="n">
        <f aca="false">AVERAGE(Table1382[[#This Row],[6Di Access to foreign television (cable/ satellite)]:[6Dii Access to foreign newspapers]])</f>
        <v>10</v>
      </c>
      <c r="AP5" s="25" t="n">
        <v>10</v>
      </c>
      <c r="AQ5" s="24" t="n">
        <f aca="false">AVERAGE(AJ5:AL5,AO5:AP5)</f>
        <v>8.08333333333333</v>
      </c>
      <c r="AR5" s="24" t="n">
        <v>10</v>
      </c>
      <c r="AS5" s="24" t="n">
        <v>10</v>
      </c>
      <c r="AT5" s="24" t="n">
        <v>10</v>
      </c>
      <c r="AU5" s="24" t="n">
        <f aca="false">AVERAGE(AS5:AT5)</f>
        <v>10</v>
      </c>
      <c r="AV5" s="24" t="n">
        <f aca="false">AVERAGE(AU5,AR5)</f>
        <v>10</v>
      </c>
      <c r="AW5" s="26" t="n">
        <f aca="false">AVERAGE(Table1382[[#This Row],[RULE OF LAW]],Table1382[[#This Row],[SECURITY &amp; SAFETY]],Table1382[[#This Row],[PERSONAL FREEDOM (minus Security &amp;Safety and Rule of Law)]],Table1382[[#This Row],[PERSONAL FREEDOM (minus Security &amp;Safety and Rule of Law)]])</f>
        <v>8.32194444444444</v>
      </c>
      <c r="AX5" s="27" t="n">
        <v>6.09</v>
      </c>
      <c r="AY5" s="28" t="n">
        <f aca="false">AVERAGE(Table1382[[#This Row],[PERSONAL FREEDOM]:[ECONOMIC FREEDOM]])</f>
        <v>7.20597222222222</v>
      </c>
      <c r="AZ5" s="29" t="n">
        <f aca="false">RANK(BA5,$BA$2:$BA$142)</f>
        <v>58</v>
      </c>
      <c r="BA5" s="30" t="n">
        <f aca="false">ROUND(AY5, 2)</f>
        <v>7.21</v>
      </c>
      <c r="BB5" s="26" t="n">
        <f aca="false">Table1382[[#This Row],[1 Rule of Law]]</f>
        <v>5.3</v>
      </c>
      <c r="BC5" s="26" t="n">
        <f aca="false">Table1382[[#This Row],[2 Security &amp; Safety]]</f>
        <v>9.06</v>
      </c>
      <c r="BD5" s="26" t="n">
        <f aca="false">AVERAGE(AQ5,U5,AI5,AV5,X5)</f>
        <v>9.46388888888889</v>
      </c>
    </row>
    <row r="6" s="6" customFormat="true" ht="15" hidden="false" customHeight="true" outlineLevel="0" collapsed="false">
      <c r="A6" s="23" t="s">
        <v>64</v>
      </c>
      <c r="B6" s="24" t="s">
        <v>60</v>
      </c>
      <c r="C6" s="24" t="s">
        <v>60</v>
      </c>
      <c r="D6" s="24" t="s">
        <v>60</v>
      </c>
      <c r="E6" s="24" t="n">
        <v>4.859971</v>
      </c>
      <c r="F6" s="24" t="n">
        <v>8.88</v>
      </c>
      <c r="G6" s="24" t="n">
        <v>10</v>
      </c>
      <c r="H6" s="24" t="n">
        <v>10</v>
      </c>
      <c r="I6" s="24" t="s">
        <v>60</v>
      </c>
      <c r="J6" s="24" t="n">
        <v>10</v>
      </c>
      <c r="K6" s="24" t="n">
        <v>10</v>
      </c>
      <c r="L6" s="24" t="n">
        <f aca="false">AVERAGE(Table1382[[#This Row],[2Bi Disappearance]:[2Bv Terrorism Injured ]])</f>
        <v>10</v>
      </c>
      <c r="M6" s="24" t="n">
        <v>10</v>
      </c>
      <c r="N6" s="24" t="n">
        <v>10</v>
      </c>
      <c r="O6" s="25" t="n">
        <v>10</v>
      </c>
      <c r="P6" s="25" t="n">
        <f aca="false">AVERAGE(Table1382[[#This Row],[2Ci Female Genital Mutilation]:[2Ciii Equal Inheritance Rights]])</f>
        <v>10</v>
      </c>
      <c r="Q6" s="24" t="n">
        <f aca="false">AVERAGE(F6,L6,P6)</f>
        <v>9.62666666666667</v>
      </c>
      <c r="R6" s="24" t="n">
        <v>5</v>
      </c>
      <c r="S6" s="24" t="n">
        <v>5</v>
      </c>
      <c r="T6" s="24" t="n">
        <v>10</v>
      </c>
      <c r="U6" s="24" t="n">
        <f aca="false">AVERAGE(R6:T6)</f>
        <v>6.66666666666667</v>
      </c>
      <c r="V6" s="24" t="s">
        <v>60</v>
      </c>
      <c r="W6" s="24" t="s">
        <v>60</v>
      </c>
      <c r="X6" s="24" t="s">
        <v>60</v>
      </c>
      <c r="Y6" s="24" t="s">
        <v>60</v>
      </c>
      <c r="Z6" s="24" t="s">
        <v>60</v>
      </c>
      <c r="AA6" s="24" t="s">
        <v>60</v>
      </c>
      <c r="AB6" s="24" t="s">
        <v>60</v>
      </c>
      <c r="AC6" s="24" t="s">
        <v>60</v>
      </c>
      <c r="AD6" s="24" t="s">
        <v>60</v>
      </c>
      <c r="AE6" s="24" t="s">
        <v>60</v>
      </c>
      <c r="AF6" s="24" t="s">
        <v>60</v>
      </c>
      <c r="AG6" s="24" t="s">
        <v>60</v>
      </c>
      <c r="AH6" s="24" t="s">
        <v>60</v>
      </c>
      <c r="AI6" s="24" t="s">
        <v>60</v>
      </c>
      <c r="AJ6" s="24" t="n">
        <v>10</v>
      </c>
      <c r="AK6" s="25" t="n">
        <v>3</v>
      </c>
      <c r="AL6" s="25" t="n">
        <v>3.25</v>
      </c>
      <c r="AM6" s="25" t="s">
        <v>60</v>
      </c>
      <c r="AN6" s="25" t="s">
        <v>60</v>
      </c>
      <c r="AO6" s="25" t="s">
        <v>60</v>
      </c>
      <c r="AP6" s="25" t="s">
        <v>60</v>
      </c>
      <c r="AQ6" s="24" t="n">
        <f aca="false">AVERAGE(AJ6:AL6,AO6:AP6)</f>
        <v>5.41666666666667</v>
      </c>
      <c r="AR6" s="24" t="n">
        <v>10</v>
      </c>
      <c r="AS6" s="24" t="n">
        <v>10</v>
      </c>
      <c r="AT6" s="24" t="n">
        <v>10</v>
      </c>
      <c r="AU6" s="24" t="n">
        <f aca="false">AVERAGE(AS6:AT6)</f>
        <v>10</v>
      </c>
      <c r="AV6" s="24" t="n">
        <f aca="false">AVERAGE(AU6,AR6)</f>
        <v>10</v>
      </c>
      <c r="AW6" s="26" t="n">
        <f aca="false">AVERAGE(Table1382[[#This Row],[RULE OF LAW]],Table1382[[#This Row],[SECURITY &amp; SAFETY]],Table1382[[#This Row],[PERSONAL FREEDOM (minus Security &amp;Safety and Rule of Law)]],Table1382[[#This Row],[PERSONAL FREEDOM (minus Security &amp;Safety and Rule of Law)]])</f>
        <v>7.30221497222222</v>
      </c>
      <c r="AX6" s="27" t="n">
        <v>7.62</v>
      </c>
      <c r="AY6" s="28" t="n">
        <f aca="false">AVERAGE(Table1382[[#This Row],[PERSONAL FREEDOM]:[ECONOMIC FREEDOM]])</f>
        <v>7.46110748611111</v>
      </c>
      <c r="AZ6" s="29" t="n">
        <f aca="false">RANK(BA6,$BA$2:$BA$142)</f>
        <v>46</v>
      </c>
      <c r="BA6" s="30" t="n">
        <f aca="false">ROUND(AY6, 2)</f>
        <v>7.46</v>
      </c>
      <c r="BB6" s="26" t="n">
        <f aca="false">Table1382[[#This Row],[1 Rule of Law]]</f>
        <v>4.859971</v>
      </c>
      <c r="BC6" s="26" t="n">
        <f aca="false">Table1382[[#This Row],[2 Security &amp; Safety]]</f>
        <v>9.62666666666667</v>
      </c>
      <c r="BD6" s="26" t="n">
        <f aca="false">AVERAGE(AQ6,U6,AI6,AV6,X6)</f>
        <v>7.36111111111111</v>
      </c>
    </row>
    <row r="7" s="6" customFormat="true" ht="15" hidden="false" customHeight="true" outlineLevel="0" collapsed="false">
      <c r="A7" s="23" t="s">
        <v>65</v>
      </c>
      <c r="B7" s="24" t="n">
        <v>8.8</v>
      </c>
      <c r="C7" s="24" t="n">
        <v>7.23283097208327</v>
      </c>
      <c r="D7" s="24" t="n">
        <v>7.23642926565899</v>
      </c>
      <c r="E7" s="24" t="n">
        <v>7.8</v>
      </c>
      <c r="F7" s="24" t="n">
        <v>9.52</v>
      </c>
      <c r="G7" s="24" t="n">
        <v>10</v>
      </c>
      <c r="H7" s="24" t="n">
        <v>10</v>
      </c>
      <c r="I7" s="24" t="n">
        <v>10</v>
      </c>
      <c r="J7" s="24" t="n">
        <v>10</v>
      </c>
      <c r="K7" s="24" t="n">
        <v>10</v>
      </c>
      <c r="L7" s="24" t="n">
        <f aca="false">AVERAGE(Table1382[[#This Row],[2Bi Disappearance]:[2Bv Terrorism Injured ]])</f>
        <v>10</v>
      </c>
      <c r="M7" s="24" t="n">
        <v>9.5</v>
      </c>
      <c r="N7" s="24" t="n">
        <v>10</v>
      </c>
      <c r="O7" s="25" t="n">
        <v>10</v>
      </c>
      <c r="P7" s="25" t="n">
        <f aca="false">AVERAGE(Table1382[[#This Row],[2Ci Female Genital Mutilation]:[2Ciii Equal Inheritance Rights]])</f>
        <v>9.83333333333333</v>
      </c>
      <c r="Q7" s="24" t="n">
        <f aca="false">AVERAGE(F7,L7,P7)</f>
        <v>9.78444444444445</v>
      </c>
      <c r="R7" s="24" t="n">
        <v>10</v>
      </c>
      <c r="S7" s="24" t="n">
        <v>10</v>
      </c>
      <c r="T7" s="24" t="n">
        <v>10</v>
      </c>
      <c r="U7" s="24" t="n">
        <f aca="false">AVERAGE(R7:T7)</f>
        <v>10</v>
      </c>
      <c r="V7" s="24" t="n">
        <v>10</v>
      </c>
      <c r="W7" s="24" t="n">
        <v>10</v>
      </c>
      <c r="X7" s="24" t="n">
        <f aca="false">AVERAGE(Table1382[[#This Row],[4A Freedom to establish religious organizations]:[4B Autonomy of religious organizations]])</f>
        <v>10</v>
      </c>
      <c r="Y7" s="24" t="n">
        <v>10</v>
      </c>
      <c r="Z7" s="24" t="n">
        <v>10</v>
      </c>
      <c r="AA7" s="24" t="n">
        <v>10</v>
      </c>
      <c r="AB7" s="24" t="n">
        <v>10</v>
      </c>
      <c r="AC7" s="24" t="n">
        <v>10</v>
      </c>
      <c r="AD7" s="24" t="e">
        <f aca="false">AVERAGE(Table1382[[#This Row],[5Ci Political parties]:[5ciii educational, sporting and cultural organizations]])</f>
        <v>#N/A</v>
      </c>
      <c r="AE7" s="24" t="n">
        <v>10</v>
      </c>
      <c r="AF7" s="24" t="n">
        <v>10</v>
      </c>
      <c r="AG7" s="24" t="n">
        <v>10</v>
      </c>
      <c r="AH7" s="24" t="e">
        <f aca="false">AVERAGE(Table1382[[#This Row],[5Di Political parties]:[5diii educational, sporting and cultural organizations5]])</f>
        <v>#N/A</v>
      </c>
      <c r="AI7" s="24" t="n">
        <f aca="false">AVERAGE(Y7:Z7,AD7,AH7)</f>
        <v>10</v>
      </c>
      <c r="AJ7" s="24" t="n">
        <v>10</v>
      </c>
      <c r="AK7" s="25" t="n">
        <v>8</v>
      </c>
      <c r="AL7" s="25" t="n">
        <v>7.75</v>
      </c>
      <c r="AM7" s="25" t="n">
        <v>10</v>
      </c>
      <c r="AN7" s="25" t="n">
        <v>10</v>
      </c>
      <c r="AO7" s="25" t="n">
        <f aca="false">AVERAGE(Table1382[[#This Row],[6Di Access to foreign television (cable/ satellite)]:[6Dii Access to foreign newspapers]])</f>
        <v>10</v>
      </c>
      <c r="AP7" s="25" t="n">
        <v>10</v>
      </c>
      <c r="AQ7" s="24" t="n">
        <f aca="false">AVERAGE(AJ7:AL7,AO7:AP7)</f>
        <v>9.15</v>
      </c>
      <c r="AR7" s="24" t="n">
        <v>10</v>
      </c>
      <c r="AS7" s="24" t="n">
        <v>10</v>
      </c>
      <c r="AT7" s="24" t="n">
        <v>10</v>
      </c>
      <c r="AU7" s="24" t="n">
        <f aca="false">AVERAGE(AS7:AT7)</f>
        <v>10</v>
      </c>
      <c r="AV7" s="24" t="n">
        <f aca="false">AVERAGE(AU7,AR7)</f>
        <v>10</v>
      </c>
      <c r="AW7" s="26" t="n">
        <f aca="false">AVERAGE(Table1382[[#This Row],[RULE OF LAW]],Table1382[[#This Row],[SECURITY &amp; SAFETY]],Table1382[[#This Row],[PERSONAL FREEDOM (minus Security &amp;Safety and Rule of Law)]],Table1382[[#This Row],[PERSONAL FREEDOM (minus Security &amp;Safety and Rule of Law)]])</f>
        <v>9.31111111111111</v>
      </c>
      <c r="AX7" s="27" t="n">
        <v>8.05</v>
      </c>
      <c r="AY7" s="28" t="n">
        <f aca="false">AVERAGE(Table1382[[#This Row],[PERSONAL FREEDOM]:[ECONOMIC FREEDOM]])</f>
        <v>8.68055555555556</v>
      </c>
      <c r="AZ7" s="29" t="n">
        <f aca="false">RANK(BA7,$BA$2:$BA$142)</f>
        <v>5</v>
      </c>
      <c r="BA7" s="30" t="n">
        <f aca="false">ROUND(AY7, 2)</f>
        <v>8.68</v>
      </c>
      <c r="BB7" s="26" t="n">
        <f aca="false">Table1382[[#This Row],[1 Rule of Law]]</f>
        <v>7.8</v>
      </c>
      <c r="BC7" s="26" t="n">
        <f aca="false">Table1382[[#This Row],[2 Security &amp; Safety]]</f>
        <v>9.78444444444445</v>
      </c>
      <c r="BD7" s="26" t="n">
        <f aca="false">AVERAGE(AQ7,U7,AI7,AV7,X7)</f>
        <v>9.83</v>
      </c>
    </row>
    <row r="8" s="6" customFormat="true" ht="15" hidden="false" customHeight="true" outlineLevel="0" collapsed="false">
      <c r="A8" s="23" t="s">
        <v>66</v>
      </c>
      <c r="B8" s="24" t="n">
        <v>8.1</v>
      </c>
      <c r="C8" s="24" t="n">
        <v>7.43923999716999</v>
      </c>
      <c r="D8" s="24" t="n">
        <v>7.47908091812146</v>
      </c>
      <c r="E8" s="24" t="n">
        <v>7.7</v>
      </c>
      <c r="F8" s="24" t="n">
        <v>9.8</v>
      </c>
      <c r="G8" s="24" t="n">
        <v>10</v>
      </c>
      <c r="H8" s="24" t="n">
        <v>10</v>
      </c>
      <c r="I8" s="24" t="n">
        <v>10</v>
      </c>
      <c r="J8" s="24" t="n">
        <v>10</v>
      </c>
      <c r="K8" s="24" t="n">
        <v>10</v>
      </c>
      <c r="L8" s="24" t="n">
        <f aca="false">AVERAGE(Table1382[[#This Row],[2Bi Disappearance]:[2Bv Terrorism Injured ]])</f>
        <v>10</v>
      </c>
      <c r="M8" s="24" t="n">
        <v>9.5</v>
      </c>
      <c r="N8" s="24" t="n">
        <v>10</v>
      </c>
      <c r="O8" s="25" t="n">
        <v>10</v>
      </c>
      <c r="P8" s="25" t="n">
        <f aca="false">AVERAGE(Table1382[[#This Row],[2Ci Female Genital Mutilation]:[2Ciii Equal Inheritance Rights]])</f>
        <v>9.83333333333333</v>
      </c>
      <c r="Q8" s="24" t="n">
        <f aca="false">AVERAGE(F8,L8,P8)</f>
        <v>9.87777777777778</v>
      </c>
      <c r="R8" s="24" t="n">
        <v>10</v>
      </c>
      <c r="S8" s="24" t="n">
        <v>10</v>
      </c>
      <c r="T8" s="24" t="n">
        <v>10</v>
      </c>
      <c r="U8" s="24" t="n">
        <f aca="false">AVERAGE(R8:T8)</f>
        <v>10</v>
      </c>
      <c r="V8" s="24" t="n">
        <v>10</v>
      </c>
      <c r="W8" s="24" t="n">
        <v>10</v>
      </c>
      <c r="X8" s="24" t="n">
        <f aca="false">AVERAGE(Table1382[[#This Row],[4A Freedom to establish religious organizations]:[4B Autonomy of religious organizations]])</f>
        <v>10</v>
      </c>
      <c r="Y8" s="24" t="n">
        <v>10</v>
      </c>
      <c r="Z8" s="24" t="n">
        <v>10</v>
      </c>
      <c r="AA8" s="24" t="n">
        <v>10</v>
      </c>
      <c r="AB8" s="24" t="n">
        <v>10</v>
      </c>
      <c r="AC8" s="24" t="n">
        <v>6.66666666666667</v>
      </c>
      <c r="AD8" s="24" t="e">
        <f aca="false">AVERAGE(Table1382[[#This Row],[5Ci Political parties]:[5ciii educational, sporting and cultural organizations]])</f>
        <v>#N/A</v>
      </c>
      <c r="AE8" s="24" t="n">
        <v>10</v>
      </c>
      <c r="AF8" s="24" t="n">
        <v>0</v>
      </c>
      <c r="AG8" s="24" t="n">
        <v>10</v>
      </c>
      <c r="AH8" s="24" t="e">
        <f aca="false">AVERAGE(Table1382[[#This Row],[5Di Political parties]:[5diii educational, sporting and cultural organizations5]])</f>
        <v>#N/A</v>
      </c>
      <c r="AI8" s="24" t="n">
        <f aca="false">AVERAGE(Y8:Z8,AD8,AH8)</f>
        <v>8.88888888888889</v>
      </c>
      <c r="AJ8" s="24" t="n">
        <v>10</v>
      </c>
      <c r="AK8" s="25" t="n">
        <v>7.33333333333333</v>
      </c>
      <c r="AL8" s="25" t="n">
        <v>8</v>
      </c>
      <c r="AM8" s="25" t="n">
        <v>10</v>
      </c>
      <c r="AN8" s="25" t="n">
        <v>10</v>
      </c>
      <c r="AO8" s="25" t="n">
        <f aca="false">AVERAGE(Table1382[[#This Row],[6Di Access to foreign television (cable/ satellite)]:[6Dii Access to foreign newspapers]])</f>
        <v>10</v>
      </c>
      <c r="AP8" s="25" t="n">
        <v>10</v>
      </c>
      <c r="AQ8" s="24" t="n">
        <f aca="false">AVERAGE(AJ8:AL8,AO8:AP8)</f>
        <v>9.06666666666667</v>
      </c>
      <c r="AR8" s="24" t="n">
        <v>10</v>
      </c>
      <c r="AS8" s="24" t="n">
        <v>10</v>
      </c>
      <c r="AT8" s="24" t="n">
        <v>10</v>
      </c>
      <c r="AU8" s="24" t="n">
        <f aca="false">AVERAGE(AS8:AT8)</f>
        <v>10</v>
      </c>
      <c r="AV8" s="24" t="n">
        <f aca="false">AVERAGE(AU8,AR8)</f>
        <v>10</v>
      </c>
      <c r="AW8" s="26" t="n">
        <f aca="false">AVERAGE(Table1382[[#This Row],[RULE OF LAW]],Table1382[[#This Row],[SECURITY &amp; SAFETY]],Table1382[[#This Row],[PERSONAL FREEDOM (minus Security &amp;Safety and Rule of Law)]],Table1382[[#This Row],[PERSONAL FREEDOM (minus Security &amp;Safety and Rule of Law)]])</f>
        <v>9.19</v>
      </c>
      <c r="AX8" s="27" t="n">
        <v>7.69</v>
      </c>
      <c r="AY8" s="28" t="n">
        <f aca="false">AVERAGE(Table1382[[#This Row],[PERSONAL FREEDOM]:[ECONOMIC FREEDOM]])</f>
        <v>8.44</v>
      </c>
      <c r="AZ8" s="29" t="n">
        <f aca="false">RANK(BA8,$BA$2:$BA$142)</f>
        <v>12</v>
      </c>
      <c r="BA8" s="30" t="n">
        <f aca="false">ROUND(AY8, 2)</f>
        <v>8.44</v>
      </c>
      <c r="BB8" s="26" t="n">
        <f aca="false">Table1382[[#This Row],[1 Rule of Law]]</f>
        <v>7.7</v>
      </c>
      <c r="BC8" s="26" t="n">
        <f aca="false">Table1382[[#This Row],[2 Security &amp; Safety]]</f>
        <v>9.87777777777778</v>
      </c>
      <c r="BD8" s="26" t="n">
        <f aca="false">AVERAGE(AQ8,U8,AI8,AV8,X8)</f>
        <v>9.59111111111111</v>
      </c>
    </row>
    <row r="9" s="6" customFormat="true" ht="15" hidden="false" customHeight="true" outlineLevel="0" collapsed="false">
      <c r="A9" s="23" t="s">
        <v>67</v>
      </c>
      <c r="B9" s="24" t="s">
        <v>60</v>
      </c>
      <c r="C9" s="24" t="s">
        <v>60</v>
      </c>
      <c r="D9" s="24" t="s">
        <v>60</v>
      </c>
      <c r="E9" s="24" t="n">
        <v>4.3158</v>
      </c>
      <c r="F9" s="24" t="n">
        <v>9.24</v>
      </c>
      <c r="G9" s="24" t="n">
        <v>10</v>
      </c>
      <c r="H9" s="24" t="n">
        <v>10</v>
      </c>
      <c r="I9" s="24" t="n">
        <v>7.5</v>
      </c>
      <c r="J9" s="24" t="n">
        <v>9.80798992331117</v>
      </c>
      <c r="K9" s="24" t="n">
        <v>9.70046428036543</v>
      </c>
      <c r="L9" s="24" t="n">
        <f aca="false">AVERAGE(Table1382[[#This Row],[2Bi Disappearance]:[2Bv Terrorism Injured ]])</f>
        <v>9.40169084073532</v>
      </c>
      <c r="M9" s="24" t="n">
        <v>10</v>
      </c>
      <c r="N9" s="24" t="n">
        <v>10</v>
      </c>
      <c r="O9" s="25" t="n">
        <v>10</v>
      </c>
      <c r="P9" s="25" t="n">
        <f aca="false">AVERAGE(Table1382[[#This Row],[2Ci Female Genital Mutilation]:[2Ciii Equal Inheritance Rights]])</f>
        <v>10</v>
      </c>
      <c r="Q9" s="24" t="n">
        <f aca="false">AVERAGE(F9,L9,P9)</f>
        <v>9.54723028024511</v>
      </c>
      <c r="R9" s="24" t="n">
        <v>5</v>
      </c>
      <c r="S9" s="24" t="n">
        <v>5</v>
      </c>
      <c r="T9" s="24" t="n">
        <v>10</v>
      </c>
      <c r="U9" s="24" t="n">
        <f aca="false">AVERAGE(R9:T9)</f>
        <v>6.66666666666667</v>
      </c>
      <c r="V9" s="24" t="n">
        <v>7.5</v>
      </c>
      <c r="W9" s="24" t="n">
        <v>0</v>
      </c>
      <c r="X9" s="24" t="n">
        <f aca="false">AVERAGE(Table1382[[#This Row],[4A Freedom to establish religious organizations]:[4B Autonomy of religious organizations]])</f>
        <v>3.75</v>
      </c>
      <c r="Y9" s="24" t="n">
        <v>2.5</v>
      </c>
      <c r="Z9" s="24" t="n">
        <v>2.5</v>
      </c>
      <c r="AA9" s="24" t="n">
        <v>3.33333333333333</v>
      </c>
      <c r="AB9" s="24" t="n">
        <v>0</v>
      </c>
      <c r="AC9" s="24" t="n">
        <v>6.66666666666667</v>
      </c>
      <c r="AD9" s="24" t="e">
        <f aca="false">AVERAGE(Table1382[[#This Row],[5Ci Political parties]:[5ciii educational, sporting and cultural organizations]])</f>
        <v>#N/A</v>
      </c>
      <c r="AE9" s="24" t="n">
        <v>7.5</v>
      </c>
      <c r="AF9" s="24" t="n">
        <v>7.5</v>
      </c>
      <c r="AG9" s="24" t="n">
        <v>10</v>
      </c>
      <c r="AH9" s="24" t="e">
        <f aca="false">AVERAGE(Table1382[[#This Row],[5Di Political parties]:[5diii educational, sporting and cultural organizations5]])</f>
        <v>#N/A</v>
      </c>
      <c r="AI9" s="24" t="n">
        <f aca="false">AVERAGE(Y9:Z9,AD9,AH9)</f>
        <v>4.16666666666667</v>
      </c>
      <c r="AJ9" s="24" t="n">
        <v>10</v>
      </c>
      <c r="AK9" s="25" t="n">
        <v>1.66666666666667</v>
      </c>
      <c r="AL9" s="25" t="n">
        <v>2.25</v>
      </c>
      <c r="AM9" s="25" t="n">
        <v>10</v>
      </c>
      <c r="AN9" s="25" t="n">
        <v>6.66666666666667</v>
      </c>
      <c r="AO9" s="25" t="n">
        <f aca="false">AVERAGE(Table1382[[#This Row],[6Di Access to foreign television (cable/ satellite)]:[6Dii Access to foreign newspapers]])</f>
        <v>8.33333333333333</v>
      </c>
      <c r="AP9" s="25" t="n">
        <v>10</v>
      </c>
      <c r="AQ9" s="24" t="n">
        <f aca="false">AVERAGE(AJ9:AL9,AO9:AP9)</f>
        <v>6.45</v>
      </c>
      <c r="AR9" s="24" t="n">
        <v>5</v>
      </c>
      <c r="AS9" s="24" t="n">
        <v>10</v>
      </c>
      <c r="AT9" s="24" t="n">
        <v>10</v>
      </c>
      <c r="AU9" s="24" t="n">
        <f aca="false">AVERAGE(AS9:AT9)</f>
        <v>10</v>
      </c>
      <c r="AV9" s="24" t="n">
        <f aca="false">AVERAGE(AU9,AR9)</f>
        <v>7.5</v>
      </c>
      <c r="AW9" s="26" t="n">
        <f aca="false">AVERAGE(Table1382[[#This Row],[RULE OF LAW]],Table1382[[#This Row],[SECURITY &amp; SAFETY]],Table1382[[#This Row],[PERSONAL FREEDOM (minus Security &amp;Safety and Rule of Law)]],Table1382[[#This Row],[PERSONAL FREEDOM (minus Security &amp;Safety and Rule of Law)]])</f>
        <v>6.31909090339461</v>
      </c>
      <c r="AX9" s="27" t="n">
        <v>6.21</v>
      </c>
      <c r="AY9" s="28" t="n">
        <f aca="false">AVERAGE(Table1382[[#This Row],[PERSONAL FREEDOM]:[ECONOMIC FREEDOM]])</f>
        <v>6.26454545169731</v>
      </c>
      <c r="AZ9" s="29" t="n">
        <f aca="false">RANK(BA9,$BA$2:$BA$142)</f>
        <v>109</v>
      </c>
      <c r="BA9" s="30" t="n">
        <f aca="false">ROUND(AY9, 2)</f>
        <v>6.26</v>
      </c>
      <c r="BB9" s="26" t="n">
        <f aca="false">Table1382[[#This Row],[1 Rule of Law]]</f>
        <v>4.3158</v>
      </c>
      <c r="BC9" s="26" t="n">
        <f aca="false">Table1382[[#This Row],[2 Security &amp; Safety]]</f>
        <v>9.54723028024511</v>
      </c>
      <c r="BD9" s="26" t="n">
        <f aca="false">AVERAGE(AQ9,U9,AI9,AV9,X9)</f>
        <v>5.70666666666667</v>
      </c>
    </row>
    <row r="10" s="6" customFormat="true" ht="15" hidden="false" customHeight="true" outlineLevel="0" collapsed="false">
      <c r="A10" s="23" t="s">
        <v>68</v>
      </c>
      <c r="B10" s="24" t="s">
        <v>60</v>
      </c>
      <c r="C10" s="24" t="s">
        <v>60</v>
      </c>
      <c r="D10" s="24" t="s">
        <v>60</v>
      </c>
      <c r="E10" s="24" t="n">
        <v>6.424465</v>
      </c>
      <c r="F10" s="24" t="n">
        <v>1.6</v>
      </c>
      <c r="G10" s="24" t="n">
        <v>10</v>
      </c>
      <c r="H10" s="24" t="n">
        <v>10</v>
      </c>
      <c r="I10" s="24" t="s">
        <v>60</v>
      </c>
      <c r="J10" s="24" t="n">
        <v>10</v>
      </c>
      <c r="K10" s="24" t="n">
        <v>10</v>
      </c>
      <c r="L10" s="24" t="n">
        <f aca="false">AVERAGE(Table1382[[#This Row],[2Bi Disappearance]:[2Bv Terrorism Injured ]])</f>
        <v>10</v>
      </c>
      <c r="M10" s="24" t="s">
        <v>60</v>
      </c>
      <c r="N10" s="24" t="n">
        <v>10</v>
      </c>
      <c r="O10" s="25" t="n">
        <v>0</v>
      </c>
      <c r="P10" s="25" t="n">
        <f aca="false">AVERAGE(Table1382[[#This Row],[2Ci Female Genital Mutilation]:[2Ciii Equal Inheritance Rights]])</f>
        <v>5</v>
      </c>
      <c r="Q10" s="24" t="n">
        <f aca="false">AVERAGE(F10,L10,P10)</f>
        <v>5.53333333333333</v>
      </c>
      <c r="R10" s="24" t="n">
        <v>10</v>
      </c>
      <c r="S10" s="24" t="n">
        <v>10</v>
      </c>
      <c r="T10" s="24" t="n">
        <v>10</v>
      </c>
      <c r="U10" s="24" t="n">
        <f aca="false">AVERAGE(R10:T10)</f>
        <v>10</v>
      </c>
      <c r="V10" s="24" t="s">
        <v>60</v>
      </c>
      <c r="W10" s="24" t="s">
        <v>60</v>
      </c>
      <c r="X10" s="24" t="s">
        <v>60</v>
      </c>
      <c r="Y10" s="24" t="s">
        <v>60</v>
      </c>
      <c r="Z10" s="24" t="s">
        <v>60</v>
      </c>
      <c r="AA10" s="24" t="s">
        <v>60</v>
      </c>
      <c r="AB10" s="24" t="s">
        <v>60</v>
      </c>
      <c r="AC10" s="24" t="s">
        <v>60</v>
      </c>
      <c r="AD10" s="24" t="s">
        <v>60</v>
      </c>
      <c r="AE10" s="24" t="s">
        <v>60</v>
      </c>
      <c r="AF10" s="24" t="s">
        <v>60</v>
      </c>
      <c r="AG10" s="24" t="s">
        <v>60</v>
      </c>
      <c r="AH10" s="24" t="s">
        <v>60</v>
      </c>
      <c r="AI10" s="24" t="s">
        <v>60</v>
      </c>
      <c r="AJ10" s="24" t="n">
        <v>10</v>
      </c>
      <c r="AK10" s="25" t="n">
        <v>9</v>
      </c>
      <c r="AL10" s="25" t="n">
        <v>7.5</v>
      </c>
      <c r="AM10" s="25" t="s">
        <v>60</v>
      </c>
      <c r="AN10" s="25" t="s">
        <v>60</v>
      </c>
      <c r="AO10" s="25" t="s">
        <v>60</v>
      </c>
      <c r="AP10" s="25" t="s">
        <v>60</v>
      </c>
      <c r="AQ10" s="24" t="n">
        <f aca="false">AVERAGE(AJ10:AL10,AO10:AP10)</f>
        <v>8.83333333333333</v>
      </c>
      <c r="AR10" s="24" t="n">
        <v>10</v>
      </c>
      <c r="AS10" s="24" t="n">
        <v>10</v>
      </c>
      <c r="AT10" s="24" t="n">
        <v>10</v>
      </c>
      <c r="AU10" s="24" t="n">
        <f aca="false">AVERAGE(AS10:AT10)</f>
        <v>10</v>
      </c>
      <c r="AV10" s="24" t="n">
        <f aca="false">AVERAGE(AU10,AR10)</f>
        <v>10</v>
      </c>
      <c r="AW10" s="26" t="n">
        <f aca="false">AVERAGE(Table1382[[#This Row],[RULE OF LAW]],Table1382[[#This Row],[SECURITY &amp; SAFETY]],Table1382[[#This Row],[PERSONAL FREEDOM (minus Security &amp;Safety and Rule of Law)]],Table1382[[#This Row],[PERSONAL FREEDOM (minus Security &amp;Safety and Rule of Law)]])</f>
        <v>7.79500513888889</v>
      </c>
      <c r="AX10" s="27" t="n">
        <v>7.64</v>
      </c>
      <c r="AY10" s="28" t="n">
        <f aca="false">AVERAGE(Table1382[[#This Row],[PERSONAL FREEDOM]:[ECONOMIC FREEDOM]])</f>
        <v>7.71750256944445</v>
      </c>
      <c r="AZ10" s="29" t="n">
        <f aca="false">RANK(BA10,$BA$2:$BA$142)</f>
        <v>43</v>
      </c>
      <c r="BA10" s="30" t="n">
        <f aca="false">ROUND(AY10, 2)</f>
        <v>7.72</v>
      </c>
      <c r="BB10" s="26" t="n">
        <f aca="false">Table1382[[#This Row],[1 Rule of Law]]</f>
        <v>6.424465</v>
      </c>
      <c r="BC10" s="26" t="n">
        <f aca="false">Table1382[[#This Row],[2 Security &amp; Safety]]</f>
        <v>5.53333333333333</v>
      </c>
      <c r="BD10" s="26" t="n">
        <f aca="false">AVERAGE(AQ10,U10,AI10,AV10,X10)</f>
        <v>9.61111111111111</v>
      </c>
    </row>
    <row r="11" s="6" customFormat="true" ht="15" hidden="false" customHeight="true" outlineLevel="0" collapsed="false">
      <c r="A11" s="23" t="s">
        <v>69</v>
      </c>
      <c r="B11" s="24" t="s">
        <v>60</v>
      </c>
      <c r="C11" s="24" t="s">
        <v>60</v>
      </c>
      <c r="D11" s="24" t="s">
        <v>60</v>
      </c>
      <c r="E11" s="24" t="n">
        <v>6.084358</v>
      </c>
      <c r="F11" s="24" t="n">
        <v>9.8</v>
      </c>
      <c r="G11" s="24" t="n">
        <v>10</v>
      </c>
      <c r="H11" s="24" t="n">
        <v>10</v>
      </c>
      <c r="I11" s="24" t="n">
        <v>7.5</v>
      </c>
      <c r="J11" s="24" t="n">
        <v>9.57021689004644</v>
      </c>
      <c r="K11" s="24" t="n">
        <v>9.48426026805573</v>
      </c>
      <c r="L11" s="24" t="n">
        <f aca="false">AVERAGE(Table1382[[#This Row],[2Bi Disappearance]:[2Bv Terrorism Injured ]])</f>
        <v>9.31089543162043</v>
      </c>
      <c r="M11" s="24" t="n">
        <v>10</v>
      </c>
      <c r="N11" s="24" t="n">
        <v>5</v>
      </c>
      <c r="O11" s="25" t="n">
        <v>5</v>
      </c>
      <c r="P11" s="25" t="n">
        <f aca="false">AVERAGE(Table1382[[#This Row],[2Ci Female Genital Mutilation]:[2Ciii Equal Inheritance Rights]])</f>
        <v>6.66666666666667</v>
      </c>
      <c r="Q11" s="24" t="n">
        <f aca="false">AVERAGE(F11,L11,P11)</f>
        <v>8.59252069942903</v>
      </c>
      <c r="R11" s="24" t="n">
        <v>10</v>
      </c>
      <c r="S11" s="24" t="n">
        <v>10</v>
      </c>
      <c r="T11" s="24" t="n">
        <v>5</v>
      </c>
      <c r="U11" s="24" t="n">
        <f aca="false">AVERAGE(R11:T11)</f>
        <v>8.33333333333333</v>
      </c>
      <c r="V11" s="24" t="n">
        <v>2.5</v>
      </c>
      <c r="W11" s="24" t="n">
        <v>3.33333333333333</v>
      </c>
      <c r="X11" s="24" t="n">
        <f aca="false">AVERAGE(Table1382[[#This Row],[4A Freedom to establish religious organizations]:[4B Autonomy of religious organizations]])</f>
        <v>2.91666666666667</v>
      </c>
      <c r="Y11" s="24" t="n">
        <v>5</v>
      </c>
      <c r="Z11" s="24" t="n">
        <v>5</v>
      </c>
      <c r="AA11" s="24" t="n">
        <v>3.33333333333333</v>
      </c>
      <c r="AB11" s="24" t="n">
        <v>6.66666666666667</v>
      </c>
      <c r="AC11" s="24" t="n">
        <v>3.33333333333333</v>
      </c>
      <c r="AD11" s="24" t="e">
        <f aca="false">AVERAGE(Table1382[[#This Row],[5Ci Political parties]:[5ciii educational, sporting and cultural organizations]])</f>
        <v>#N/A</v>
      </c>
      <c r="AE11" s="24" t="n">
        <v>5</v>
      </c>
      <c r="AF11" s="24" t="n">
        <v>7.5</v>
      </c>
      <c r="AG11" s="24" t="n">
        <v>7.5</v>
      </c>
      <c r="AH11" s="24" t="e">
        <f aca="false">AVERAGE(Table1382[[#This Row],[5Di Political parties]:[5diii educational, sporting and cultural organizations5]])</f>
        <v>#N/A</v>
      </c>
      <c r="AI11" s="24" t="n">
        <f aca="false">AVERAGE(Y11:Z11,AD11,AH11)</f>
        <v>5.27777777777778</v>
      </c>
      <c r="AJ11" s="24" t="n">
        <v>10</v>
      </c>
      <c r="AK11" s="25" t="n">
        <v>2</v>
      </c>
      <c r="AL11" s="25" t="n">
        <v>3.25</v>
      </c>
      <c r="AM11" s="25" t="n">
        <v>10</v>
      </c>
      <c r="AN11" s="25" t="n">
        <v>6.66666666666667</v>
      </c>
      <c r="AO11" s="25" t="n">
        <f aca="false">AVERAGE(Table1382[[#This Row],[6Di Access to foreign television (cable/ satellite)]:[6Dii Access to foreign newspapers]])</f>
        <v>8.33333333333333</v>
      </c>
      <c r="AP11" s="25" t="n">
        <v>3.33333333333333</v>
      </c>
      <c r="AQ11" s="24" t="n">
        <f aca="false">AVERAGE(AJ11:AL11,AO11:AP11)</f>
        <v>5.38333333333333</v>
      </c>
      <c r="AR11" s="24" t="n">
        <v>0</v>
      </c>
      <c r="AS11" s="24" t="n">
        <v>10</v>
      </c>
      <c r="AT11" s="24" t="n">
        <v>10</v>
      </c>
      <c r="AU11" s="24" t="n">
        <f aca="false">AVERAGE(AS11:AT11)</f>
        <v>10</v>
      </c>
      <c r="AV11" s="24" t="n">
        <f aca="false">AVERAGE(AU11,AR11)</f>
        <v>5</v>
      </c>
      <c r="AW11" s="26" t="n">
        <f aca="false">AVERAGE(Table1382[[#This Row],[RULE OF LAW]],Table1382[[#This Row],[SECURITY &amp; SAFETY]],Table1382[[#This Row],[PERSONAL FREEDOM (minus Security &amp;Safety and Rule of Law)]],Table1382[[#This Row],[PERSONAL FREEDOM (minus Security &amp;Safety and Rule of Law)]])</f>
        <v>6.36033078596837</v>
      </c>
      <c r="AX11" s="27" t="n">
        <v>7.77</v>
      </c>
      <c r="AY11" s="28" t="n">
        <f aca="false">AVERAGE(Table1382[[#This Row],[PERSONAL FREEDOM]:[ECONOMIC FREEDOM]])</f>
        <v>7.06516539298419</v>
      </c>
      <c r="AZ11" s="29" t="n">
        <f aca="false">RANK(BA11,$BA$2:$BA$142)</f>
        <v>66</v>
      </c>
      <c r="BA11" s="30" t="n">
        <f aca="false">ROUND(AY11, 2)</f>
        <v>7.07</v>
      </c>
      <c r="BB11" s="26" t="n">
        <f aca="false">Table1382[[#This Row],[1 Rule of Law]]</f>
        <v>6.084358</v>
      </c>
      <c r="BC11" s="26" t="n">
        <f aca="false">Table1382[[#This Row],[2 Security &amp; Safety]]</f>
        <v>8.59252069942903</v>
      </c>
      <c r="BD11" s="26" t="n">
        <f aca="false">AVERAGE(AQ11,U11,AI11,AV11,X11)</f>
        <v>5.38222222222222</v>
      </c>
    </row>
    <row r="12" s="6" customFormat="true" ht="15" hidden="false" customHeight="true" outlineLevel="0" collapsed="false">
      <c r="A12" s="23" t="s">
        <v>70</v>
      </c>
      <c r="B12" s="24" t="n">
        <v>3.4</v>
      </c>
      <c r="C12" s="24" t="n">
        <v>3.2247674314856</v>
      </c>
      <c r="D12" s="24" t="n">
        <v>3.81836004421727</v>
      </c>
      <c r="E12" s="24" t="n">
        <v>3.5</v>
      </c>
      <c r="F12" s="24" t="n">
        <v>8.88</v>
      </c>
      <c r="G12" s="24" t="n">
        <v>5</v>
      </c>
      <c r="H12" s="24" t="n">
        <v>10</v>
      </c>
      <c r="I12" s="24" t="n">
        <v>5</v>
      </c>
      <c r="J12" s="24" t="n">
        <v>9.98125001499999</v>
      </c>
      <c r="K12" s="24" t="n">
        <v>9.94000004799996</v>
      </c>
      <c r="L12" s="24" t="n">
        <f aca="false">AVERAGE(Table1382[[#This Row],[2Bi Disappearance]:[2Bv Terrorism Injured ]])</f>
        <v>7.98425001259999</v>
      </c>
      <c r="M12" s="24" t="n">
        <v>10</v>
      </c>
      <c r="N12" s="24" t="n">
        <v>5</v>
      </c>
      <c r="O12" s="25" t="n">
        <v>5</v>
      </c>
      <c r="P12" s="25" t="n">
        <f aca="false">AVERAGE(Table1382[[#This Row],[2Ci Female Genital Mutilation]:[2Ciii Equal Inheritance Rights]])</f>
        <v>6.66666666666667</v>
      </c>
      <c r="Q12" s="24" t="n">
        <f aca="false">AVERAGE(F12,L12,P12)</f>
        <v>7.84363889308889</v>
      </c>
      <c r="R12" s="24" t="n">
        <v>5</v>
      </c>
      <c r="S12" s="24" t="n">
        <v>10</v>
      </c>
      <c r="T12" s="24" t="n">
        <v>5</v>
      </c>
      <c r="U12" s="24" t="n">
        <f aca="false">AVERAGE(R12:T12)</f>
        <v>6.66666666666667</v>
      </c>
      <c r="V12" s="24" t="n">
        <v>5</v>
      </c>
      <c r="W12" s="24" t="n">
        <v>6.66666666666667</v>
      </c>
      <c r="X12" s="24" t="n">
        <f aca="false">AVERAGE(Table1382[[#This Row],[4A Freedom to establish religious organizations]:[4B Autonomy of religious organizations]])</f>
        <v>5.83333333333333</v>
      </c>
      <c r="Y12" s="24" t="n">
        <v>7.5</v>
      </c>
      <c r="Z12" s="24" t="n">
        <v>7.5</v>
      </c>
      <c r="AA12" s="24" t="n">
        <v>3.33333333333333</v>
      </c>
      <c r="AB12" s="24" t="n">
        <v>6.66666666666667</v>
      </c>
      <c r="AC12" s="24" t="n">
        <v>3.33333333333333</v>
      </c>
      <c r="AD12" s="24" t="e">
        <f aca="false">AVERAGE(Table1382[[#This Row],[5Ci Political parties]:[5ciii educational, sporting and cultural organizations]])</f>
        <v>#N/A</v>
      </c>
      <c r="AE12" s="24" t="n">
        <v>5</v>
      </c>
      <c r="AF12" s="24" t="n">
        <v>7.5</v>
      </c>
      <c r="AG12" s="24" t="n">
        <v>5</v>
      </c>
      <c r="AH12" s="24" t="e">
        <f aca="false">AVERAGE(Table1382[[#This Row],[5Di Political parties]:[5diii educational, sporting and cultural organizations5]])</f>
        <v>#N/A</v>
      </c>
      <c r="AI12" s="24" t="n">
        <f aca="false">AVERAGE(Y12:Z12,AD12,AH12)</f>
        <v>6.31944444444444</v>
      </c>
      <c r="AJ12" s="24" t="n">
        <v>10</v>
      </c>
      <c r="AK12" s="25" t="n">
        <v>3.33333333333333</v>
      </c>
      <c r="AL12" s="25" t="n">
        <v>3.25</v>
      </c>
      <c r="AM12" s="25" t="n">
        <v>10</v>
      </c>
      <c r="AN12" s="25" t="n">
        <v>10</v>
      </c>
      <c r="AO12" s="25" t="n">
        <f aca="false">AVERAGE(Table1382[[#This Row],[6Di Access to foreign television (cable/ satellite)]:[6Dii Access to foreign newspapers]])</f>
        <v>10</v>
      </c>
      <c r="AP12" s="25" t="n">
        <v>10</v>
      </c>
      <c r="AQ12" s="24" t="n">
        <f aca="false">AVERAGE(AJ12:AL12,AO12:AP12)</f>
        <v>7.31666666666667</v>
      </c>
      <c r="AR12" s="24" t="n">
        <v>0</v>
      </c>
      <c r="AS12" s="24" t="n">
        <v>0</v>
      </c>
      <c r="AT12" s="24" t="n">
        <v>0</v>
      </c>
      <c r="AU12" s="24" t="n">
        <f aca="false">AVERAGE(AS12:AT12)</f>
        <v>0</v>
      </c>
      <c r="AV12" s="24" t="n">
        <f aca="false">AVERAGE(AU12,AR12)</f>
        <v>0</v>
      </c>
      <c r="AW12" s="26" t="n">
        <f aca="false">AVERAGE(Table1382[[#This Row],[RULE OF LAW]],Table1382[[#This Row],[SECURITY &amp; SAFETY]],Table1382[[#This Row],[PERSONAL FREEDOM (minus Security &amp;Safety and Rule of Law)]],Table1382[[#This Row],[PERSONAL FREEDOM (minus Security &amp;Safety and Rule of Law)]])</f>
        <v>5.44952083438333</v>
      </c>
      <c r="AX12" s="27" t="n">
        <v>6.21</v>
      </c>
      <c r="AY12" s="28" t="n">
        <f aca="false">AVERAGE(Table1382[[#This Row],[PERSONAL FREEDOM]:[ECONOMIC FREEDOM]])</f>
        <v>5.82976041719167</v>
      </c>
      <c r="AZ12" s="29" t="n">
        <f aca="false">RANK(BA12,$BA$2:$BA$142)</f>
        <v>122</v>
      </c>
      <c r="BA12" s="30" t="n">
        <f aca="false">ROUND(AY12, 2)</f>
        <v>5.83</v>
      </c>
      <c r="BB12" s="26" t="n">
        <f aca="false">Table1382[[#This Row],[1 Rule of Law]]</f>
        <v>3.5</v>
      </c>
      <c r="BC12" s="26" t="n">
        <f aca="false">Table1382[[#This Row],[2 Security &amp; Safety]]</f>
        <v>7.84363889308889</v>
      </c>
      <c r="BD12" s="26" t="n">
        <f aca="false">AVERAGE(AQ12,U12,AI12,AV12,X12)</f>
        <v>5.22722222222222</v>
      </c>
    </row>
    <row r="13" s="6" customFormat="true" ht="15" hidden="false" customHeight="true" outlineLevel="0" collapsed="false">
      <c r="A13" s="23" t="s">
        <v>71</v>
      </c>
      <c r="B13" s="24" t="s">
        <v>60</v>
      </c>
      <c r="C13" s="24" t="s">
        <v>60</v>
      </c>
      <c r="D13" s="24" t="s">
        <v>60</v>
      </c>
      <c r="E13" s="24" t="n">
        <v>6.91422</v>
      </c>
      <c r="F13" s="24" t="n">
        <v>6.4</v>
      </c>
      <c r="G13" s="24" t="n">
        <v>10</v>
      </c>
      <c r="H13" s="24" t="n">
        <v>10</v>
      </c>
      <c r="I13" s="24" t="s">
        <v>60</v>
      </c>
      <c r="J13" s="24" t="n">
        <v>10</v>
      </c>
      <c r="K13" s="24" t="n">
        <v>10</v>
      </c>
      <c r="L13" s="24" t="n">
        <f aca="false">AVERAGE(Table1382[[#This Row],[2Bi Disappearance]:[2Bv Terrorism Injured ]])</f>
        <v>10</v>
      </c>
      <c r="M13" s="24" t="s">
        <v>60</v>
      </c>
      <c r="N13" s="24" t="n">
        <v>10</v>
      </c>
      <c r="O13" s="25" t="s">
        <v>60</v>
      </c>
      <c r="P13" s="25" t="n">
        <f aca="false">AVERAGE(Table1382[[#This Row],[2Ci Female Genital Mutilation]:[2Ciii Equal Inheritance Rights]])</f>
        <v>10</v>
      </c>
      <c r="Q13" s="24" t="n">
        <f aca="false">AVERAGE(F13,L13,P13)</f>
        <v>8.8</v>
      </c>
      <c r="R13" s="24" t="n">
        <v>10</v>
      </c>
      <c r="S13" s="24" t="n">
        <v>10</v>
      </c>
      <c r="T13" s="24" t="s">
        <v>60</v>
      </c>
      <c r="U13" s="24" t="n">
        <f aca="false">AVERAGE(R13:T13)</f>
        <v>10</v>
      </c>
      <c r="V13" s="24" t="s">
        <v>60</v>
      </c>
      <c r="W13" s="24" t="s">
        <v>60</v>
      </c>
      <c r="X13" s="24" t="s">
        <v>60</v>
      </c>
      <c r="Y13" s="24" t="s">
        <v>60</v>
      </c>
      <c r="Z13" s="24" t="s">
        <v>60</v>
      </c>
      <c r="AA13" s="24" t="s">
        <v>60</v>
      </c>
      <c r="AB13" s="24" t="s">
        <v>60</v>
      </c>
      <c r="AC13" s="24" t="s">
        <v>60</v>
      </c>
      <c r="AD13" s="24" t="s">
        <v>60</v>
      </c>
      <c r="AE13" s="24" t="s">
        <v>60</v>
      </c>
      <c r="AF13" s="24" t="s">
        <v>60</v>
      </c>
      <c r="AG13" s="24" t="s">
        <v>60</v>
      </c>
      <c r="AH13" s="24" t="s">
        <v>60</v>
      </c>
      <c r="AI13" s="24" t="s">
        <v>60</v>
      </c>
      <c r="AJ13" s="24" t="n">
        <v>10</v>
      </c>
      <c r="AK13" s="25" t="n">
        <v>9</v>
      </c>
      <c r="AL13" s="25" t="n">
        <v>7.5</v>
      </c>
      <c r="AM13" s="25" t="s">
        <v>60</v>
      </c>
      <c r="AN13" s="25" t="s">
        <v>60</v>
      </c>
      <c r="AO13" s="25" t="s">
        <v>60</v>
      </c>
      <c r="AP13" s="25" t="s">
        <v>60</v>
      </c>
      <c r="AQ13" s="24" t="n">
        <f aca="false">AVERAGE(AJ13:AL13,AO13:AP13)</f>
        <v>8.83333333333333</v>
      </c>
      <c r="AR13" s="24" t="n">
        <v>10</v>
      </c>
      <c r="AS13" s="24" t="n">
        <v>0</v>
      </c>
      <c r="AT13" s="24" t="n">
        <v>0</v>
      </c>
      <c r="AU13" s="24" t="n">
        <f aca="false">AVERAGE(AS13:AT13)</f>
        <v>0</v>
      </c>
      <c r="AV13" s="24" t="n">
        <f aca="false">AVERAGE(AU13,AR13)</f>
        <v>5</v>
      </c>
      <c r="AW13" s="26" t="n">
        <f aca="false">AVERAGE(Table1382[[#This Row],[RULE OF LAW]],Table1382[[#This Row],[SECURITY &amp; SAFETY]],Table1382[[#This Row],[PERSONAL FREEDOM (minus Security &amp;Safety and Rule of Law)]],Table1382[[#This Row],[PERSONAL FREEDOM (minus Security &amp;Safety and Rule of Law)]])</f>
        <v>7.90077722222222</v>
      </c>
      <c r="AX13" s="27" t="n">
        <v>6.51</v>
      </c>
      <c r="AY13" s="28" t="n">
        <f aca="false">AVERAGE(Table1382[[#This Row],[PERSONAL FREEDOM]:[ECONOMIC FREEDOM]])</f>
        <v>7.20538861111111</v>
      </c>
      <c r="AZ13" s="29" t="n">
        <f aca="false">RANK(BA13,$BA$2:$BA$142)</f>
        <v>58</v>
      </c>
      <c r="BA13" s="30" t="n">
        <f aca="false">ROUND(AY13, 2)</f>
        <v>7.21</v>
      </c>
      <c r="BB13" s="26" t="n">
        <f aca="false">Table1382[[#This Row],[1 Rule of Law]]</f>
        <v>6.91422</v>
      </c>
      <c r="BC13" s="26" t="n">
        <f aca="false">Table1382[[#This Row],[2 Security &amp; Safety]]</f>
        <v>8.8</v>
      </c>
      <c r="BD13" s="26" t="n">
        <f aca="false">AVERAGE(AQ13,U13,AI13,AV13,X13)</f>
        <v>7.94444444444445</v>
      </c>
    </row>
    <row r="14" s="6" customFormat="true" ht="15" hidden="false" customHeight="true" outlineLevel="0" collapsed="false">
      <c r="A14" s="23" t="s">
        <v>72</v>
      </c>
      <c r="B14" s="24" t="n">
        <v>8.43333333333333</v>
      </c>
      <c r="C14" s="24" t="n">
        <v>6.78150291195567</v>
      </c>
      <c r="D14" s="24" t="n">
        <v>7.15803453141318</v>
      </c>
      <c r="E14" s="24" t="n">
        <v>7.5</v>
      </c>
      <c r="F14" s="24" t="n">
        <v>9.24</v>
      </c>
      <c r="G14" s="24" t="n">
        <v>10</v>
      </c>
      <c r="H14" s="24" t="n">
        <v>10</v>
      </c>
      <c r="I14" s="24" t="n">
        <v>10</v>
      </c>
      <c r="J14" s="24" t="n">
        <v>10</v>
      </c>
      <c r="K14" s="24" t="n">
        <v>10</v>
      </c>
      <c r="L14" s="24" t="n">
        <f aca="false">AVERAGE(Table1382[[#This Row],[2Bi Disappearance]:[2Bv Terrorism Injured ]])</f>
        <v>10</v>
      </c>
      <c r="M14" s="24" t="n">
        <v>9.5</v>
      </c>
      <c r="N14" s="24" t="n">
        <v>10</v>
      </c>
      <c r="O14" s="25" t="n">
        <v>10</v>
      </c>
      <c r="P14" s="25" t="n">
        <f aca="false">AVERAGE(Table1382[[#This Row],[2Ci Female Genital Mutilation]:[2Ciii Equal Inheritance Rights]])</f>
        <v>9.83333333333333</v>
      </c>
      <c r="Q14" s="24" t="n">
        <f aca="false">AVERAGE(F14,L14,P14)</f>
        <v>9.69111111111111</v>
      </c>
      <c r="R14" s="24" t="n">
        <v>10</v>
      </c>
      <c r="S14" s="24" t="n">
        <v>10</v>
      </c>
      <c r="T14" s="24" t="n">
        <v>10</v>
      </c>
      <c r="U14" s="24" t="n">
        <f aca="false">AVERAGE(R14:T14)</f>
        <v>10</v>
      </c>
      <c r="V14" s="24" t="n">
        <v>10</v>
      </c>
      <c r="W14" s="24" t="n">
        <v>10</v>
      </c>
      <c r="X14" s="24" t="n">
        <f aca="false">AVERAGE(Table1382[[#This Row],[4A Freedom to establish religious organizations]:[4B Autonomy of religious organizations]])</f>
        <v>10</v>
      </c>
      <c r="Y14" s="24" t="n">
        <v>10</v>
      </c>
      <c r="Z14" s="24" t="n">
        <v>10</v>
      </c>
      <c r="AA14" s="24" t="n">
        <v>10</v>
      </c>
      <c r="AB14" s="24" t="n">
        <v>10</v>
      </c>
      <c r="AC14" s="24" t="n">
        <v>6.66666666666667</v>
      </c>
      <c r="AD14" s="24" t="e">
        <f aca="false">AVERAGE(Table1382[[#This Row],[5Ci Political parties]:[5ciii educational, sporting and cultural organizations]])</f>
        <v>#N/A</v>
      </c>
      <c r="AE14" s="24" t="n">
        <v>10</v>
      </c>
      <c r="AF14" s="24" t="n">
        <v>10</v>
      </c>
      <c r="AG14" s="24" t="n">
        <v>10</v>
      </c>
      <c r="AH14" s="24" t="e">
        <f aca="false">AVERAGE(Table1382[[#This Row],[5Di Political parties]:[5diii educational, sporting and cultural organizations5]])</f>
        <v>#N/A</v>
      </c>
      <c r="AI14" s="24" t="n">
        <f aca="false">AVERAGE(Y14:Z14,AD14,AH14)</f>
        <v>9.72222222222222</v>
      </c>
      <c r="AJ14" s="24" t="n">
        <v>10</v>
      </c>
      <c r="AK14" s="25" t="n">
        <v>9</v>
      </c>
      <c r="AL14" s="25" t="n">
        <v>9</v>
      </c>
      <c r="AM14" s="25" t="n">
        <v>10</v>
      </c>
      <c r="AN14" s="25" t="n">
        <v>10</v>
      </c>
      <c r="AO14" s="25" t="n">
        <f aca="false">AVERAGE(Table1382[[#This Row],[6Di Access to foreign television (cable/ satellite)]:[6Dii Access to foreign newspapers]])</f>
        <v>10</v>
      </c>
      <c r="AP14" s="25" t="n">
        <v>10</v>
      </c>
      <c r="AQ14" s="24" t="n">
        <f aca="false">AVERAGE(AJ14:AL14,AO14:AP14)</f>
        <v>9.6</v>
      </c>
      <c r="AR14" s="24" t="n">
        <v>10</v>
      </c>
      <c r="AS14" s="24" t="n">
        <v>10</v>
      </c>
      <c r="AT14" s="24" t="n">
        <v>10</v>
      </c>
      <c r="AU14" s="24" t="n">
        <f aca="false">AVERAGE(AS14:AT14)</f>
        <v>10</v>
      </c>
      <c r="AV14" s="24" t="n">
        <f aca="false">AVERAGE(AU14,AR14)</f>
        <v>10</v>
      </c>
      <c r="AW14" s="26" t="n">
        <f aca="false">AVERAGE(Table1382[[#This Row],[RULE OF LAW]],Table1382[[#This Row],[SECURITY &amp; SAFETY]],Table1382[[#This Row],[PERSONAL FREEDOM (minus Security &amp;Safety and Rule of Law)]],Table1382[[#This Row],[PERSONAL FREEDOM (minus Security &amp;Safety and Rule of Law)]])</f>
        <v>9.23</v>
      </c>
      <c r="AX14" s="27" t="n">
        <v>7.34</v>
      </c>
      <c r="AY14" s="28" t="n">
        <f aca="false">AVERAGE(Table1382[[#This Row],[PERSONAL FREEDOM]:[ECONOMIC FREEDOM]])</f>
        <v>8.285</v>
      </c>
      <c r="AZ14" s="29" t="n">
        <f aca="false">RANK(BA14,$BA$2:$BA$142)</f>
        <v>18</v>
      </c>
      <c r="BA14" s="30" t="n">
        <f aca="false">ROUND(AY14, 2)</f>
        <v>8.29</v>
      </c>
      <c r="BB14" s="26" t="n">
        <f aca="false">Table1382[[#This Row],[1 Rule of Law]]</f>
        <v>7.5</v>
      </c>
      <c r="BC14" s="26" t="n">
        <f aca="false">Table1382[[#This Row],[2 Security &amp; Safety]]</f>
        <v>9.69111111111111</v>
      </c>
      <c r="BD14" s="26" t="n">
        <f aca="false">AVERAGE(AQ14,U14,AI14,AV14,X14)</f>
        <v>9.86444444444444</v>
      </c>
    </row>
    <row r="15" s="6" customFormat="true" ht="15" hidden="false" customHeight="true" outlineLevel="0" collapsed="false">
      <c r="A15" s="23" t="s">
        <v>73</v>
      </c>
      <c r="B15" s="24" t="s">
        <v>60</v>
      </c>
      <c r="C15" s="24" t="s">
        <v>60</v>
      </c>
      <c r="D15" s="24" t="s">
        <v>60</v>
      </c>
      <c r="E15" s="24" t="n">
        <v>5.009618</v>
      </c>
      <c r="F15" s="24" t="n">
        <v>0</v>
      </c>
      <c r="G15" s="24" t="n">
        <v>10</v>
      </c>
      <c r="H15" s="24" t="n">
        <v>10</v>
      </c>
      <c r="I15" s="24" t="s">
        <v>60</v>
      </c>
      <c r="J15" s="24" t="n">
        <v>10</v>
      </c>
      <c r="K15" s="24" t="n">
        <v>10</v>
      </c>
      <c r="L15" s="24" t="n">
        <f aca="false">AVERAGE(Table1382[[#This Row],[2Bi Disappearance]:[2Bv Terrorism Injured ]])</f>
        <v>10</v>
      </c>
      <c r="M15" s="24" t="s">
        <v>60</v>
      </c>
      <c r="N15" s="24" t="n">
        <v>10</v>
      </c>
      <c r="O15" s="25" t="n">
        <v>10</v>
      </c>
      <c r="P15" s="25" t="n">
        <f aca="false">AVERAGE(Table1382[[#This Row],[2Ci Female Genital Mutilation]:[2Ciii Equal Inheritance Rights]])</f>
        <v>10</v>
      </c>
      <c r="Q15" s="24" t="n">
        <f aca="false">AVERAGE(F15,L15,P15)</f>
        <v>6.66666666666667</v>
      </c>
      <c r="R15" s="24" t="n">
        <v>10</v>
      </c>
      <c r="S15" s="24" t="n">
        <v>10</v>
      </c>
      <c r="T15" s="24" t="s">
        <v>60</v>
      </c>
      <c r="U15" s="24" t="n">
        <f aca="false">AVERAGE(R15:T15)</f>
        <v>10</v>
      </c>
      <c r="V15" s="24" t="s">
        <v>60</v>
      </c>
      <c r="W15" s="24" t="s">
        <v>60</v>
      </c>
      <c r="X15" s="24" t="s">
        <v>60</v>
      </c>
      <c r="Y15" s="24" t="s">
        <v>60</v>
      </c>
      <c r="Z15" s="24" t="s">
        <v>60</v>
      </c>
      <c r="AA15" s="24" t="s">
        <v>60</v>
      </c>
      <c r="AB15" s="24" t="s">
        <v>60</v>
      </c>
      <c r="AC15" s="24" t="s">
        <v>60</v>
      </c>
      <c r="AD15" s="24" t="s">
        <v>60</v>
      </c>
      <c r="AE15" s="24" t="s">
        <v>60</v>
      </c>
      <c r="AF15" s="24" t="s">
        <v>60</v>
      </c>
      <c r="AG15" s="24" t="s">
        <v>60</v>
      </c>
      <c r="AH15" s="24" t="s">
        <v>60</v>
      </c>
      <c r="AI15" s="24" t="s">
        <v>60</v>
      </c>
      <c r="AJ15" s="24" t="n">
        <v>10</v>
      </c>
      <c r="AK15" s="25" t="n">
        <v>7.33333333333333</v>
      </c>
      <c r="AL15" s="25" t="n">
        <v>8</v>
      </c>
      <c r="AM15" s="25" t="s">
        <v>60</v>
      </c>
      <c r="AN15" s="25" t="s">
        <v>60</v>
      </c>
      <c r="AO15" s="25" t="s">
        <v>60</v>
      </c>
      <c r="AP15" s="25" t="s">
        <v>60</v>
      </c>
      <c r="AQ15" s="24" t="n">
        <f aca="false">AVERAGE(AJ15:AL15,AO15:AP15)</f>
        <v>8.44444444444444</v>
      </c>
      <c r="AR15" s="24" t="n">
        <v>10</v>
      </c>
      <c r="AS15" s="24" t="n">
        <v>0</v>
      </c>
      <c r="AT15" s="24" t="n">
        <v>10</v>
      </c>
      <c r="AU15" s="24" t="n">
        <f aca="false">AVERAGE(AS15:AT15)</f>
        <v>5</v>
      </c>
      <c r="AV15" s="24" t="n">
        <f aca="false">AVERAGE(AU15,AR15)</f>
        <v>7.5</v>
      </c>
      <c r="AW15" s="26" t="n">
        <f aca="false">AVERAGE(Table1382[[#This Row],[RULE OF LAW]],Table1382[[#This Row],[SECURITY &amp; SAFETY]],Table1382[[#This Row],[PERSONAL FREEDOM (minus Security &amp;Safety and Rule of Law)]],Table1382[[#This Row],[PERSONAL FREEDOM (minus Security &amp;Safety and Rule of Law)]])</f>
        <v>7.24314524074074</v>
      </c>
      <c r="AX15" s="27" t="n">
        <v>7.22</v>
      </c>
      <c r="AY15" s="28" t="n">
        <f aca="false">AVERAGE(Table1382[[#This Row],[PERSONAL FREEDOM]:[ECONOMIC FREEDOM]])</f>
        <v>7.23157262037037</v>
      </c>
      <c r="AZ15" s="29" t="n">
        <f aca="false">RANK(BA15,$BA$2:$BA$142)</f>
        <v>56</v>
      </c>
      <c r="BA15" s="30" t="n">
        <f aca="false">ROUND(AY15, 2)</f>
        <v>7.23</v>
      </c>
      <c r="BB15" s="26" t="n">
        <f aca="false">Table1382[[#This Row],[1 Rule of Law]]</f>
        <v>5.009618</v>
      </c>
      <c r="BC15" s="26" t="n">
        <f aca="false">Table1382[[#This Row],[2 Security &amp; Safety]]</f>
        <v>6.66666666666667</v>
      </c>
      <c r="BD15" s="26" t="n">
        <f aca="false">AVERAGE(AQ15,U15,AI15,AV15,X15)</f>
        <v>8.64814814814815</v>
      </c>
    </row>
    <row r="16" s="6" customFormat="true" ht="15" hidden="false" customHeight="true" outlineLevel="0" collapsed="false">
      <c r="A16" s="23" t="s">
        <v>74</v>
      </c>
      <c r="B16" s="24" t="s">
        <v>60</v>
      </c>
      <c r="C16" s="24" t="s">
        <v>60</v>
      </c>
      <c r="D16" s="24" t="s">
        <v>60</v>
      </c>
      <c r="E16" s="24" t="n">
        <v>4.50626</v>
      </c>
      <c r="F16" s="24" t="n">
        <v>6.64</v>
      </c>
      <c r="G16" s="24" t="n">
        <v>10</v>
      </c>
      <c r="H16" s="24" t="n">
        <v>10</v>
      </c>
      <c r="I16" s="24" t="s">
        <v>60</v>
      </c>
      <c r="J16" s="24" t="n">
        <v>10</v>
      </c>
      <c r="K16" s="24" t="n">
        <v>10</v>
      </c>
      <c r="L16" s="24" t="n">
        <f aca="false">AVERAGE(Table1382[[#This Row],[2Bi Disappearance]:[2Bv Terrorism Injured ]])</f>
        <v>10</v>
      </c>
      <c r="M16" s="24" t="n">
        <v>8.3</v>
      </c>
      <c r="N16" s="24" t="n">
        <v>10</v>
      </c>
      <c r="O16" s="25" t="n">
        <v>5</v>
      </c>
      <c r="P16" s="25" t="n">
        <f aca="false">AVERAGE(Table1382[[#This Row],[2Ci Female Genital Mutilation]:[2Ciii Equal Inheritance Rights]])</f>
        <v>7.76666666666667</v>
      </c>
      <c r="Q16" s="24" t="n">
        <f aca="false">AVERAGE(F16,L16,P16)</f>
        <v>8.13555555555556</v>
      </c>
      <c r="R16" s="24" t="n">
        <v>10</v>
      </c>
      <c r="S16" s="24" t="n">
        <v>0</v>
      </c>
      <c r="T16" s="24" t="n">
        <v>10</v>
      </c>
      <c r="U16" s="24" t="n">
        <f aca="false">AVERAGE(R16:T16)</f>
        <v>6.66666666666667</v>
      </c>
      <c r="V16" s="24" t="n">
        <v>7.5</v>
      </c>
      <c r="W16" s="24" t="n">
        <v>6.66666666666667</v>
      </c>
      <c r="X16" s="24" t="n">
        <f aca="false">AVERAGE(Table1382[[#This Row],[4A Freedom to establish religious organizations]:[4B Autonomy of religious organizations]])</f>
        <v>7.08333333333333</v>
      </c>
      <c r="Y16" s="24" t="n">
        <v>10</v>
      </c>
      <c r="Z16" s="24" t="n">
        <v>7.5</v>
      </c>
      <c r="AA16" s="24" t="n">
        <v>6.66666666666667</v>
      </c>
      <c r="AB16" s="24" t="n">
        <v>6.66666666666667</v>
      </c>
      <c r="AC16" s="24" t="n">
        <v>10</v>
      </c>
      <c r="AD16" s="24" t="e">
        <f aca="false">AVERAGE(Table1382[[#This Row],[5Ci Political parties]:[5ciii educational, sporting and cultural organizations]])</f>
        <v>#N/A</v>
      </c>
      <c r="AE16" s="24" t="n">
        <v>7.5</v>
      </c>
      <c r="AF16" s="24" t="n">
        <v>7.5</v>
      </c>
      <c r="AG16" s="24" t="n">
        <v>7.5</v>
      </c>
      <c r="AH16" s="24" t="e">
        <f aca="false">AVERAGE(Table1382[[#This Row],[5Di Political parties]:[5diii educational, sporting and cultural organizations5]])</f>
        <v>#N/A</v>
      </c>
      <c r="AI16" s="24" t="n">
        <f aca="false">AVERAGE(Y16:Z16,AD16,AH16)</f>
        <v>8.19444444444444</v>
      </c>
      <c r="AJ16" s="24" t="n">
        <v>10</v>
      </c>
      <c r="AK16" s="25" t="n">
        <v>6.33333333333333</v>
      </c>
      <c r="AL16" s="25" t="n">
        <v>7.5</v>
      </c>
      <c r="AM16" s="25" t="n">
        <v>10</v>
      </c>
      <c r="AN16" s="25" t="n">
        <v>10</v>
      </c>
      <c r="AO16" s="25" t="n">
        <f aca="false">AVERAGE(Table1382[[#This Row],[6Di Access to foreign television (cable/ satellite)]:[6Dii Access to foreign newspapers]])</f>
        <v>10</v>
      </c>
      <c r="AP16" s="25" t="n">
        <v>10</v>
      </c>
      <c r="AQ16" s="24" t="n">
        <f aca="false">AVERAGE(AJ16:AL16,AO16:AP16)</f>
        <v>8.76666666666667</v>
      </c>
      <c r="AR16" s="24" t="n">
        <v>0</v>
      </c>
      <c r="AS16" s="24" t="n">
        <v>10</v>
      </c>
      <c r="AT16" s="24" t="n">
        <v>10</v>
      </c>
      <c r="AU16" s="24" t="n">
        <f aca="false">AVERAGE(AS16:AT16)</f>
        <v>10</v>
      </c>
      <c r="AV16" s="24" t="n">
        <f aca="false">AVERAGE(AU16,AR16)</f>
        <v>5</v>
      </c>
      <c r="AW16" s="26" t="n">
        <f aca="false">AVERAGE(Table1382[[#This Row],[RULE OF LAW]],Table1382[[#This Row],[SECURITY &amp; SAFETY]],Table1382[[#This Row],[PERSONAL FREEDOM (minus Security &amp;Safety and Rule of Law)]],Table1382[[#This Row],[PERSONAL FREEDOM (minus Security &amp;Safety and Rule of Law)]])</f>
        <v>6.731565</v>
      </c>
      <c r="AX16" s="27" t="n">
        <v>6.03</v>
      </c>
      <c r="AY16" s="28" t="n">
        <f aca="false">AVERAGE(Table1382[[#This Row],[PERSONAL FREEDOM]:[ECONOMIC FREEDOM]])</f>
        <v>6.3807825</v>
      </c>
      <c r="AZ16" s="29" t="n">
        <f aca="false">RANK(BA16,$BA$2:$BA$142)</f>
        <v>104</v>
      </c>
      <c r="BA16" s="30" t="n">
        <f aca="false">ROUND(AY16, 2)</f>
        <v>6.38</v>
      </c>
      <c r="BB16" s="26" t="n">
        <f aca="false">Table1382[[#This Row],[1 Rule of Law]]</f>
        <v>4.50626</v>
      </c>
      <c r="BC16" s="26" t="n">
        <f aca="false">Table1382[[#This Row],[2 Security &amp; Safety]]</f>
        <v>8.13555555555556</v>
      </c>
      <c r="BD16" s="26" t="n">
        <f aca="false">AVERAGE(AQ16,U16,AI16,AV16,X16)</f>
        <v>7.14222222222222</v>
      </c>
    </row>
    <row r="17" s="6" customFormat="true" ht="15" hidden="false" customHeight="true" outlineLevel="0" collapsed="false">
      <c r="A17" s="23" t="s">
        <v>75</v>
      </c>
      <c r="B17" s="24" t="n">
        <v>4.43333333333333</v>
      </c>
      <c r="C17" s="24" t="n">
        <v>3.78945263482727</v>
      </c>
      <c r="D17" s="24" t="n">
        <v>2.82125212675808</v>
      </c>
      <c r="E17" s="24" t="n">
        <v>3.7</v>
      </c>
      <c r="F17" s="24" t="n">
        <v>6.56</v>
      </c>
      <c r="G17" s="24" t="n">
        <v>10</v>
      </c>
      <c r="H17" s="24" t="n">
        <v>10</v>
      </c>
      <c r="I17" s="24" t="n">
        <v>5</v>
      </c>
      <c r="J17" s="24" t="n">
        <v>10</v>
      </c>
      <c r="K17" s="24" t="n">
        <v>10</v>
      </c>
      <c r="L17" s="24" t="n">
        <f aca="false">AVERAGE(Table1382[[#This Row],[2Bi Disappearance]:[2Bv Terrorism Injured ]])</f>
        <v>9</v>
      </c>
      <c r="M17" s="24" t="n">
        <v>10</v>
      </c>
      <c r="N17" s="24" t="n">
        <v>10</v>
      </c>
      <c r="O17" s="25" t="n">
        <v>10</v>
      </c>
      <c r="P17" s="25" t="n">
        <f aca="false">AVERAGE(Table1382[[#This Row],[2Ci Female Genital Mutilation]:[2Ciii Equal Inheritance Rights]])</f>
        <v>10</v>
      </c>
      <c r="Q17" s="24" t="n">
        <f aca="false">AVERAGE(F17,L17,P17)</f>
        <v>8.52</v>
      </c>
      <c r="R17" s="24" t="n">
        <v>10</v>
      </c>
      <c r="S17" s="24" t="n">
        <v>10</v>
      </c>
      <c r="T17" s="24" t="n">
        <v>10</v>
      </c>
      <c r="U17" s="24" t="n">
        <f aca="false">AVERAGE(R17:T17)</f>
        <v>10</v>
      </c>
      <c r="V17" s="24" t="n">
        <v>7.5</v>
      </c>
      <c r="W17" s="24" t="n">
        <v>6.66666666666667</v>
      </c>
      <c r="X17" s="24" t="n">
        <f aca="false">AVERAGE(Table1382[[#This Row],[4A Freedom to establish religious organizations]:[4B Autonomy of religious organizations]])</f>
        <v>7.08333333333333</v>
      </c>
      <c r="Y17" s="24" t="n">
        <v>10</v>
      </c>
      <c r="Z17" s="24" t="n">
        <v>5</v>
      </c>
      <c r="AA17" s="24" t="n">
        <v>6.66666666666667</v>
      </c>
      <c r="AB17" s="24" t="n">
        <v>6.66666666666667</v>
      </c>
      <c r="AC17" s="24" t="n">
        <v>6.66666666666667</v>
      </c>
      <c r="AD17" s="24" t="e">
        <f aca="false">AVERAGE(Table1382[[#This Row],[5Ci Political parties]:[5ciii educational, sporting and cultural organizations]])</f>
        <v>#N/A</v>
      </c>
      <c r="AE17" s="24" t="n">
        <v>7.5</v>
      </c>
      <c r="AF17" s="24" t="n">
        <v>7.5</v>
      </c>
      <c r="AG17" s="24" t="n">
        <v>10</v>
      </c>
      <c r="AH17" s="24" t="e">
        <f aca="false">AVERAGE(Table1382[[#This Row],[5Di Political parties]:[5diii educational, sporting and cultural organizations5]])</f>
        <v>#N/A</v>
      </c>
      <c r="AI17" s="24" t="n">
        <f aca="false">AVERAGE(Y17:Z17,AD17,AH17)</f>
        <v>7.5</v>
      </c>
      <c r="AJ17" s="24" t="n">
        <v>0</v>
      </c>
      <c r="AK17" s="25" t="n">
        <v>6.33333333333333</v>
      </c>
      <c r="AL17" s="25" t="n">
        <v>5.25</v>
      </c>
      <c r="AM17" s="25" t="n">
        <v>10</v>
      </c>
      <c r="AN17" s="25" t="n">
        <v>10</v>
      </c>
      <c r="AO17" s="25" t="n">
        <f aca="false">AVERAGE(Table1382[[#This Row],[6Di Access to foreign television (cable/ satellite)]:[6Dii Access to foreign newspapers]])</f>
        <v>10</v>
      </c>
      <c r="AP17" s="25" t="n">
        <v>10</v>
      </c>
      <c r="AQ17" s="24" t="n">
        <f aca="false">AVERAGE(AJ17:AL17,AO17:AP17)</f>
        <v>6.31666666666667</v>
      </c>
      <c r="AR17" s="24" t="n">
        <v>10</v>
      </c>
      <c r="AS17" s="24" t="n">
        <v>10</v>
      </c>
      <c r="AT17" s="24" t="n">
        <v>10</v>
      </c>
      <c r="AU17" s="24" t="n">
        <f aca="false">AVERAGE(AS17:AT17)</f>
        <v>10</v>
      </c>
      <c r="AV17" s="24" t="n">
        <f aca="false">AVERAGE(AU17,AR17)</f>
        <v>10</v>
      </c>
      <c r="AW17" s="26" t="n">
        <f aca="false">AVERAGE(Table1382[[#This Row],[RULE OF LAW]],Table1382[[#This Row],[SECURITY &amp; SAFETY]],Table1382[[#This Row],[PERSONAL FREEDOM (minus Security &amp;Safety and Rule of Law)]],Table1382[[#This Row],[PERSONAL FREEDOM (minus Security &amp;Safety and Rule of Law)]])</f>
        <v>7.145</v>
      </c>
      <c r="AX17" s="27" t="n">
        <v>6.15</v>
      </c>
      <c r="AY17" s="28" t="n">
        <f aca="false">AVERAGE(Table1382[[#This Row],[PERSONAL FREEDOM]:[ECONOMIC FREEDOM]])</f>
        <v>6.6475</v>
      </c>
      <c r="AZ17" s="29" t="n">
        <f aca="false">RANK(BA17,$BA$2:$BA$142)</f>
        <v>87</v>
      </c>
      <c r="BA17" s="30" t="n">
        <f aca="false">ROUND(AY17, 2)</f>
        <v>6.65</v>
      </c>
      <c r="BB17" s="26" t="n">
        <f aca="false">Table1382[[#This Row],[1 Rule of Law]]</f>
        <v>3.7</v>
      </c>
      <c r="BC17" s="26" t="n">
        <f aca="false">Table1382[[#This Row],[2 Security &amp; Safety]]</f>
        <v>8.52</v>
      </c>
      <c r="BD17" s="26" t="n">
        <f aca="false">AVERAGE(AQ17,U17,AI17,AV17,X17)</f>
        <v>8.18</v>
      </c>
    </row>
    <row r="18" s="6" customFormat="true" ht="15" hidden="false" customHeight="true" outlineLevel="0" collapsed="false">
      <c r="A18" s="23" t="s">
        <v>76</v>
      </c>
      <c r="B18" s="24" t="n">
        <v>7</v>
      </c>
      <c r="C18" s="24" t="n">
        <v>4.99497023049354</v>
      </c>
      <c r="D18" s="24" t="n">
        <v>6.17153930080588</v>
      </c>
      <c r="E18" s="24" t="n">
        <v>6.1</v>
      </c>
      <c r="F18" s="24" t="n">
        <v>9.28</v>
      </c>
      <c r="G18" s="24" t="n">
        <v>10</v>
      </c>
      <c r="H18" s="24" t="n">
        <v>10</v>
      </c>
      <c r="I18" s="24" t="n">
        <v>7.5</v>
      </c>
      <c r="J18" s="24" t="n">
        <v>9.82331062874913</v>
      </c>
      <c r="K18" s="24" t="n">
        <v>9.46993188624738</v>
      </c>
      <c r="L18" s="24" t="n">
        <f aca="false">AVERAGE(Table1382[[#This Row],[2Bi Disappearance]:[2Bv Terrorism Injured ]])</f>
        <v>9.3586485029993</v>
      </c>
      <c r="M18" s="24" t="n">
        <v>10</v>
      </c>
      <c r="N18" s="24" t="n">
        <v>10</v>
      </c>
      <c r="O18" s="25" t="n">
        <v>10</v>
      </c>
      <c r="P18" s="25" t="n">
        <f aca="false">AVERAGE(Table1382[[#This Row],[2Ci Female Genital Mutilation]:[2Ciii Equal Inheritance Rights]])</f>
        <v>10</v>
      </c>
      <c r="Q18" s="24" t="n">
        <f aca="false">AVERAGE(F18,L18,P18)</f>
        <v>9.54621616766644</v>
      </c>
      <c r="R18" s="24" t="n">
        <v>0</v>
      </c>
      <c r="S18" s="24" t="n">
        <v>10</v>
      </c>
      <c r="T18" s="24" t="n">
        <v>10</v>
      </c>
      <c r="U18" s="24" t="n">
        <f aca="false">AVERAGE(R18:T18)</f>
        <v>6.66666666666667</v>
      </c>
      <c r="V18" s="24" t="s">
        <v>60</v>
      </c>
      <c r="W18" s="24" t="s">
        <v>60</v>
      </c>
      <c r="X18" s="24" t="s">
        <v>60</v>
      </c>
      <c r="Y18" s="24" t="s">
        <v>60</v>
      </c>
      <c r="Z18" s="24" t="s">
        <v>60</v>
      </c>
      <c r="AA18" s="24" t="s">
        <v>60</v>
      </c>
      <c r="AB18" s="24" t="s">
        <v>60</v>
      </c>
      <c r="AC18" s="24" t="s">
        <v>60</v>
      </c>
      <c r="AD18" s="24" t="s">
        <v>60</v>
      </c>
      <c r="AE18" s="24" t="s">
        <v>60</v>
      </c>
      <c r="AF18" s="24" t="s">
        <v>60</v>
      </c>
      <c r="AG18" s="24" t="s">
        <v>60</v>
      </c>
      <c r="AH18" s="24" t="s">
        <v>60</v>
      </c>
      <c r="AI18" s="24" t="s">
        <v>60</v>
      </c>
      <c r="AJ18" s="24" t="n">
        <v>10</v>
      </c>
      <c r="AK18" s="25" t="n">
        <v>7</v>
      </c>
      <c r="AL18" s="25" t="n">
        <v>4.5</v>
      </c>
      <c r="AM18" s="25" t="s">
        <v>60</v>
      </c>
      <c r="AN18" s="25" t="s">
        <v>60</v>
      </c>
      <c r="AO18" s="25" t="s">
        <v>60</v>
      </c>
      <c r="AP18" s="25" t="s">
        <v>60</v>
      </c>
      <c r="AQ18" s="24" t="n">
        <f aca="false">AVERAGE(AJ18:AL18,AO18:AP18)</f>
        <v>7.16666666666667</v>
      </c>
      <c r="AR18" s="24" t="n">
        <v>10</v>
      </c>
      <c r="AS18" s="24" t="n">
        <v>10</v>
      </c>
      <c r="AT18" s="24" t="n">
        <v>10</v>
      </c>
      <c r="AU18" s="24" t="n">
        <f aca="false">AVERAGE(AS18:AT18)</f>
        <v>10</v>
      </c>
      <c r="AV18" s="24" t="n">
        <f aca="false">AVERAGE(AU18,AR18)</f>
        <v>10</v>
      </c>
      <c r="AW18" s="26" t="n">
        <f aca="false">AVERAGE(Table1382[[#This Row],[RULE OF LAW]],Table1382[[#This Row],[SECURITY &amp; SAFETY]],Table1382[[#This Row],[PERSONAL FREEDOM (minus Security &amp;Safety and Rule of Law)]],Table1382[[#This Row],[PERSONAL FREEDOM (minus Security &amp;Safety and Rule of Law)]])</f>
        <v>7.88377626413883</v>
      </c>
      <c r="AX18" s="27" t="n">
        <v>6.58</v>
      </c>
      <c r="AY18" s="28" t="n">
        <f aca="false">AVERAGE(Table1382[[#This Row],[PERSONAL FREEDOM]:[ECONOMIC FREEDOM]])</f>
        <v>7.23188813206942</v>
      </c>
      <c r="AZ18" s="29" t="n">
        <f aca="false">RANK(BA18,$BA$2:$BA$142)</f>
        <v>56</v>
      </c>
      <c r="BA18" s="30" t="n">
        <f aca="false">ROUND(AY18, 2)</f>
        <v>7.23</v>
      </c>
      <c r="BB18" s="26" t="n">
        <f aca="false">Table1382[[#This Row],[1 Rule of Law]]</f>
        <v>6.1</v>
      </c>
      <c r="BC18" s="26" t="n">
        <f aca="false">Table1382[[#This Row],[2 Security &amp; Safety]]</f>
        <v>9.54621616766644</v>
      </c>
      <c r="BD18" s="26" t="n">
        <f aca="false">AVERAGE(AQ18,U18,AI18,AV18,X18)</f>
        <v>7.94444444444445</v>
      </c>
    </row>
    <row r="19" s="6" customFormat="true" ht="15" hidden="false" customHeight="true" outlineLevel="0" collapsed="false">
      <c r="A19" s="23" t="s">
        <v>77</v>
      </c>
      <c r="B19" s="24" t="n">
        <v>4.83333333333333</v>
      </c>
      <c r="C19" s="24" t="n">
        <v>6.5427171857891</v>
      </c>
      <c r="D19" s="24" t="n">
        <v>7.17397396822459</v>
      </c>
      <c r="E19" s="24" t="n">
        <v>6.2</v>
      </c>
      <c r="F19" s="24" t="n">
        <v>2.64</v>
      </c>
      <c r="G19" s="24" t="n">
        <v>10</v>
      </c>
      <c r="H19" s="24" t="n">
        <v>10</v>
      </c>
      <c r="I19" s="24" t="n">
        <v>10</v>
      </c>
      <c r="J19" s="24" t="n">
        <v>10</v>
      </c>
      <c r="K19" s="24" t="n">
        <v>10</v>
      </c>
      <c r="L19" s="24" t="n">
        <f aca="false">AVERAGE(Table1382[[#This Row],[2Bi Disappearance]:[2Bv Terrorism Injured ]])</f>
        <v>10</v>
      </c>
      <c r="M19" s="24" t="n">
        <v>10</v>
      </c>
      <c r="N19" s="24" t="n">
        <v>10</v>
      </c>
      <c r="O19" s="25" t="n">
        <v>5</v>
      </c>
      <c r="P19" s="25" t="n">
        <f aca="false">AVERAGE(Table1382[[#This Row],[2Ci Female Genital Mutilation]:[2Ciii Equal Inheritance Rights]])</f>
        <v>8.33333333333333</v>
      </c>
      <c r="Q19" s="24" t="n">
        <f aca="false">AVERAGE(F19,L19,P19)</f>
        <v>6.99111111111111</v>
      </c>
      <c r="R19" s="24" t="n">
        <v>10</v>
      </c>
      <c r="S19" s="24" t="n">
        <v>5</v>
      </c>
      <c r="T19" s="24" t="n">
        <v>10</v>
      </c>
      <c r="U19" s="24" t="n">
        <f aca="false">AVERAGE(R19:T19)</f>
        <v>8.33333333333333</v>
      </c>
      <c r="V19" s="24" t="n">
        <v>7.5</v>
      </c>
      <c r="W19" s="24" t="n">
        <v>6.66666666666667</v>
      </c>
      <c r="X19" s="24" t="n">
        <f aca="false">AVERAGE(Table1382[[#This Row],[4A Freedom to establish religious organizations]:[4B Autonomy of religious organizations]])</f>
        <v>7.08333333333333</v>
      </c>
      <c r="Y19" s="24" t="n">
        <v>7.5</v>
      </c>
      <c r="Z19" s="24" t="n">
        <v>7.5</v>
      </c>
      <c r="AA19" s="24" t="n">
        <v>6.66666666666667</v>
      </c>
      <c r="AB19" s="24" t="n">
        <v>3.33333333333333</v>
      </c>
      <c r="AC19" s="24" t="n">
        <v>6.66666666666667</v>
      </c>
      <c r="AD19" s="24" t="e">
        <f aca="false">AVERAGE(Table1382[[#This Row],[5Ci Political parties]:[5ciii educational, sporting and cultural organizations]])</f>
        <v>#N/A</v>
      </c>
      <c r="AE19" s="24" t="n">
        <v>7.5</v>
      </c>
      <c r="AF19" s="24" t="n">
        <v>5</v>
      </c>
      <c r="AG19" s="24" t="n">
        <v>7.5</v>
      </c>
      <c r="AH19" s="24" t="e">
        <f aca="false">AVERAGE(Table1382[[#This Row],[5Di Political parties]:[5diii educational, sporting and cultural organizations5]])</f>
        <v>#N/A</v>
      </c>
      <c r="AI19" s="24" t="n">
        <f aca="false">AVERAGE(Y19:Z19,AD19,AH19)</f>
        <v>6.80555555555556</v>
      </c>
      <c r="AJ19" s="24" t="n">
        <v>10</v>
      </c>
      <c r="AK19" s="25" t="n">
        <v>7</v>
      </c>
      <c r="AL19" s="25" t="n">
        <v>5.75</v>
      </c>
      <c r="AM19" s="25" t="n">
        <v>6.66666666666667</v>
      </c>
      <c r="AN19" s="25" t="n">
        <v>6.66666666666667</v>
      </c>
      <c r="AO19" s="25" t="n">
        <f aca="false">AVERAGE(Table1382[[#This Row],[6Di Access to foreign television (cable/ satellite)]:[6Dii Access to foreign newspapers]])</f>
        <v>6.66666666666667</v>
      </c>
      <c r="AP19" s="25" t="n">
        <v>10</v>
      </c>
      <c r="AQ19" s="24" t="n">
        <f aca="false">AVERAGE(AJ19:AL19,AO19:AP19)</f>
        <v>7.88333333333333</v>
      </c>
      <c r="AR19" s="24" t="n">
        <v>5</v>
      </c>
      <c r="AS19" s="24" t="n">
        <v>0</v>
      </c>
      <c r="AT19" s="24" t="n">
        <v>0</v>
      </c>
      <c r="AU19" s="24" t="n">
        <f aca="false">AVERAGE(AS19:AT19)</f>
        <v>0</v>
      </c>
      <c r="AV19" s="24" t="n">
        <f aca="false">AVERAGE(AU19,AR19)</f>
        <v>2.5</v>
      </c>
      <c r="AW19" s="26" t="n">
        <f aca="false">AVERAGE(Table1382[[#This Row],[RULE OF LAW]],Table1382[[#This Row],[SECURITY &amp; SAFETY]],Table1382[[#This Row],[PERSONAL FREEDOM (minus Security &amp;Safety and Rule of Law)]],Table1382[[#This Row],[PERSONAL FREEDOM (minus Security &amp;Safety and Rule of Law)]])</f>
        <v>6.55833333333333</v>
      </c>
      <c r="AX19" s="27" t="n">
        <v>6.85</v>
      </c>
      <c r="AY19" s="28" t="n">
        <f aca="false">AVERAGE(Table1382[[#This Row],[PERSONAL FREEDOM]:[ECONOMIC FREEDOM]])</f>
        <v>6.70416666666667</v>
      </c>
      <c r="AZ19" s="29" t="n">
        <f aca="false">RANK(BA19,$BA$2:$BA$142)</f>
        <v>85</v>
      </c>
      <c r="BA19" s="30" t="n">
        <f aca="false">ROUND(AY19, 2)</f>
        <v>6.7</v>
      </c>
      <c r="BB19" s="26" t="n">
        <f aca="false">Table1382[[#This Row],[1 Rule of Law]]</f>
        <v>6.2</v>
      </c>
      <c r="BC19" s="26" t="n">
        <f aca="false">Table1382[[#This Row],[2 Security &amp; Safety]]</f>
        <v>6.99111111111111</v>
      </c>
      <c r="BD19" s="26" t="n">
        <f aca="false">AVERAGE(AQ19,U19,AI19,AV19,X19)</f>
        <v>6.52111111111111</v>
      </c>
    </row>
    <row r="20" s="6" customFormat="true" ht="15" hidden="false" customHeight="true" outlineLevel="0" collapsed="false">
      <c r="A20" s="23" t="s">
        <v>78</v>
      </c>
      <c r="B20" s="24" t="n">
        <v>6.1</v>
      </c>
      <c r="C20" s="24" t="n">
        <v>5.54628051476418</v>
      </c>
      <c r="D20" s="24" t="n">
        <v>4.85032514366572</v>
      </c>
      <c r="E20" s="24" t="n">
        <v>5.5</v>
      </c>
      <c r="F20" s="24" t="n">
        <v>0.440000000000001</v>
      </c>
      <c r="G20" s="24" t="n">
        <v>10</v>
      </c>
      <c r="H20" s="24" t="n">
        <v>10</v>
      </c>
      <c r="I20" s="24" t="n">
        <v>10</v>
      </c>
      <c r="J20" s="24" t="n">
        <v>10</v>
      </c>
      <c r="K20" s="24" t="n">
        <v>10</v>
      </c>
      <c r="L20" s="24" t="n">
        <f aca="false">AVERAGE(Table1382[[#This Row],[2Bi Disappearance]:[2Bv Terrorism Injured ]])</f>
        <v>10</v>
      </c>
      <c r="M20" s="24" t="n">
        <v>10</v>
      </c>
      <c r="N20" s="24" t="n">
        <v>10</v>
      </c>
      <c r="O20" s="25" t="n">
        <v>10</v>
      </c>
      <c r="P20" s="25" t="n">
        <f aca="false">AVERAGE(Table1382[[#This Row],[2Ci Female Genital Mutilation]:[2Ciii Equal Inheritance Rights]])</f>
        <v>10</v>
      </c>
      <c r="Q20" s="24" t="n">
        <f aca="false">AVERAGE(F20,L20,P20)</f>
        <v>6.81333333333333</v>
      </c>
      <c r="R20" s="24" t="n">
        <v>10</v>
      </c>
      <c r="S20" s="24" t="n">
        <v>10</v>
      </c>
      <c r="T20" s="24" t="n">
        <v>10</v>
      </c>
      <c r="U20" s="24" t="n">
        <f aca="false">AVERAGE(R20:T20)</f>
        <v>10</v>
      </c>
      <c r="V20" s="24" t="n">
        <v>10</v>
      </c>
      <c r="W20" s="24" t="n">
        <v>10</v>
      </c>
      <c r="X20" s="24" t="n">
        <f aca="false">AVERAGE(Table1382[[#This Row],[4A Freedom to establish religious organizations]:[4B Autonomy of religious organizations]])</f>
        <v>10</v>
      </c>
      <c r="Y20" s="24" t="n">
        <v>10</v>
      </c>
      <c r="Z20" s="24" t="n">
        <v>10</v>
      </c>
      <c r="AA20" s="24" t="n">
        <v>6.66666666666667</v>
      </c>
      <c r="AB20" s="24" t="n">
        <v>6.66666666666667</v>
      </c>
      <c r="AC20" s="24" t="n">
        <v>10</v>
      </c>
      <c r="AD20" s="24" t="e">
        <f aca="false">AVERAGE(Table1382[[#This Row],[5Ci Political parties]:[5ciii educational, sporting and cultural organizations]])</f>
        <v>#N/A</v>
      </c>
      <c r="AE20" s="24" t="n">
        <v>5</v>
      </c>
      <c r="AF20" s="24" t="n">
        <v>7.5</v>
      </c>
      <c r="AG20" s="24" t="n">
        <v>7.5</v>
      </c>
      <c r="AH20" s="24" t="e">
        <f aca="false">AVERAGE(Table1382[[#This Row],[5Di Political parties]:[5diii educational, sporting and cultural organizations5]])</f>
        <v>#N/A</v>
      </c>
      <c r="AI20" s="24" t="n">
        <f aca="false">AVERAGE(Y20:Z20,AD20,AH20)</f>
        <v>8.61111111111111</v>
      </c>
      <c r="AJ20" s="24" t="n">
        <v>10</v>
      </c>
      <c r="AK20" s="25" t="n">
        <v>5</v>
      </c>
      <c r="AL20" s="25" t="n">
        <v>6</v>
      </c>
      <c r="AM20" s="25" t="n">
        <v>10</v>
      </c>
      <c r="AN20" s="25" t="n">
        <v>10</v>
      </c>
      <c r="AO20" s="25" t="n">
        <f aca="false">AVERAGE(Table1382[[#This Row],[6Di Access to foreign television (cable/ satellite)]:[6Dii Access to foreign newspapers]])</f>
        <v>10</v>
      </c>
      <c r="AP20" s="25" t="n">
        <v>10</v>
      </c>
      <c r="AQ20" s="24" t="n">
        <f aca="false">AVERAGE(AJ20:AL20,AO20:AP20)</f>
        <v>8.2</v>
      </c>
      <c r="AR20" s="24" t="n">
        <v>10</v>
      </c>
      <c r="AS20" s="24" t="n">
        <v>10</v>
      </c>
      <c r="AT20" s="24" t="n">
        <v>10</v>
      </c>
      <c r="AU20" s="24" t="n">
        <f aca="false">AVERAGE(AS20:AT20)</f>
        <v>10</v>
      </c>
      <c r="AV20" s="24" t="n">
        <f aca="false">AVERAGE(AU20,AR20)</f>
        <v>10</v>
      </c>
      <c r="AW20" s="26" t="n">
        <f aca="false">AVERAGE(Table1382[[#This Row],[RULE OF LAW]],Table1382[[#This Row],[SECURITY &amp; SAFETY]],Table1382[[#This Row],[PERSONAL FREEDOM (minus Security &amp;Safety and Rule of Law)]],Table1382[[#This Row],[PERSONAL FREEDOM (minus Security &amp;Safety and Rule of Law)]])</f>
        <v>7.75944444444444</v>
      </c>
      <c r="AX20" s="27" t="n">
        <v>6.37</v>
      </c>
      <c r="AY20" s="28" t="n">
        <f aca="false">AVERAGE(Table1382[[#This Row],[PERSONAL FREEDOM]:[ECONOMIC FREEDOM]])</f>
        <v>7.06472222222222</v>
      </c>
      <c r="AZ20" s="29" t="n">
        <f aca="false">RANK(BA20,$BA$2:$BA$142)</f>
        <v>67</v>
      </c>
      <c r="BA20" s="30" t="n">
        <f aca="false">ROUND(AY20, 2)</f>
        <v>7.06</v>
      </c>
      <c r="BB20" s="26" t="n">
        <f aca="false">Table1382[[#This Row],[1 Rule of Law]]</f>
        <v>5.5</v>
      </c>
      <c r="BC20" s="26" t="n">
        <f aca="false">Table1382[[#This Row],[2 Security &amp; Safety]]</f>
        <v>6.81333333333333</v>
      </c>
      <c r="BD20" s="26" t="n">
        <f aca="false">AVERAGE(AQ20,U20,AI20,AV20,X20)</f>
        <v>9.36222222222222</v>
      </c>
    </row>
    <row r="21" s="6" customFormat="true" ht="15" hidden="false" customHeight="true" outlineLevel="0" collapsed="false">
      <c r="A21" s="23" t="s">
        <v>79</v>
      </c>
      <c r="B21" s="24" t="n">
        <v>6.3</v>
      </c>
      <c r="C21" s="24" t="n">
        <v>5.66129062590974</v>
      </c>
      <c r="D21" s="24" t="n">
        <v>3.87255443160126</v>
      </c>
      <c r="E21" s="24" t="n">
        <v>5.3</v>
      </c>
      <c r="F21" s="24" t="n">
        <v>9.08</v>
      </c>
      <c r="G21" s="24" t="n">
        <v>10</v>
      </c>
      <c r="H21" s="24" t="n">
        <v>10</v>
      </c>
      <c r="I21" s="24" t="n">
        <v>10</v>
      </c>
      <c r="J21" s="24" t="n">
        <v>10</v>
      </c>
      <c r="K21" s="24" t="n">
        <v>10</v>
      </c>
      <c r="L21" s="24" t="n">
        <f aca="false">AVERAGE(Table1382[[#This Row],[2Bi Disappearance]:[2Bv Terrorism Injured ]])</f>
        <v>10</v>
      </c>
      <c r="M21" s="24" t="n">
        <v>10</v>
      </c>
      <c r="N21" s="24" t="n">
        <v>10</v>
      </c>
      <c r="O21" s="25" t="n">
        <v>10</v>
      </c>
      <c r="P21" s="25" t="n">
        <f aca="false">AVERAGE(Table1382[[#This Row],[2Ci Female Genital Mutilation]:[2Ciii Equal Inheritance Rights]])</f>
        <v>10</v>
      </c>
      <c r="Q21" s="24" t="n">
        <f aca="false">AVERAGE(F21,L21,P21)</f>
        <v>9.69333333333333</v>
      </c>
      <c r="R21" s="24" t="n">
        <v>10</v>
      </c>
      <c r="S21" s="24" t="n">
        <v>10</v>
      </c>
      <c r="T21" s="24" t="n">
        <v>10</v>
      </c>
      <c r="U21" s="24" t="n">
        <f aca="false">AVERAGE(R21:T21)</f>
        <v>10</v>
      </c>
      <c r="V21" s="24" t="n">
        <v>10</v>
      </c>
      <c r="W21" s="24" t="n">
        <v>10</v>
      </c>
      <c r="X21" s="24" t="n">
        <f aca="false">AVERAGE(Table1382[[#This Row],[4A Freedom to establish religious organizations]:[4B Autonomy of religious organizations]])</f>
        <v>10</v>
      </c>
      <c r="Y21" s="24" t="n">
        <v>10</v>
      </c>
      <c r="Z21" s="24" t="n">
        <v>10</v>
      </c>
      <c r="AA21" s="24" t="n">
        <v>6.66666666666667</v>
      </c>
      <c r="AB21" s="24" t="n">
        <v>10</v>
      </c>
      <c r="AC21" s="24" t="n">
        <v>10</v>
      </c>
      <c r="AD21" s="24" t="e">
        <f aca="false">AVERAGE(Table1382[[#This Row],[5Ci Political parties]:[5ciii educational, sporting and cultural organizations]])</f>
        <v>#N/A</v>
      </c>
      <c r="AE21" s="24" t="n">
        <v>7.5</v>
      </c>
      <c r="AF21" s="24" t="n">
        <v>10</v>
      </c>
      <c r="AG21" s="24" t="n">
        <v>10</v>
      </c>
      <c r="AH21" s="24" t="e">
        <f aca="false">AVERAGE(Table1382[[#This Row],[5Di Political parties]:[5diii educational, sporting and cultural organizations5]])</f>
        <v>#N/A</v>
      </c>
      <c r="AI21" s="24" t="n">
        <f aca="false">AVERAGE(Y21:Z21,AD21,AH21)</f>
        <v>9.51388888888889</v>
      </c>
      <c r="AJ21" s="24" t="n">
        <v>10</v>
      </c>
      <c r="AK21" s="25" t="n">
        <v>6.33333333333333</v>
      </c>
      <c r="AL21" s="25" t="n">
        <v>6.5</v>
      </c>
      <c r="AM21" s="25" t="n">
        <v>10</v>
      </c>
      <c r="AN21" s="25" t="n">
        <v>10</v>
      </c>
      <c r="AO21" s="25" t="n">
        <f aca="false">AVERAGE(Table1382[[#This Row],[6Di Access to foreign television (cable/ satellite)]:[6Dii Access to foreign newspapers]])</f>
        <v>10</v>
      </c>
      <c r="AP21" s="25" t="n">
        <v>10</v>
      </c>
      <c r="AQ21" s="24" t="n">
        <f aca="false">AVERAGE(AJ21:AL21,AO21:AP21)</f>
        <v>8.56666666666667</v>
      </c>
      <c r="AR21" s="24" t="n">
        <v>10</v>
      </c>
      <c r="AS21" s="24" t="n">
        <v>10</v>
      </c>
      <c r="AT21" s="24" t="n">
        <v>10</v>
      </c>
      <c r="AU21" s="24" t="n">
        <f aca="false">AVERAGE(AS21:AT21)</f>
        <v>10</v>
      </c>
      <c r="AV21" s="24" t="n">
        <f aca="false">AVERAGE(AU21,AR21)</f>
        <v>10</v>
      </c>
      <c r="AW21" s="26" t="n">
        <f aca="false">AVERAGE(Table1382[[#This Row],[RULE OF LAW]],Table1382[[#This Row],[SECURITY &amp; SAFETY]],Table1382[[#This Row],[PERSONAL FREEDOM (minus Security &amp;Safety and Rule of Law)]],Table1382[[#This Row],[PERSONAL FREEDOM (minus Security &amp;Safety and Rule of Law)]])</f>
        <v>8.55638888888889</v>
      </c>
      <c r="AX21" s="27" t="n">
        <v>7.2</v>
      </c>
      <c r="AY21" s="28" t="n">
        <f aca="false">AVERAGE(Table1382[[#This Row],[PERSONAL FREEDOM]:[ECONOMIC FREEDOM]])</f>
        <v>7.87819444444444</v>
      </c>
      <c r="AZ21" s="29" t="n">
        <f aca="false">RANK(BA21,$BA$2:$BA$142)</f>
        <v>37</v>
      </c>
      <c r="BA21" s="30" t="n">
        <f aca="false">ROUND(AY21, 2)</f>
        <v>7.88</v>
      </c>
      <c r="BB21" s="26" t="n">
        <f aca="false">Table1382[[#This Row],[1 Rule of Law]]</f>
        <v>5.3</v>
      </c>
      <c r="BC21" s="26" t="n">
        <f aca="false">Table1382[[#This Row],[2 Security &amp; Safety]]</f>
        <v>9.69333333333333</v>
      </c>
      <c r="BD21" s="26" t="n">
        <f aca="false">AVERAGE(AQ21,U21,AI21,AV21,X21)</f>
        <v>9.61611111111111</v>
      </c>
    </row>
    <row r="22" s="6" customFormat="true" ht="15" hidden="false" customHeight="true" outlineLevel="0" collapsed="false">
      <c r="A22" s="23" t="s">
        <v>80</v>
      </c>
      <c r="B22" s="24" t="n">
        <v>4.23333333333333</v>
      </c>
      <c r="C22" s="24" t="n">
        <v>5.88990625965208</v>
      </c>
      <c r="D22" s="24" t="n">
        <v>4.46525240197131</v>
      </c>
      <c r="E22" s="24" t="n">
        <v>4.9</v>
      </c>
      <c r="F22" s="24" t="n">
        <v>6.8</v>
      </c>
      <c r="G22" s="24" t="n">
        <v>10</v>
      </c>
      <c r="H22" s="24" t="n">
        <v>10</v>
      </c>
      <c r="I22" s="24" t="n">
        <v>7.5</v>
      </c>
      <c r="J22" s="24" t="n">
        <v>10</v>
      </c>
      <c r="K22" s="24" t="n">
        <v>10</v>
      </c>
      <c r="L22" s="24" t="n">
        <f aca="false">AVERAGE(Table1382[[#This Row],[2Bi Disappearance]:[2Bv Terrorism Injured ]])</f>
        <v>9.5</v>
      </c>
      <c r="M22" s="24" t="n">
        <v>2.3</v>
      </c>
      <c r="N22" s="24" t="n">
        <v>10</v>
      </c>
      <c r="O22" s="25" t="n">
        <v>5</v>
      </c>
      <c r="P22" s="25" t="n">
        <f aca="false">AVERAGE(Table1382[[#This Row],[2Ci Female Genital Mutilation]:[2Ciii Equal Inheritance Rights]])</f>
        <v>5.76666666666667</v>
      </c>
      <c r="Q22" s="24" t="n">
        <f aca="false">AVERAGE(F22,L22,P22)</f>
        <v>7.35555555555556</v>
      </c>
      <c r="R22" s="24" t="n">
        <v>10</v>
      </c>
      <c r="S22" s="24" t="n">
        <v>10</v>
      </c>
      <c r="T22" s="24" t="n">
        <v>10</v>
      </c>
      <c r="U22" s="24" t="n">
        <f aca="false">AVERAGE(R22:T22)</f>
        <v>10</v>
      </c>
      <c r="V22" s="24" t="n">
        <v>5</v>
      </c>
      <c r="W22" s="24" t="n">
        <v>10</v>
      </c>
      <c r="X22" s="24" t="n">
        <f aca="false">AVERAGE(Table1382[[#This Row],[4A Freedom to establish religious organizations]:[4B Autonomy of religious organizations]])</f>
        <v>7.5</v>
      </c>
      <c r="Y22" s="24" t="n">
        <v>7.5</v>
      </c>
      <c r="Z22" s="24" t="n">
        <v>7.5</v>
      </c>
      <c r="AA22" s="24" t="n">
        <v>3.33333333333333</v>
      </c>
      <c r="AB22" s="24" t="n">
        <v>6.66666666666667</v>
      </c>
      <c r="AC22" s="24" t="n">
        <v>6.66666666666667</v>
      </c>
      <c r="AD22" s="24" t="e">
        <f aca="false">AVERAGE(Table1382[[#This Row],[5Ci Political parties]:[5ciii educational, sporting and cultural organizations]])</f>
        <v>#N/A</v>
      </c>
      <c r="AE22" s="24" t="n">
        <v>10</v>
      </c>
      <c r="AF22" s="24" t="n">
        <v>10</v>
      </c>
      <c r="AG22" s="24" t="n">
        <v>10</v>
      </c>
      <c r="AH22" s="24" t="e">
        <f aca="false">AVERAGE(Table1382[[#This Row],[5Di Political parties]:[5diii educational, sporting and cultural organizations5]])</f>
        <v>#N/A</v>
      </c>
      <c r="AI22" s="24" t="n">
        <f aca="false">AVERAGE(Y22:Z22,AD22,AH22)</f>
        <v>7.63888888888889</v>
      </c>
      <c r="AJ22" s="24" t="n">
        <v>10</v>
      </c>
      <c r="AK22" s="25" t="n">
        <v>5.66666666666667</v>
      </c>
      <c r="AL22" s="25" t="n">
        <v>6.25</v>
      </c>
      <c r="AM22" s="25" t="n">
        <v>10</v>
      </c>
      <c r="AN22" s="25" t="n">
        <v>10</v>
      </c>
      <c r="AO22" s="25" t="n">
        <f aca="false">AVERAGE(Table1382[[#This Row],[6Di Access to foreign television (cable/ satellite)]:[6Dii Access to foreign newspapers]])</f>
        <v>10</v>
      </c>
      <c r="AP22" s="25" t="n">
        <v>10</v>
      </c>
      <c r="AQ22" s="24" t="n">
        <f aca="false">AVERAGE(AJ22:AL22,AO22:AP22)</f>
        <v>8.38333333333333</v>
      </c>
      <c r="AR22" s="24" t="n">
        <v>5</v>
      </c>
      <c r="AS22" s="24" t="n">
        <v>10</v>
      </c>
      <c r="AT22" s="24" t="n">
        <v>10</v>
      </c>
      <c r="AU22" s="24" t="n">
        <f aca="false">AVERAGE(AS22:AT22)</f>
        <v>10</v>
      </c>
      <c r="AV22" s="24" t="n">
        <f aca="false">AVERAGE(AU22,AR22)</f>
        <v>7.5</v>
      </c>
      <c r="AW22" s="26" t="n">
        <f aca="false">AVERAGE(Table1382[[#This Row],[RULE OF LAW]],Table1382[[#This Row],[SECURITY &amp; SAFETY]],Table1382[[#This Row],[PERSONAL FREEDOM (minus Security &amp;Safety and Rule of Law)]],Table1382[[#This Row],[PERSONAL FREEDOM (minus Security &amp;Safety and Rule of Law)]])</f>
        <v>7.16611111111111</v>
      </c>
      <c r="AX22" s="27" t="n">
        <v>5.87</v>
      </c>
      <c r="AY22" s="28" t="n">
        <f aca="false">AVERAGE(Table1382[[#This Row],[PERSONAL FREEDOM]:[ECONOMIC FREEDOM]])</f>
        <v>6.51805555555556</v>
      </c>
      <c r="AZ22" s="29" t="n">
        <f aca="false">RANK(BA22,$BA$2:$BA$142)</f>
        <v>98</v>
      </c>
      <c r="BA22" s="30" t="n">
        <f aca="false">ROUND(AY22, 2)</f>
        <v>6.52</v>
      </c>
      <c r="BB22" s="26" t="n">
        <f aca="false">Table1382[[#This Row],[1 Rule of Law]]</f>
        <v>4.9</v>
      </c>
      <c r="BC22" s="26" t="n">
        <f aca="false">Table1382[[#This Row],[2 Security &amp; Safety]]</f>
        <v>7.35555555555556</v>
      </c>
      <c r="BD22" s="26" t="n">
        <f aca="false">AVERAGE(AQ22,U22,AI22,AV22,X22)</f>
        <v>8.20444444444444</v>
      </c>
    </row>
    <row r="23" s="6" customFormat="true" ht="15" hidden="false" customHeight="true" outlineLevel="0" collapsed="false">
      <c r="A23" s="23" t="s">
        <v>81</v>
      </c>
      <c r="B23" s="24" t="s">
        <v>60</v>
      </c>
      <c r="C23" s="24" t="s">
        <v>60</v>
      </c>
      <c r="D23" s="24" t="s">
        <v>60</v>
      </c>
      <c r="E23" s="24" t="n">
        <v>3.880462</v>
      </c>
      <c r="F23" s="24" t="n">
        <v>6.8</v>
      </c>
      <c r="G23" s="24" t="n">
        <v>5</v>
      </c>
      <c r="H23" s="24" t="n">
        <v>1.70201977792623</v>
      </c>
      <c r="I23" s="24" t="n">
        <v>2.5</v>
      </c>
      <c r="J23" s="24" t="n">
        <v>8.84406245662654</v>
      </c>
      <c r="K23" s="24" t="n">
        <v>8.8605758501033</v>
      </c>
      <c r="L23" s="24" t="n">
        <f aca="false">AVERAGE(Table1382[[#This Row],[2Bi Disappearance]:[2Bv Terrorism Injured ]])</f>
        <v>5.38133161693122</v>
      </c>
      <c r="M23" s="24" t="n">
        <v>10</v>
      </c>
      <c r="N23" s="24" t="n">
        <v>10</v>
      </c>
      <c r="O23" s="25" t="n">
        <v>5</v>
      </c>
      <c r="P23" s="25" t="n">
        <f aca="false">AVERAGE(Table1382[[#This Row],[2Ci Female Genital Mutilation]:[2Ciii Equal Inheritance Rights]])</f>
        <v>8.33333333333333</v>
      </c>
      <c r="Q23" s="24" t="n">
        <f aca="false">AVERAGE(F23,L23,P23)</f>
        <v>6.83822165008818</v>
      </c>
      <c r="R23" s="24" t="n">
        <v>10</v>
      </c>
      <c r="S23" s="24" t="n">
        <v>5</v>
      </c>
      <c r="T23" s="24" t="n">
        <v>10</v>
      </c>
      <c r="U23" s="24" t="n">
        <f aca="false">AVERAGE(R23:T23)</f>
        <v>8.33333333333333</v>
      </c>
      <c r="V23" s="24" t="s">
        <v>60</v>
      </c>
      <c r="W23" s="24" t="s">
        <v>60</v>
      </c>
      <c r="X23" s="24" t="s">
        <v>60</v>
      </c>
      <c r="Y23" s="24" t="s">
        <v>60</v>
      </c>
      <c r="Z23" s="24" t="s">
        <v>60</v>
      </c>
      <c r="AA23" s="24" t="s">
        <v>60</v>
      </c>
      <c r="AB23" s="24" t="s">
        <v>60</v>
      </c>
      <c r="AC23" s="24" t="s">
        <v>60</v>
      </c>
      <c r="AD23" s="24" t="s">
        <v>60</v>
      </c>
      <c r="AE23" s="24" t="s">
        <v>60</v>
      </c>
      <c r="AF23" s="24" t="s">
        <v>60</v>
      </c>
      <c r="AG23" s="24" t="s">
        <v>60</v>
      </c>
      <c r="AH23" s="24" t="s">
        <v>60</v>
      </c>
      <c r="AI23" s="24" t="s">
        <v>60</v>
      </c>
      <c r="AJ23" s="24" t="n">
        <v>10</v>
      </c>
      <c r="AK23" s="25" t="n">
        <v>3</v>
      </c>
      <c r="AL23" s="25" t="n">
        <v>2.5</v>
      </c>
      <c r="AM23" s="25" t="s">
        <v>60</v>
      </c>
      <c r="AN23" s="25" t="s">
        <v>60</v>
      </c>
      <c r="AO23" s="25" t="s">
        <v>60</v>
      </c>
      <c r="AP23" s="25" t="s">
        <v>60</v>
      </c>
      <c r="AQ23" s="24" t="n">
        <f aca="false">AVERAGE(AJ23:AL23,AO23:AP23)</f>
        <v>5.16666666666667</v>
      </c>
      <c r="AR23" s="24" t="n">
        <v>10</v>
      </c>
      <c r="AS23" s="24" t="n">
        <v>0</v>
      </c>
      <c r="AT23" s="24" t="n">
        <v>0</v>
      </c>
      <c r="AU23" s="24" t="n">
        <f aca="false">AVERAGE(AS23:AT23)</f>
        <v>0</v>
      </c>
      <c r="AV23" s="24" t="n">
        <f aca="false">AVERAGE(AU23,AR23)</f>
        <v>5</v>
      </c>
      <c r="AW23" s="26" t="n">
        <f aca="false">AVERAGE(Table1382[[#This Row],[RULE OF LAW]],Table1382[[#This Row],[SECURITY &amp; SAFETY]],Table1382[[#This Row],[PERSONAL FREEDOM (minus Security &amp;Safety and Rule of Law)]],Table1382[[#This Row],[PERSONAL FREEDOM (minus Security &amp;Safety and Rule of Law)]])</f>
        <v>5.76300424585538</v>
      </c>
      <c r="AX23" s="27" t="n">
        <v>5.07</v>
      </c>
      <c r="AY23" s="28" t="n">
        <f aca="false">AVERAGE(Table1382[[#This Row],[PERSONAL FREEDOM]:[ECONOMIC FREEDOM]])</f>
        <v>5.41650212292769</v>
      </c>
      <c r="AZ23" s="29" t="n">
        <f aca="false">RANK(BA23,$BA$2:$BA$142)</f>
        <v>132</v>
      </c>
      <c r="BA23" s="30" t="n">
        <f aca="false">ROUND(AY23, 2)</f>
        <v>5.42</v>
      </c>
      <c r="BB23" s="26" t="n">
        <f aca="false">Table1382[[#This Row],[1 Rule of Law]]</f>
        <v>3.880462</v>
      </c>
      <c r="BC23" s="26" t="n">
        <f aca="false">Table1382[[#This Row],[2 Security &amp; Safety]]</f>
        <v>6.83822165008818</v>
      </c>
      <c r="BD23" s="26" t="n">
        <f aca="false">AVERAGE(AQ23,U23,AI23,AV23,X23)</f>
        <v>6.16666666666667</v>
      </c>
    </row>
    <row r="24" s="6" customFormat="true" ht="15" hidden="false" customHeight="true" outlineLevel="0" collapsed="false">
      <c r="A24" s="23" t="s">
        <v>82</v>
      </c>
      <c r="B24" s="24" t="n">
        <v>3.53333333333333</v>
      </c>
      <c r="C24" s="24" t="n">
        <v>3.45949800556393</v>
      </c>
      <c r="D24" s="24" t="n">
        <v>3.17064232820541</v>
      </c>
      <c r="E24" s="24" t="n">
        <v>3.4</v>
      </c>
      <c r="F24" s="24" t="n">
        <v>6.96</v>
      </c>
      <c r="G24" s="24" t="n">
        <v>10</v>
      </c>
      <c r="H24" s="24" t="n">
        <v>10</v>
      </c>
      <c r="I24" s="24" t="n">
        <v>5</v>
      </c>
      <c r="J24" s="24" t="n">
        <v>9.94761212119307</v>
      </c>
      <c r="K24" s="24" t="n">
        <v>10</v>
      </c>
      <c r="L24" s="24" t="n">
        <f aca="false">AVERAGE(Table1382[[#This Row],[2Bi Disappearance]:[2Bv Terrorism Injured ]])</f>
        <v>8.98952242423862</v>
      </c>
      <c r="M24" s="24" t="n">
        <v>8</v>
      </c>
      <c r="N24" s="24" t="n">
        <v>10</v>
      </c>
      <c r="O24" s="25" t="n">
        <v>5</v>
      </c>
      <c r="P24" s="25" t="n">
        <f aca="false">AVERAGE(Table1382[[#This Row],[2Ci Female Genital Mutilation]:[2Ciii Equal Inheritance Rights]])</f>
        <v>7.66666666666667</v>
      </c>
      <c r="Q24" s="24" t="n">
        <f aca="false">AVERAGE(F24,L24,P24)</f>
        <v>7.87206303030176</v>
      </c>
      <c r="R24" s="24" t="n">
        <v>0</v>
      </c>
      <c r="S24" s="24" t="n">
        <v>0</v>
      </c>
      <c r="T24" s="24" t="n">
        <v>5</v>
      </c>
      <c r="U24" s="24" t="n">
        <f aca="false">AVERAGE(R24:T24)</f>
        <v>1.66666666666667</v>
      </c>
      <c r="V24" s="24" t="n">
        <v>7.5</v>
      </c>
      <c r="W24" s="24" t="n">
        <v>10</v>
      </c>
      <c r="X24" s="24" t="n">
        <f aca="false">AVERAGE(Table1382[[#This Row],[4A Freedom to establish religious organizations]:[4B Autonomy of religious organizations]])</f>
        <v>8.75</v>
      </c>
      <c r="Y24" s="24" t="n">
        <v>7.5</v>
      </c>
      <c r="Z24" s="24" t="n">
        <v>7.5</v>
      </c>
      <c r="AA24" s="24" t="n">
        <v>6.66666666666667</v>
      </c>
      <c r="AB24" s="24" t="n">
        <v>10</v>
      </c>
      <c r="AC24" s="24" t="n">
        <v>6.66666666666667</v>
      </c>
      <c r="AD24" s="24" t="e">
        <f aca="false">AVERAGE(Table1382[[#This Row],[5Ci Political parties]:[5ciii educational, sporting and cultural organizations]])</f>
        <v>#N/A</v>
      </c>
      <c r="AE24" s="24" t="n">
        <v>7.5</v>
      </c>
      <c r="AF24" s="24" t="n">
        <v>7.5</v>
      </c>
      <c r="AG24" s="24" t="n">
        <v>10</v>
      </c>
      <c r="AH24" s="24" t="e">
        <f aca="false">AVERAGE(Table1382[[#This Row],[5Di Political parties]:[5diii educational, sporting and cultural organizations5]])</f>
        <v>#N/A</v>
      </c>
      <c r="AI24" s="24" t="e">
        <f aca="false">AVERAGE(Y24:Z24,AD24,AH24)</f>
        <v>#N/A</v>
      </c>
      <c r="AJ24" s="24" t="n">
        <v>10</v>
      </c>
      <c r="AK24" s="25" t="n">
        <v>3.33333333333333</v>
      </c>
      <c r="AL24" s="25" t="n">
        <v>4</v>
      </c>
      <c r="AM24" s="25" t="n">
        <v>10</v>
      </c>
      <c r="AN24" s="25" t="n">
        <v>10</v>
      </c>
      <c r="AO24" s="25" t="n">
        <f aca="false">AVERAGE(Table1382[[#This Row],[6Di Access to foreign television (cable/ satellite)]:[6Dii Access to foreign newspapers]])</f>
        <v>10</v>
      </c>
      <c r="AP24" s="25" t="n">
        <v>10</v>
      </c>
      <c r="AQ24" s="24" t="n">
        <f aca="false">AVERAGE(AJ24:AL24,AO24:AP24)</f>
        <v>7.46666666666667</v>
      </c>
      <c r="AR24" s="24" t="n">
        <v>5</v>
      </c>
      <c r="AS24" s="24" t="n">
        <v>0</v>
      </c>
      <c r="AT24" s="24" t="n">
        <v>0</v>
      </c>
      <c r="AU24" s="24" t="n">
        <f aca="false">AVERAGE(AS24:AT24)</f>
        <v>0</v>
      </c>
      <c r="AV24" s="24" t="n">
        <f aca="false">AVERAGE(AU24,AR24)</f>
        <v>2.5</v>
      </c>
      <c r="AW24" s="26" t="n">
        <f aca="false">AVERAGE(Table1382[[#This Row],[RULE OF LAW]],Table1382[[#This Row],[SECURITY &amp; SAFETY]],Table1382[[#This Row],[PERSONAL FREEDOM (minus Security &amp;Safety and Rule of Law)]],Table1382[[#This Row],[PERSONAL FREEDOM (minus Security &amp;Safety and Rule of Law)]])</f>
        <v>5.63412686868655</v>
      </c>
      <c r="AX24" s="27" t="n">
        <v>5.7</v>
      </c>
      <c r="AY24" s="28" t="n">
        <f aca="false">AVERAGE(Table1382[[#This Row],[PERSONAL FREEDOM]:[ECONOMIC FREEDOM]])</f>
        <v>5.66706343434328</v>
      </c>
      <c r="AZ24" s="29" t="n">
        <f aca="false">RANK(BA24,$BA$2:$BA$142)</f>
        <v>125</v>
      </c>
      <c r="BA24" s="30" t="n">
        <f aca="false">ROUND(AY24, 2)</f>
        <v>5.67</v>
      </c>
      <c r="BB24" s="26" t="n">
        <f aca="false">Table1382[[#This Row],[1 Rule of Law]]</f>
        <v>3.4</v>
      </c>
      <c r="BC24" s="26" t="n">
        <f aca="false">Table1382[[#This Row],[2 Security &amp; Safety]]</f>
        <v>7.87206303030176</v>
      </c>
      <c r="BD24" s="26" t="e">
        <f aca="false">AVERAGE(AQ24,U24,AI24,AV24,X24)</f>
        <v>#N/A</v>
      </c>
    </row>
    <row r="25" s="6" customFormat="true" ht="15" hidden="false" customHeight="true" outlineLevel="0" collapsed="false">
      <c r="A25" s="23" t="s">
        <v>83</v>
      </c>
      <c r="B25" s="24" t="n">
        <v>8.3</v>
      </c>
      <c r="C25" s="24" t="n">
        <v>7.23139554601993</v>
      </c>
      <c r="D25" s="24" t="n">
        <v>7.48386319464036</v>
      </c>
      <c r="E25" s="24" t="n">
        <v>7.7</v>
      </c>
      <c r="F25" s="24" t="n">
        <v>9.32</v>
      </c>
      <c r="G25" s="24" t="n">
        <v>10</v>
      </c>
      <c r="H25" s="24" t="n">
        <v>10</v>
      </c>
      <c r="I25" s="24" t="n">
        <v>10</v>
      </c>
      <c r="J25" s="24" t="n">
        <v>10</v>
      </c>
      <c r="K25" s="24" t="n">
        <v>9.94596444460455</v>
      </c>
      <c r="L25" s="24" t="n">
        <f aca="false">AVERAGE(Table1382[[#This Row],[2Bi Disappearance]:[2Bv Terrorism Injured ]])</f>
        <v>9.98919288892091</v>
      </c>
      <c r="M25" s="24" t="n">
        <v>9.5</v>
      </c>
      <c r="N25" s="24" t="n">
        <v>10</v>
      </c>
      <c r="O25" s="25" t="n">
        <v>10</v>
      </c>
      <c r="P25" s="25" t="n">
        <f aca="false">AVERAGE(Table1382[[#This Row],[2Ci Female Genital Mutilation]:[2Ciii Equal Inheritance Rights]])</f>
        <v>9.83333333333333</v>
      </c>
      <c r="Q25" s="24" t="n">
        <f aca="false">AVERAGE(F25,L25,P25)</f>
        <v>9.71417540741808</v>
      </c>
      <c r="R25" s="24" t="n">
        <v>10</v>
      </c>
      <c r="S25" s="24" t="n">
        <v>10</v>
      </c>
      <c r="T25" s="24" t="n">
        <v>10</v>
      </c>
      <c r="U25" s="24" t="n">
        <f aca="false">AVERAGE(R25:T25)</f>
        <v>10</v>
      </c>
      <c r="V25" s="24" t="n">
        <v>10</v>
      </c>
      <c r="W25" s="24" t="n">
        <v>10</v>
      </c>
      <c r="X25" s="24" t="n">
        <f aca="false">AVERAGE(Table1382[[#This Row],[4A Freedom to establish religious organizations]:[4B Autonomy of religious organizations]])</f>
        <v>10</v>
      </c>
      <c r="Y25" s="24" t="n">
        <v>10</v>
      </c>
      <c r="Z25" s="24" t="n">
        <v>10</v>
      </c>
      <c r="AA25" s="24" t="n">
        <v>10</v>
      </c>
      <c r="AB25" s="24" t="n">
        <v>10</v>
      </c>
      <c r="AC25" s="24" t="n">
        <v>10</v>
      </c>
      <c r="AD25" s="24" t="e">
        <f aca="false">AVERAGE(Table1382[[#This Row],[5Ci Political parties]:[5ciii educational, sporting and cultural organizations]])</f>
        <v>#N/A</v>
      </c>
      <c r="AE25" s="24" t="n">
        <v>10</v>
      </c>
      <c r="AF25" s="24" t="n">
        <v>10</v>
      </c>
      <c r="AG25" s="24" t="n">
        <v>10</v>
      </c>
      <c r="AH25" s="24" t="e">
        <f aca="false">AVERAGE(Table1382[[#This Row],[5Di Political parties]:[5diii educational, sporting and cultural organizations5]])</f>
        <v>#N/A</v>
      </c>
      <c r="AI25" s="24" t="e">
        <f aca="false">AVERAGE(Y25:Z25,AD25,AH25)</f>
        <v>#N/A</v>
      </c>
      <c r="AJ25" s="24" t="n">
        <v>10</v>
      </c>
      <c r="AK25" s="25" t="n">
        <v>8.33333333333333</v>
      </c>
      <c r="AL25" s="25" t="n">
        <v>8</v>
      </c>
      <c r="AM25" s="25" t="n">
        <v>10</v>
      </c>
      <c r="AN25" s="25" t="n">
        <v>10</v>
      </c>
      <c r="AO25" s="25" t="n">
        <f aca="false">AVERAGE(Table1382[[#This Row],[6Di Access to foreign television (cable/ satellite)]:[6Dii Access to foreign newspapers]])</f>
        <v>10</v>
      </c>
      <c r="AP25" s="25" t="n">
        <v>10</v>
      </c>
      <c r="AQ25" s="24" t="n">
        <f aca="false">AVERAGE(AJ25:AL25,AO25:AP25)</f>
        <v>9.26666666666667</v>
      </c>
      <c r="AR25" s="24" t="n">
        <v>10</v>
      </c>
      <c r="AS25" s="24" t="n">
        <v>10</v>
      </c>
      <c r="AT25" s="24" t="n">
        <v>10</v>
      </c>
      <c r="AU25" s="24" t="n">
        <f aca="false">AVERAGE(AS25:AT25)</f>
        <v>10</v>
      </c>
      <c r="AV25" s="24" t="n">
        <f aca="false">AVERAGE(AU25,AR25)</f>
        <v>10</v>
      </c>
      <c r="AW25" s="26" t="n">
        <f aca="false">AVERAGE(Table1382[[#This Row],[RULE OF LAW]],Table1382[[#This Row],[SECURITY &amp; SAFETY]],Table1382[[#This Row],[PERSONAL FREEDOM (minus Security &amp;Safety and Rule of Law)]],Table1382[[#This Row],[PERSONAL FREEDOM (minus Security &amp;Safety and Rule of Law)]])</f>
        <v>9.28021051852119</v>
      </c>
      <c r="AX25" s="27" t="n">
        <v>8.02</v>
      </c>
      <c r="AY25" s="28" t="n">
        <f aca="false">AVERAGE(Table1382[[#This Row],[PERSONAL FREEDOM]:[ECONOMIC FREEDOM]])</f>
        <v>8.65010525926059</v>
      </c>
      <c r="AZ25" s="29" t="n">
        <f aca="false">RANK(BA25,$BA$2:$BA$142)</f>
        <v>7</v>
      </c>
      <c r="BA25" s="30" t="n">
        <f aca="false">ROUND(AY25, 2)</f>
        <v>8.65</v>
      </c>
      <c r="BB25" s="26" t="n">
        <f aca="false">Table1382[[#This Row],[1 Rule of Law]]</f>
        <v>7.7</v>
      </c>
      <c r="BC25" s="26" t="n">
        <f aca="false">Table1382[[#This Row],[2 Security &amp; Safety]]</f>
        <v>9.71417540741808</v>
      </c>
      <c r="BD25" s="26" t="e">
        <f aca="false">AVERAGE(AQ25,U25,AI25,AV25,X25)</f>
        <v>#N/A</v>
      </c>
    </row>
    <row r="26" s="6" customFormat="true" ht="15" hidden="false" customHeight="true" outlineLevel="0" collapsed="false">
      <c r="A26" s="23" t="s">
        <v>84</v>
      </c>
      <c r="B26" s="24" t="s">
        <v>60</v>
      </c>
      <c r="C26" s="24" t="s">
        <v>60</v>
      </c>
      <c r="D26" s="24" t="s">
        <v>60</v>
      </c>
      <c r="E26" s="24" t="n">
        <v>3.730815</v>
      </c>
      <c r="F26" s="24" t="n">
        <v>5.28</v>
      </c>
      <c r="G26" s="24" t="n">
        <v>10</v>
      </c>
      <c r="H26" s="24" t="n">
        <v>10</v>
      </c>
      <c r="I26" s="24" t="n">
        <v>7.5</v>
      </c>
      <c r="J26" s="24" t="n">
        <v>9.92318203959213</v>
      </c>
      <c r="K26" s="24" t="n">
        <v>10</v>
      </c>
      <c r="L26" s="24" t="n">
        <f aca="false">AVERAGE(Table1382[[#This Row],[2Bi Disappearance]:[2Bv Terrorism Injured ]])</f>
        <v>9.48463640791843</v>
      </c>
      <c r="M26" s="24" t="n">
        <v>6</v>
      </c>
      <c r="N26" s="24" t="n">
        <v>10</v>
      </c>
      <c r="O26" s="25" t="n">
        <v>5</v>
      </c>
      <c r="P26" s="25" t="n">
        <f aca="false">AVERAGE(Table1382[[#This Row],[2Ci Female Genital Mutilation]:[2Ciii Equal Inheritance Rights]])</f>
        <v>7</v>
      </c>
      <c r="Q26" s="24" t="n">
        <f aca="false">AVERAGE(F26,L26,P26)</f>
        <v>7.25487880263948</v>
      </c>
      <c r="R26" s="24" t="n">
        <v>5</v>
      </c>
      <c r="S26" s="24" t="n">
        <v>0</v>
      </c>
      <c r="T26" s="24" t="n">
        <v>10</v>
      </c>
      <c r="U26" s="24" t="n">
        <f aca="false">AVERAGE(R26:T26)</f>
        <v>5</v>
      </c>
      <c r="V26" s="24" t="n">
        <v>7.5</v>
      </c>
      <c r="W26" s="24" t="n">
        <v>10</v>
      </c>
      <c r="X26" s="24" t="n">
        <f aca="false">AVERAGE(Table1382[[#This Row],[4A Freedom to establish religious organizations]:[4B Autonomy of religious organizations]])</f>
        <v>8.75</v>
      </c>
      <c r="Y26" s="24" t="n">
        <v>7.5</v>
      </c>
      <c r="Z26" s="24" t="n">
        <v>7.5</v>
      </c>
      <c r="AA26" s="24" t="n">
        <v>3.33333333333333</v>
      </c>
      <c r="AB26" s="24" t="n">
        <v>10</v>
      </c>
      <c r="AC26" s="24" t="n">
        <v>0</v>
      </c>
      <c r="AD26" s="24" t="e">
        <f aca="false">AVERAGE(Table1382[[#This Row],[5Ci Political parties]:[5ciii educational, sporting and cultural organizations]])</f>
        <v>#N/A</v>
      </c>
      <c r="AE26" s="24" t="n">
        <v>7.5</v>
      </c>
      <c r="AF26" s="24" t="n">
        <v>7.5</v>
      </c>
      <c r="AG26" s="24" t="n">
        <v>10</v>
      </c>
      <c r="AH26" s="24" t="e">
        <f aca="false">AVERAGE(Table1382[[#This Row],[5Di Political parties]:[5diii educational, sporting and cultural organizations5]])</f>
        <v>#N/A</v>
      </c>
      <c r="AI26" s="24" t="e">
        <f aca="false">AVERAGE(Y26:Z26,AD26,AH26)</f>
        <v>#N/A</v>
      </c>
      <c r="AJ26" s="24" t="n">
        <v>10</v>
      </c>
      <c r="AK26" s="25" t="n">
        <v>3.66666666666667</v>
      </c>
      <c r="AL26" s="25" t="n">
        <v>4.25</v>
      </c>
      <c r="AM26" s="25" t="n">
        <v>10</v>
      </c>
      <c r="AN26" s="25" t="n">
        <v>6.66666666666667</v>
      </c>
      <c r="AO26" s="25" t="n">
        <f aca="false">AVERAGE(Table1382[[#This Row],[6Di Access to foreign television (cable/ satellite)]:[6Dii Access to foreign newspapers]])</f>
        <v>8.33333333333333</v>
      </c>
      <c r="AP26" s="25" t="n">
        <v>10</v>
      </c>
      <c r="AQ26" s="24" t="n">
        <f aca="false">AVERAGE(AJ26:AL26,AO26:AP26)</f>
        <v>7.25</v>
      </c>
      <c r="AR26" s="24" t="n">
        <v>0</v>
      </c>
      <c r="AS26" s="24" t="n">
        <v>10</v>
      </c>
      <c r="AT26" s="24" t="n">
        <v>10</v>
      </c>
      <c r="AU26" s="24" t="n">
        <f aca="false">AVERAGE(AS26:AT26)</f>
        <v>10</v>
      </c>
      <c r="AV26" s="24" t="n">
        <f aca="false">AVERAGE(AU26,AR26)</f>
        <v>5</v>
      </c>
      <c r="AW26" s="26" t="n">
        <f aca="false">AVERAGE(Table1382[[#This Row],[RULE OF LAW]],Table1382[[#This Row],[SECURITY &amp; SAFETY]],Table1382[[#This Row],[PERSONAL FREEDOM (minus Security &amp;Safety and Rule of Law)]],Table1382[[#This Row],[PERSONAL FREEDOM (minus Security &amp;Safety and Rule of Law)]])</f>
        <v>6.04086789510431</v>
      </c>
      <c r="AX26" s="27" t="n">
        <v>5.2</v>
      </c>
      <c r="AY26" s="28" t="n">
        <f aca="false">AVERAGE(Table1382[[#This Row],[PERSONAL FREEDOM]:[ECONOMIC FREEDOM]])</f>
        <v>5.62043394755216</v>
      </c>
      <c r="AZ26" s="29" t="n">
        <f aca="false">RANK(BA26,$BA$2:$BA$142)</f>
        <v>128</v>
      </c>
      <c r="BA26" s="30" t="n">
        <f aca="false">ROUND(AY26, 2)</f>
        <v>5.62</v>
      </c>
      <c r="BB26" s="26" t="n">
        <f aca="false">Table1382[[#This Row],[1 Rule of Law]]</f>
        <v>3.730815</v>
      </c>
      <c r="BC26" s="26" t="n">
        <f aca="false">Table1382[[#This Row],[2 Security &amp; Safety]]</f>
        <v>7.25487880263948</v>
      </c>
      <c r="BD26" s="26" t="e">
        <f aca="false">AVERAGE(AQ26,U26,AI26,AV26,X26)</f>
        <v>#N/A</v>
      </c>
    </row>
    <row r="27" s="6" customFormat="true" ht="15" hidden="false" customHeight="true" outlineLevel="0" collapsed="false">
      <c r="A27" s="23" t="s">
        <v>85</v>
      </c>
      <c r="B27" s="24" t="s">
        <v>60</v>
      </c>
      <c r="C27" s="24" t="s">
        <v>60</v>
      </c>
      <c r="D27" s="24" t="s">
        <v>60</v>
      </c>
      <c r="E27" s="24" t="n">
        <v>3.458729</v>
      </c>
      <c r="F27" s="24" t="n">
        <v>7.08</v>
      </c>
      <c r="G27" s="24" t="n">
        <v>5</v>
      </c>
      <c r="H27" s="24" t="n">
        <v>0</v>
      </c>
      <c r="I27" s="24" t="n">
        <v>0</v>
      </c>
      <c r="J27" s="24" t="n">
        <v>9.66402981998015</v>
      </c>
      <c r="K27" s="24" t="n">
        <v>9.81674353817099</v>
      </c>
      <c r="L27" s="24" t="n">
        <f aca="false">AVERAGE(Table1382[[#This Row],[2Bi Disappearance]:[2Bv Terrorism Injured ]])</f>
        <v>4.89615467163023</v>
      </c>
      <c r="M27" s="24" t="n">
        <v>6.4</v>
      </c>
      <c r="N27" s="24" t="n">
        <v>10</v>
      </c>
      <c r="O27" s="25" t="n">
        <v>0</v>
      </c>
      <c r="P27" s="25" t="n">
        <f aca="false">AVERAGE(Table1382[[#This Row],[2Ci Female Genital Mutilation]:[2Ciii Equal Inheritance Rights]])</f>
        <v>5.46666666666667</v>
      </c>
      <c r="Q27" s="24" t="n">
        <f aca="false">AVERAGE(F27,L27,P27)</f>
        <v>5.8142737794323</v>
      </c>
      <c r="R27" s="24" t="n">
        <v>5</v>
      </c>
      <c r="S27" s="24" t="n">
        <v>5</v>
      </c>
      <c r="T27" s="24" t="n">
        <v>10</v>
      </c>
      <c r="U27" s="24" t="n">
        <f aca="false">AVERAGE(R27:T27)</f>
        <v>6.66666666666667</v>
      </c>
      <c r="V27" s="24" t="n">
        <v>7.5</v>
      </c>
      <c r="W27" s="24" t="n">
        <v>10</v>
      </c>
      <c r="X27" s="24" t="n">
        <f aca="false">AVERAGE(Table1382[[#This Row],[4A Freedom to establish religious organizations]:[4B Autonomy of religious organizations]])</f>
        <v>8.75</v>
      </c>
      <c r="Y27" s="24" t="n">
        <v>7.5</v>
      </c>
      <c r="Z27" s="24" t="n">
        <v>5</v>
      </c>
      <c r="AA27" s="24" t="n">
        <v>3.33333333333333</v>
      </c>
      <c r="AB27" s="24" t="n">
        <v>10</v>
      </c>
      <c r="AC27" s="24" t="n">
        <v>3.33333333333333</v>
      </c>
      <c r="AD27" s="24" t="e">
        <f aca="false">AVERAGE(Table1382[[#This Row],[5Ci Political parties]:[5ciii educational, sporting and cultural organizations]])</f>
        <v>#N/A</v>
      </c>
      <c r="AE27" s="24" t="n">
        <v>7.5</v>
      </c>
      <c r="AF27" s="24" t="n">
        <v>7.5</v>
      </c>
      <c r="AG27" s="24" t="n">
        <v>7.5</v>
      </c>
      <c r="AH27" s="24" t="e">
        <f aca="false">AVERAGE(Table1382[[#This Row],[5Di Political parties]:[5diii educational, sporting and cultural organizations5]])</f>
        <v>#N/A</v>
      </c>
      <c r="AI27" s="24" t="e">
        <f aca="false">AVERAGE(Y27:Z27,AD27,AH27)</f>
        <v>#N/A</v>
      </c>
      <c r="AJ27" s="24" t="n">
        <v>10</v>
      </c>
      <c r="AK27" s="25" t="n">
        <v>2</v>
      </c>
      <c r="AL27" s="25" t="n">
        <v>2.25</v>
      </c>
      <c r="AM27" s="25" t="n">
        <v>6.66666666666667</v>
      </c>
      <c r="AN27" s="25" t="n">
        <v>6.66666666666667</v>
      </c>
      <c r="AO27" s="25" t="n">
        <f aca="false">AVERAGE(Table1382[[#This Row],[6Di Access to foreign television (cable/ satellite)]:[6Dii Access to foreign newspapers]])</f>
        <v>6.66666666666667</v>
      </c>
      <c r="AP27" s="25" t="n">
        <v>10</v>
      </c>
      <c r="AQ27" s="24" t="n">
        <f aca="false">AVERAGE(AJ27:AL27,AO27:AP27)</f>
        <v>6.18333333333333</v>
      </c>
      <c r="AR27" s="24" t="n">
        <v>0</v>
      </c>
      <c r="AS27" s="24" t="n">
        <v>10</v>
      </c>
      <c r="AT27" s="24" t="n">
        <v>10</v>
      </c>
      <c r="AU27" s="24" t="n">
        <f aca="false">AVERAGE(AS27:AT27)</f>
        <v>10</v>
      </c>
      <c r="AV27" s="24" t="n">
        <f aca="false">AVERAGE(AU27,AR27)</f>
        <v>5</v>
      </c>
      <c r="AW27" s="26" t="n">
        <f aca="false">AVERAGE(Table1382[[#This Row],[RULE OF LAW]],Table1382[[#This Row],[SECURITY &amp; SAFETY]],Table1382[[#This Row],[PERSONAL FREEDOM (minus Security &amp;Safety and Rule of Law)]],Table1382[[#This Row],[PERSONAL FREEDOM (minus Security &amp;Safety and Rule of Law)]])</f>
        <v>5.61713958374696</v>
      </c>
      <c r="AX27" s="27" t="n">
        <v>4.87</v>
      </c>
      <c r="AY27" s="28" t="n">
        <f aca="false">AVERAGE(Table1382[[#This Row],[PERSONAL FREEDOM]:[ECONOMIC FREEDOM]])</f>
        <v>5.24356979187348</v>
      </c>
      <c r="AZ27" s="29" t="n">
        <f aca="false">RANK(BA27,$BA$2:$BA$142)</f>
        <v>135</v>
      </c>
      <c r="BA27" s="30" t="n">
        <f aca="false">ROUND(AY27, 2)</f>
        <v>5.24</v>
      </c>
      <c r="BB27" s="26" t="n">
        <f aca="false">Table1382[[#This Row],[1 Rule of Law]]</f>
        <v>3.458729</v>
      </c>
      <c r="BC27" s="26" t="n">
        <f aca="false">Table1382[[#This Row],[2 Security &amp; Safety]]</f>
        <v>5.8142737794323</v>
      </c>
      <c r="BD27" s="26" t="e">
        <f aca="false">AVERAGE(AQ27,U27,AI27,AV27,X27)</f>
        <v>#N/A</v>
      </c>
    </row>
    <row r="28" s="6" customFormat="true" ht="15" hidden="false" customHeight="true" outlineLevel="0" collapsed="false">
      <c r="A28" s="23" t="s">
        <v>86</v>
      </c>
      <c r="B28" s="24" t="n">
        <v>7.56666666666667</v>
      </c>
      <c r="C28" s="24" t="n">
        <v>6.60108284421339</v>
      </c>
      <c r="D28" s="24" t="n">
        <v>6.02455909802598</v>
      </c>
      <c r="E28" s="24" t="n">
        <v>6.7</v>
      </c>
      <c r="F28" s="24" t="n">
        <v>8.6</v>
      </c>
      <c r="G28" s="24" t="n">
        <v>10</v>
      </c>
      <c r="H28" s="24" t="n">
        <v>10</v>
      </c>
      <c r="I28" s="24" t="n">
        <v>10</v>
      </c>
      <c r="J28" s="24" t="n">
        <v>10</v>
      </c>
      <c r="K28" s="24" t="n">
        <v>10</v>
      </c>
      <c r="L28" s="24" t="n">
        <f aca="false">AVERAGE(Table1382[[#This Row],[2Bi Disappearance]:[2Bv Terrorism Injured ]])</f>
        <v>10</v>
      </c>
      <c r="M28" s="24" t="s">
        <v>60</v>
      </c>
      <c r="N28" s="24" t="n">
        <v>10</v>
      </c>
      <c r="O28" s="25" t="n">
        <v>10</v>
      </c>
      <c r="P28" s="25" t="n">
        <f aca="false">AVERAGE(Table1382[[#This Row],[2Ci Female Genital Mutilation]:[2Ciii Equal Inheritance Rights]])</f>
        <v>10</v>
      </c>
      <c r="Q28" s="24" t="n">
        <f aca="false">AVERAGE(F28,L28,P28)</f>
        <v>9.53333333333333</v>
      </c>
      <c r="R28" s="24" t="n">
        <v>10</v>
      </c>
      <c r="S28" s="24" t="n">
        <v>10</v>
      </c>
      <c r="T28" s="24" t="n">
        <v>10</v>
      </c>
      <c r="U28" s="24" t="n">
        <f aca="false">AVERAGE(R28:T28)</f>
        <v>10</v>
      </c>
      <c r="V28" s="24" t="n">
        <v>10</v>
      </c>
      <c r="W28" s="24" t="n">
        <v>10</v>
      </c>
      <c r="X28" s="24" t="n">
        <f aca="false">AVERAGE(Table1382[[#This Row],[4A Freedom to establish religious organizations]:[4B Autonomy of religious organizations]])</f>
        <v>10</v>
      </c>
      <c r="Y28" s="24" t="n">
        <v>10</v>
      </c>
      <c r="Z28" s="24" t="n">
        <v>7.5</v>
      </c>
      <c r="AA28" s="24" t="n">
        <v>6.66666666666667</v>
      </c>
      <c r="AB28" s="24" t="n">
        <v>10</v>
      </c>
      <c r="AC28" s="24" t="n">
        <v>6.66666666666667</v>
      </c>
      <c r="AD28" s="24" t="e">
        <f aca="false">AVERAGE(Table1382[[#This Row],[5Ci Political parties]:[5ciii educational, sporting and cultural organizations]])</f>
        <v>#N/A</v>
      </c>
      <c r="AE28" s="24" t="n">
        <v>10</v>
      </c>
      <c r="AF28" s="24" t="n">
        <v>10</v>
      </c>
      <c r="AG28" s="24" t="n">
        <v>10</v>
      </c>
      <c r="AH28" s="24" t="e">
        <f aca="false">AVERAGE(Table1382[[#This Row],[5Di Political parties]:[5diii educational, sporting and cultural organizations5]])</f>
        <v>#N/A</v>
      </c>
      <c r="AI28" s="24" t="e">
        <f aca="false">AVERAGE(Y28:Z28,AD28,AH28)</f>
        <v>#N/A</v>
      </c>
      <c r="AJ28" s="24" t="n">
        <v>10</v>
      </c>
      <c r="AK28" s="25" t="n">
        <v>7</v>
      </c>
      <c r="AL28" s="25" t="n">
        <v>7</v>
      </c>
      <c r="AM28" s="25" t="n">
        <v>10</v>
      </c>
      <c r="AN28" s="25" t="n">
        <v>10</v>
      </c>
      <c r="AO28" s="25" t="n">
        <f aca="false">AVERAGE(Table1382[[#This Row],[6Di Access to foreign television (cable/ satellite)]:[6Dii Access to foreign newspapers]])</f>
        <v>10</v>
      </c>
      <c r="AP28" s="25" t="n">
        <v>10</v>
      </c>
      <c r="AQ28" s="24" t="n">
        <f aca="false">AVERAGE(AJ28:AL28,AO28:AP28)</f>
        <v>8.8</v>
      </c>
      <c r="AR28" s="24" t="n">
        <v>0</v>
      </c>
      <c r="AS28" s="24" t="n">
        <v>10</v>
      </c>
      <c r="AT28" s="24" t="n">
        <v>10</v>
      </c>
      <c r="AU28" s="24" t="n">
        <f aca="false">AVERAGE(AS28:AT28)</f>
        <v>10</v>
      </c>
      <c r="AV28" s="24" t="n">
        <f aca="false">AVERAGE(AU28,AR28)</f>
        <v>5</v>
      </c>
      <c r="AW28" s="26" t="n">
        <f aca="false">AVERAGE(Table1382[[#This Row],[RULE OF LAW]],Table1382[[#This Row],[SECURITY &amp; SAFETY]],Table1382[[#This Row],[PERSONAL FREEDOM (minus Security &amp;Safety and Rule of Law)]],Table1382[[#This Row],[PERSONAL FREEDOM (minus Security &amp;Safety and Rule of Law)]])</f>
        <v>8.32027777777778</v>
      </c>
      <c r="AX28" s="27" t="n">
        <v>7.94</v>
      </c>
      <c r="AY28" s="28" t="n">
        <f aca="false">AVERAGE(Table1382[[#This Row],[PERSONAL FREEDOM]:[ECONOMIC FREEDOM]])</f>
        <v>8.13013888888889</v>
      </c>
      <c r="AZ28" s="29" t="n">
        <f aca="false">RANK(BA28,$BA$2:$BA$142)</f>
        <v>27</v>
      </c>
      <c r="BA28" s="30" t="n">
        <f aca="false">ROUND(AY28, 2)</f>
        <v>8.13</v>
      </c>
      <c r="BB28" s="26" t="n">
        <f aca="false">Table1382[[#This Row],[1 Rule of Law]]</f>
        <v>6.7</v>
      </c>
      <c r="BC28" s="26" t="n">
        <f aca="false">Table1382[[#This Row],[2 Security &amp; Safety]]</f>
        <v>9.53333333333333</v>
      </c>
      <c r="BD28" s="26" t="e">
        <f aca="false">AVERAGE(AQ28,U28,AI28,AV28,X28)</f>
        <v>#N/A</v>
      </c>
    </row>
    <row r="29" s="6" customFormat="true" ht="15" hidden="false" customHeight="true" outlineLevel="0" collapsed="false">
      <c r="A29" s="23" t="s">
        <v>87</v>
      </c>
      <c r="B29" s="24" t="n">
        <v>4.3</v>
      </c>
      <c r="C29" s="24" t="n">
        <v>4.30654210383559</v>
      </c>
      <c r="D29" s="24" t="n">
        <v>5.43350534327292</v>
      </c>
      <c r="E29" s="24" t="n">
        <v>4.7</v>
      </c>
      <c r="F29" s="24" t="n">
        <v>9.56</v>
      </c>
      <c r="G29" s="24" t="n">
        <v>5</v>
      </c>
      <c r="H29" s="24" t="n">
        <v>10</v>
      </c>
      <c r="I29" s="24" t="n">
        <v>10</v>
      </c>
      <c r="J29" s="24" t="n">
        <v>9.99672870797805</v>
      </c>
      <c r="K29" s="24" t="n">
        <v>9.99456462248661</v>
      </c>
      <c r="L29" s="24" t="n">
        <f aca="false">AVERAGE(Table1382[[#This Row],[2Bi Disappearance]:[2Bv Terrorism Injured ]])</f>
        <v>8.99825866609293</v>
      </c>
      <c r="M29" s="24" t="n">
        <v>10</v>
      </c>
      <c r="N29" s="24" t="n">
        <v>0</v>
      </c>
      <c r="O29" s="25" t="n">
        <v>10</v>
      </c>
      <c r="P29" s="25" t="n">
        <f aca="false">AVERAGE(Table1382[[#This Row],[2Ci Female Genital Mutilation]:[2Ciii Equal Inheritance Rights]])</f>
        <v>6.66666666666667</v>
      </c>
      <c r="Q29" s="24" t="n">
        <f aca="false">AVERAGE(F29,L29,P29)</f>
        <v>8.4083084442532</v>
      </c>
      <c r="R29" s="24" t="n">
        <v>0</v>
      </c>
      <c r="S29" s="24" t="n">
        <v>0</v>
      </c>
      <c r="T29" s="24" t="n">
        <v>10</v>
      </c>
      <c r="U29" s="24" t="n">
        <f aca="false">AVERAGE(R29:T29)</f>
        <v>3.33333333333333</v>
      </c>
      <c r="V29" s="24" t="n">
        <v>0</v>
      </c>
      <c r="W29" s="24" t="n">
        <v>0</v>
      </c>
      <c r="X29" s="24" t="n">
        <f aca="false">AVERAGE(Table1382[[#This Row],[4A Freedom to establish religious organizations]:[4B Autonomy of religious organizations]])</f>
        <v>0</v>
      </c>
      <c r="Y29" s="24" t="n">
        <v>2.5</v>
      </c>
      <c r="Z29" s="24" t="n">
        <v>0</v>
      </c>
      <c r="AA29" s="24" t="n">
        <v>0</v>
      </c>
      <c r="AB29" s="24" t="n">
        <v>0</v>
      </c>
      <c r="AC29" s="24" t="n">
        <v>0</v>
      </c>
      <c r="AD29" s="24" t="e">
        <f aca="false">AVERAGE(Table1382[[#This Row],[5Ci Political parties]:[5ciii educational, sporting and cultural organizations]])</f>
        <v>#N/A</v>
      </c>
      <c r="AE29" s="24" t="n">
        <v>0</v>
      </c>
      <c r="AF29" s="24" t="n">
        <v>2.5</v>
      </c>
      <c r="AG29" s="24" t="n">
        <v>5</v>
      </c>
      <c r="AH29" s="24" t="e">
        <f aca="false">AVERAGE(Table1382[[#This Row],[5Di Political parties]:[5diii educational, sporting and cultural organizations5]])</f>
        <v>#N/A</v>
      </c>
      <c r="AI29" s="24" t="e">
        <f aca="false">AVERAGE(Y29:Z29,AD29,AH29)</f>
        <v>#N/A</v>
      </c>
      <c r="AJ29" s="24" t="n">
        <v>10</v>
      </c>
      <c r="AK29" s="25" t="n">
        <v>0.666666666666667</v>
      </c>
      <c r="AL29" s="25" t="n">
        <v>1.25</v>
      </c>
      <c r="AM29" s="25" t="n">
        <v>6.66666666666667</v>
      </c>
      <c r="AN29" s="25" t="n">
        <v>3.33333333333333</v>
      </c>
      <c r="AO29" s="25" t="n">
        <f aca="false">AVERAGE(Table1382[[#This Row],[6Di Access to foreign television (cable/ satellite)]:[6Dii Access to foreign newspapers]])</f>
        <v>5</v>
      </c>
      <c r="AP29" s="25" t="n">
        <v>0</v>
      </c>
      <c r="AQ29" s="24" t="n">
        <f aca="false">AVERAGE(AJ29:AL29,AO29:AP29)</f>
        <v>3.38333333333333</v>
      </c>
      <c r="AR29" s="24" t="n">
        <v>10</v>
      </c>
      <c r="AS29" s="24" t="n">
        <v>10</v>
      </c>
      <c r="AT29" s="24" t="n">
        <v>10</v>
      </c>
      <c r="AU29" s="24" t="n">
        <f aca="false">AVERAGE(AS29:AT29)</f>
        <v>10</v>
      </c>
      <c r="AV29" s="24" t="n">
        <f aca="false">AVERAGE(AU29,AR29)</f>
        <v>10</v>
      </c>
      <c r="AW29" s="26" t="n">
        <f aca="false">AVERAGE(Table1382[[#This Row],[RULE OF LAW]],Table1382[[#This Row],[SECURITY &amp; SAFETY]],Table1382[[#This Row],[PERSONAL FREEDOM (minus Security &amp;Safety and Rule of Law)]],Table1382[[#This Row],[PERSONAL FREEDOM (minus Security &amp;Safety and Rule of Law)]])</f>
        <v>5.07374377772997</v>
      </c>
      <c r="AX29" s="27" t="n">
        <v>6.25</v>
      </c>
      <c r="AY29" s="28" t="n">
        <f aca="false">AVERAGE(Table1382[[#This Row],[PERSONAL FREEDOM]:[ECONOMIC FREEDOM]])</f>
        <v>5.66187188886498</v>
      </c>
      <c r="AZ29" s="29" t="n">
        <f aca="false">RANK(BA29,$BA$2:$BA$142)</f>
        <v>126</v>
      </c>
      <c r="BA29" s="30" t="n">
        <f aca="false">ROUND(AY29, 2)</f>
        <v>5.66</v>
      </c>
      <c r="BB29" s="26" t="n">
        <f aca="false">Table1382[[#This Row],[1 Rule of Law]]</f>
        <v>4.7</v>
      </c>
      <c r="BC29" s="26" t="n">
        <f aca="false">Table1382[[#This Row],[2 Security &amp; Safety]]</f>
        <v>8.4083084442532</v>
      </c>
      <c r="BD29" s="26" t="e">
        <f aca="false">AVERAGE(AQ29,U29,AI29,AV29,X29)</f>
        <v>#N/A</v>
      </c>
    </row>
    <row r="30" s="6" customFormat="true" ht="15" hidden="false" customHeight="true" outlineLevel="0" collapsed="false">
      <c r="A30" s="23" t="s">
        <v>88</v>
      </c>
      <c r="B30" s="24" t="n">
        <v>4.6</v>
      </c>
      <c r="C30" s="24" t="n">
        <v>5.34527835131362</v>
      </c>
      <c r="D30" s="24" t="n">
        <v>4.31520164401663</v>
      </c>
      <c r="E30" s="24" t="n">
        <v>4.8</v>
      </c>
      <c r="F30" s="24" t="n">
        <v>0</v>
      </c>
      <c r="G30" s="24" t="n">
        <v>0</v>
      </c>
      <c r="H30" s="24" t="n">
        <v>8.19307829314739</v>
      </c>
      <c r="I30" s="24" t="n">
        <v>2.5</v>
      </c>
      <c r="J30" s="24" t="n">
        <v>9.37053956933413</v>
      </c>
      <c r="K30" s="24" t="n">
        <v>8.94250647648135</v>
      </c>
      <c r="L30" s="24" t="n">
        <f aca="false">AVERAGE(Table1382[[#This Row],[2Bi Disappearance]:[2Bv Terrorism Injured ]])</f>
        <v>5.80122486779258</v>
      </c>
      <c r="M30" s="24" t="n">
        <v>10</v>
      </c>
      <c r="N30" s="24" t="n">
        <v>10</v>
      </c>
      <c r="O30" s="25" t="n">
        <v>10</v>
      </c>
      <c r="P30" s="25" t="n">
        <f aca="false">AVERAGE(Table1382[[#This Row],[2Ci Female Genital Mutilation]:[2Ciii Equal Inheritance Rights]])</f>
        <v>10</v>
      </c>
      <c r="Q30" s="24" t="n">
        <f aca="false">AVERAGE(F30,L30,P30)</f>
        <v>5.26707495593086</v>
      </c>
      <c r="R30" s="24" t="n">
        <v>10</v>
      </c>
      <c r="S30" s="24" t="n">
        <v>10</v>
      </c>
      <c r="T30" s="24" t="n">
        <v>10</v>
      </c>
      <c r="U30" s="24" t="n">
        <f aca="false">AVERAGE(R30:T30)</f>
        <v>10</v>
      </c>
      <c r="V30" s="24" t="n">
        <v>10</v>
      </c>
      <c r="W30" s="24" t="n">
        <v>6.66666666666667</v>
      </c>
      <c r="X30" s="24" t="n">
        <f aca="false">AVERAGE(Table1382[[#This Row],[4A Freedom to establish religious organizations]:[4B Autonomy of religious organizations]])</f>
        <v>8.33333333333333</v>
      </c>
      <c r="Y30" s="24" t="n">
        <v>7.5</v>
      </c>
      <c r="Z30" s="24" t="n">
        <v>7.5</v>
      </c>
      <c r="AA30" s="24" t="n">
        <v>10</v>
      </c>
      <c r="AB30" s="24" t="n">
        <v>3.33333333333333</v>
      </c>
      <c r="AC30" s="24" t="n">
        <v>10</v>
      </c>
      <c r="AD30" s="24" t="e">
        <f aca="false">AVERAGE(Table1382[[#This Row],[5Ci Political parties]:[5ciii educational, sporting and cultural organizations]])</f>
        <v>#N/A</v>
      </c>
      <c r="AE30" s="24" t="n">
        <v>10</v>
      </c>
      <c r="AF30" s="24" t="n">
        <v>7.5</v>
      </c>
      <c r="AG30" s="24" t="n">
        <v>10</v>
      </c>
      <c r="AH30" s="24" t="e">
        <f aca="false">AVERAGE(Table1382[[#This Row],[5Di Political parties]:[5diii educational, sporting and cultural organizations5]])</f>
        <v>#N/A</v>
      </c>
      <c r="AI30" s="24" t="e">
        <f aca="false">AVERAGE(Y30:Z30,AD30,AH30)</f>
        <v>#N/A</v>
      </c>
      <c r="AJ30" s="24" t="n">
        <v>10</v>
      </c>
      <c r="AK30" s="25" t="n">
        <v>5.66666666666667</v>
      </c>
      <c r="AL30" s="25" t="n">
        <v>2.5</v>
      </c>
      <c r="AM30" s="25" t="n">
        <v>10</v>
      </c>
      <c r="AN30" s="25" t="n">
        <v>10</v>
      </c>
      <c r="AO30" s="25" t="n">
        <f aca="false">AVERAGE(Table1382[[#This Row],[6Di Access to foreign television (cable/ satellite)]:[6Dii Access to foreign newspapers]])</f>
        <v>10</v>
      </c>
      <c r="AP30" s="25" t="n">
        <v>10</v>
      </c>
      <c r="AQ30" s="24" t="n">
        <f aca="false">AVERAGE(AJ30:AL30,AO30:AP30)</f>
        <v>7.63333333333333</v>
      </c>
      <c r="AR30" s="24" t="n">
        <v>10</v>
      </c>
      <c r="AS30" s="24" t="n">
        <v>10</v>
      </c>
      <c r="AT30" s="24" t="n">
        <v>10</v>
      </c>
      <c r="AU30" s="24" t="n">
        <f aca="false">AVERAGE(AS30:AT30)</f>
        <v>10</v>
      </c>
      <c r="AV30" s="24" t="n">
        <f aca="false">AVERAGE(AU30,AR30)</f>
        <v>10</v>
      </c>
      <c r="AW30" s="26" t="n">
        <f aca="false">AVERAGE(Table1382[[#This Row],[RULE OF LAW]],Table1382[[#This Row],[SECURITY &amp; SAFETY]],Table1382[[#This Row],[PERSONAL FREEDOM (minus Security &amp;Safety and Rule of Law)]],Table1382[[#This Row],[PERSONAL FREEDOM (minus Security &amp;Safety and Rule of Law)]])</f>
        <v>6.91204651676049</v>
      </c>
      <c r="AX30" s="27" t="n">
        <v>6.27</v>
      </c>
      <c r="AY30" s="28" t="n">
        <f aca="false">AVERAGE(Table1382[[#This Row],[PERSONAL FREEDOM]:[ECONOMIC FREEDOM]])</f>
        <v>6.59102325838025</v>
      </c>
      <c r="AZ30" s="29" t="n">
        <f aca="false">RANK(BA30,$BA$2:$BA$142)</f>
        <v>91</v>
      </c>
      <c r="BA30" s="30" t="n">
        <f aca="false">ROUND(AY30, 2)</f>
        <v>6.59</v>
      </c>
      <c r="BB30" s="26" t="n">
        <f aca="false">Table1382[[#This Row],[1 Rule of Law]]</f>
        <v>4.8</v>
      </c>
      <c r="BC30" s="26" t="n">
        <f aca="false">Table1382[[#This Row],[2 Security &amp; Safety]]</f>
        <v>5.26707495593086</v>
      </c>
      <c r="BD30" s="26" t="e">
        <f aca="false">AVERAGE(AQ30,U30,AI30,AV30,X30)</f>
        <v>#N/A</v>
      </c>
    </row>
    <row r="31" s="6" customFormat="true" ht="15" hidden="false" customHeight="true" outlineLevel="0" collapsed="false">
      <c r="A31" s="23" t="s">
        <v>89</v>
      </c>
      <c r="B31" s="24" t="s">
        <v>60</v>
      </c>
      <c r="C31" s="24" t="s">
        <v>60</v>
      </c>
      <c r="D31" s="24" t="s">
        <v>60</v>
      </c>
      <c r="E31" s="24" t="n">
        <v>3.309082</v>
      </c>
      <c r="F31" s="24" t="n">
        <v>0</v>
      </c>
      <c r="G31" s="24" t="n">
        <v>5</v>
      </c>
      <c r="H31" s="24" t="n">
        <v>6.85116823603767</v>
      </c>
      <c r="I31" s="24" t="n">
        <v>2.5</v>
      </c>
      <c r="J31" s="24" t="n">
        <v>8.39186516173258</v>
      </c>
      <c r="K31" s="24" t="n">
        <v>9.919074504913</v>
      </c>
      <c r="L31" s="24" t="n">
        <f aca="false">AVERAGE(Table1382[[#This Row],[2Bi Disappearance]:[2Bv Terrorism Injured ]])</f>
        <v>6.53242158053665</v>
      </c>
      <c r="M31" s="24" t="n">
        <v>9.5</v>
      </c>
      <c r="N31" s="24" t="n">
        <v>10</v>
      </c>
      <c r="O31" s="25" t="n">
        <v>10</v>
      </c>
      <c r="P31" s="25" t="n">
        <f aca="false">AVERAGE(Table1382[[#This Row],[2Ci Female Genital Mutilation]:[2Ciii Equal Inheritance Rights]])</f>
        <v>9.83333333333333</v>
      </c>
      <c r="Q31" s="24" t="n">
        <f aca="false">AVERAGE(F31,L31,P31)</f>
        <v>5.45525163795666</v>
      </c>
      <c r="R31" s="24" t="n">
        <v>0</v>
      </c>
      <c r="S31" s="24" t="n">
        <v>0</v>
      </c>
      <c r="T31" s="24" t="n">
        <v>10</v>
      </c>
      <c r="U31" s="24" t="n">
        <f aca="false">AVERAGE(R31:T31)</f>
        <v>3.33333333333333</v>
      </c>
      <c r="V31" s="24" t="n">
        <v>10</v>
      </c>
      <c r="W31" s="24" t="n">
        <v>10</v>
      </c>
      <c r="X31" s="24" t="n">
        <f aca="false">AVERAGE(Table1382[[#This Row],[4A Freedom to establish religious organizations]:[4B Autonomy of religious organizations]])</f>
        <v>10</v>
      </c>
      <c r="Y31" s="24" t="n">
        <v>7.5</v>
      </c>
      <c r="Z31" s="24" t="n">
        <v>5</v>
      </c>
      <c r="AA31" s="24" t="n">
        <v>6.66666666666667</v>
      </c>
      <c r="AB31" s="24" t="n">
        <v>6.66666666666667</v>
      </c>
      <c r="AC31" s="24" t="n">
        <v>0</v>
      </c>
      <c r="AD31" s="24" t="e">
        <f aca="false">AVERAGE(Table1382[[#This Row],[5Ci Political parties]:[5ciii educational, sporting and cultural organizations]])</f>
        <v>#N/A</v>
      </c>
      <c r="AE31" s="24" t="n">
        <v>7.5</v>
      </c>
      <c r="AF31" s="24" t="n">
        <v>7.5</v>
      </c>
      <c r="AG31" s="24" t="n">
        <v>7.5</v>
      </c>
      <c r="AH31" s="24" t="e">
        <f aca="false">AVERAGE(Table1382[[#This Row],[5Di Political parties]:[5diii educational, sporting and cultural organizations5]])</f>
        <v>#N/A</v>
      </c>
      <c r="AI31" s="24" t="e">
        <f aca="false">AVERAGE(Y31:Z31,AD31,AH31)</f>
        <v>#N/A</v>
      </c>
      <c r="AJ31" s="24" t="n">
        <v>10</v>
      </c>
      <c r="AK31" s="31" t="n">
        <v>1.66666666666667</v>
      </c>
      <c r="AL31" s="24" t="n">
        <v>2</v>
      </c>
      <c r="AM31" s="24" t="n">
        <v>10</v>
      </c>
      <c r="AN31" s="24" t="n">
        <v>10</v>
      </c>
      <c r="AO31" s="24" t="n">
        <f aca="false">AVERAGE(Table1382[[#This Row],[6Di Access to foreign television (cable/ satellite)]:[6Dii Access to foreign newspapers]])</f>
        <v>10</v>
      </c>
      <c r="AP31" s="24" t="n">
        <v>10</v>
      </c>
      <c r="AQ31" s="24" t="n">
        <f aca="false">AVERAGE(AJ31:AL31,AO31:AP31)</f>
        <v>6.73333333333333</v>
      </c>
      <c r="AR31" s="24" t="n">
        <v>5</v>
      </c>
      <c r="AS31" s="24" t="n">
        <v>10</v>
      </c>
      <c r="AT31" s="24" t="n">
        <v>10</v>
      </c>
      <c r="AU31" s="24" t="n">
        <f aca="false">AVERAGE(AS31:AT31)</f>
        <v>10</v>
      </c>
      <c r="AV31" s="24" t="n">
        <f aca="false">AVERAGE(AU31,AR31)</f>
        <v>7.5</v>
      </c>
      <c r="AW31" s="26" t="n">
        <f aca="false">AVERAGE(Table1382[[#This Row],[RULE OF LAW]],Table1382[[#This Row],[SECURITY &amp; SAFETY]],Table1382[[#This Row],[PERSONAL FREEDOM (minus Security &amp;Safety and Rule of Law)]],Table1382[[#This Row],[PERSONAL FREEDOM (minus Security &amp;Safety and Rule of Law)]])</f>
        <v>5.55886118726694</v>
      </c>
      <c r="AX31" s="27" t="n">
        <v>5.31</v>
      </c>
      <c r="AY31" s="28" t="n">
        <f aca="false">AVERAGE(Table1382[[#This Row],[PERSONAL FREEDOM]:[ECONOMIC FREEDOM]])</f>
        <v>5.43443059363347</v>
      </c>
      <c r="AZ31" s="29" t="n">
        <f aca="false">RANK(BA31,$BA$2:$BA$142)</f>
        <v>131</v>
      </c>
      <c r="BA31" s="30" t="n">
        <f aca="false">ROUND(AY31, 2)</f>
        <v>5.43</v>
      </c>
      <c r="BB31" s="26" t="n">
        <f aca="false">Table1382[[#This Row],[1 Rule of Law]]</f>
        <v>3.309082</v>
      </c>
      <c r="BC31" s="26" t="n">
        <f aca="false">Table1382[[#This Row],[2 Security &amp; Safety]]</f>
        <v>5.45525163795666</v>
      </c>
      <c r="BD31" s="26" t="e">
        <f aca="false">AVERAGE(AQ31,U31,AI31,AV31,X31)</f>
        <v>#N/A</v>
      </c>
    </row>
    <row r="32" s="6" customFormat="true" ht="15" hidden="false" customHeight="true" outlineLevel="0" collapsed="false">
      <c r="A32" s="23" t="s">
        <v>90</v>
      </c>
      <c r="B32" s="24" t="s">
        <v>60</v>
      </c>
      <c r="C32" s="24" t="s">
        <v>60</v>
      </c>
      <c r="D32" s="24" t="s">
        <v>60</v>
      </c>
      <c r="E32" s="24" t="n">
        <v>3.93488</v>
      </c>
      <c r="F32" s="24" t="n">
        <v>5</v>
      </c>
      <c r="G32" s="24" t="n">
        <v>10</v>
      </c>
      <c r="H32" s="24" t="n">
        <v>10</v>
      </c>
      <c r="I32" s="24" t="n">
        <v>5</v>
      </c>
      <c r="J32" s="24" t="n">
        <v>10</v>
      </c>
      <c r="K32" s="24" t="n">
        <v>10</v>
      </c>
      <c r="L32" s="24" t="n">
        <f aca="false">AVERAGE(Table1382[[#This Row],[2Bi Disappearance]:[2Bv Terrorism Injured ]])</f>
        <v>9</v>
      </c>
      <c r="M32" s="24" t="n">
        <v>9</v>
      </c>
      <c r="N32" s="24" t="n">
        <v>10</v>
      </c>
      <c r="O32" s="25" t="n">
        <v>5</v>
      </c>
      <c r="P32" s="25" t="n">
        <f aca="false">AVERAGE(Table1382[[#This Row],[2Ci Female Genital Mutilation]:[2Ciii Equal Inheritance Rights]])</f>
        <v>8</v>
      </c>
      <c r="Q32" s="24" t="n">
        <f aca="false">AVERAGE(F32,L32,P32)</f>
        <v>7.33333333333333</v>
      </c>
      <c r="R32" s="24" t="n">
        <v>0</v>
      </c>
      <c r="S32" s="24" t="n">
        <v>10</v>
      </c>
      <c r="T32" s="24" t="n">
        <v>10</v>
      </c>
      <c r="U32" s="24" t="n">
        <f aca="false">AVERAGE(R32:T32)</f>
        <v>6.66666666666667</v>
      </c>
      <c r="V32" s="24" t="n">
        <v>10</v>
      </c>
      <c r="W32" s="24" t="n">
        <v>6.66666666666667</v>
      </c>
      <c r="X32" s="24" t="n">
        <f aca="false">AVERAGE(Table1382[[#This Row],[4A Freedom to establish religious organizations]:[4B Autonomy of religious organizations]])</f>
        <v>8.33333333333333</v>
      </c>
      <c r="Y32" s="24" t="n">
        <v>7.5</v>
      </c>
      <c r="Z32" s="24" t="n">
        <v>5</v>
      </c>
      <c r="AA32" s="24" t="n">
        <v>3.33333333333333</v>
      </c>
      <c r="AB32" s="24" t="n">
        <v>3.33333333333333</v>
      </c>
      <c r="AC32" s="24" t="n">
        <v>0</v>
      </c>
      <c r="AD32" s="24" t="e">
        <f aca="false">AVERAGE(Table1382[[#This Row],[5Ci Political parties]:[5ciii educational, sporting and cultural organizations]])</f>
        <v>#N/A</v>
      </c>
      <c r="AE32" s="24" t="n">
        <v>7.5</v>
      </c>
      <c r="AF32" s="24" t="n">
        <v>10</v>
      </c>
      <c r="AG32" s="24" t="n">
        <v>7.5</v>
      </c>
      <c r="AH32" s="24" t="e">
        <f aca="false">AVERAGE(Table1382[[#This Row],[5Di Political parties]:[5diii educational, sporting and cultural organizations5]])</f>
        <v>#N/A</v>
      </c>
      <c r="AI32" s="24" t="e">
        <f aca="false">AVERAGE(Y32:Z32,AD32,AH32)</f>
        <v>#N/A</v>
      </c>
      <c r="AJ32" s="24" t="n">
        <v>10</v>
      </c>
      <c r="AK32" s="31" t="n">
        <v>4.33333333333333</v>
      </c>
      <c r="AL32" s="24" t="n">
        <v>5.25</v>
      </c>
      <c r="AM32" s="24" t="n">
        <v>10</v>
      </c>
      <c r="AN32" s="24" t="n">
        <v>6.66666666666667</v>
      </c>
      <c r="AO32" s="24" t="n">
        <f aca="false">AVERAGE(Table1382[[#This Row],[6Di Access to foreign television (cable/ satellite)]:[6Dii Access to foreign newspapers]])</f>
        <v>8.33333333333333</v>
      </c>
      <c r="AP32" s="24" t="n">
        <v>10</v>
      </c>
      <c r="AQ32" s="24" t="n">
        <f aca="false">AVERAGE(AJ32:AL32,AO32:AP32)</f>
        <v>7.58333333333333</v>
      </c>
      <c r="AR32" s="24" t="n">
        <v>5</v>
      </c>
      <c r="AS32" s="24" t="n">
        <v>10</v>
      </c>
      <c r="AT32" s="24" t="n">
        <v>10</v>
      </c>
      <c r="AU32" s="24" t="n">
        <f aca="false">AVERAGE(AS32:AT32)</f>
        <v>10</v>
      </c>
      <c r="AV32" s="24" t="n">
        <f aca="false">AVERAGE(AU32,AR32)</f>
        <v>7.5</v>
      </c>
      <c r="AW32" s="26" t="n">
        <f aca="false">AVERAGE(Table1382[[#This Row],[RULE OF LAW]],Table1382[[#This Row],[SECURITY &amp; SAFETY]],Table1382[[#This Row],[PERSONAL FREEDOM (minus Security &amp;Safety and Rule of Law)]],Table1382[[#This Row],[PERSONAL FREEDOM (minus Security &amp;Safety and Rule of Law)]])</f>
        <v>6.40177555555556</v>
      </c>
      <c r="AX32" s="27" t="n">
        <v>4.78</v>
      </c>
      <c r="AY32" s="28" t="n">
        <f aca="false">AVERAGE(Table1382[[#This Row],[PERSONAL FREEDOM]:[ECONOMIC FREEDOM]])</f>
        <v>5.59088777777778</v>
      </c>
      <c r="AZ32" s="29" t="n">
        <f aca="false">RANK(BA32,$BA$2:$BA$142)</f>
        <v>129</v>
      </c>
      <c r="BA32" s="30" t="n">
        <f aca="false">ROUND(AY32, 2)</f>
        <v>5.59</v>
      </c>
      <c r="BB32" s="26" t="n">
        <f aca="false">Table1382[[#This Row],[1 Rule of Law]]</f>
        <v>3.93488</v>
      </c>
      <c r="BC32" s="26" t="n">
        <f aca="false">Table1382[[#This Row],[2 Security &amp; Safety]]</f>
        <v>7.33333333333333</v>
      </c>
      <c r="BD32" s="26" t="e">
        <f aca="false">AVERAGE(AQ32,U32,AI32,AV32,X32)</f>
        <v>#N/A</v>
      </c>
    </row>
    <row r="33" s="6" customFormat="true" ht="15" hidden="false" customHeight="true" outlineLevel="0" collapsed="false">
      <c r="A33" s="23" t="s">
        <v>91</v>
      </c>
      <c r="B33" s="24" t="s">
        <v>60</v>
      </c>
      <c r="C33" s="24" t="s">
        <v>60</v>
      </c>
      <c r="D33" s="24" t="s">
        <v>60</v>
      </c>
      <c r="E33" s="24" t="n">
        <v>6.165984</v>
      </c>
      <c r="F33" s="24" t="n">
        <v>5.48</v>
      </c>
      <c r="G33" s="24" t="n">
        <v>10</v>
      </c>
      <c r="H33" s="24" t="n">
        <v>10</v>
      </c>
      <c r="I33" s="24" t="n">
        <v>10</v>
      </c>
      <c r="J33" s="24" t="n">
        <v>10</v>
      </c>
      <c r="K33" s="24" t="n">
        <v>10</v>
      </c>
      <c r="L33" s="24" t="n">
        <f aca="false">AVERAGE(Table1382[[#This Row],[2Bi Disappearance]:[2Bv Terrorism Injured ]])</f>
        <v>10</v>
      </c>
      <c r="M33" s="24" t="n">
        <v>10</v>
      </c>
      <c r="N33" s="24" t="n">
        <v>10</v>
      </c>
      <c r="O33" s="25" t="n">
        <v>10</v>
      </c>
      <c r="P33" s="25" t="n">
        <f aca="false">AVERAGE(Table1382[[#This Row],[2Ci Female Genital Mutilation]:[2Ciii Equal Inheritance Rights]])</f>
        <v>10</v>
      </c>
      <c r="Q33" s="24" t="n">
        <f aca="false">AVERAGE(F33,L33,P33)</f>
        <v>8.49333333333333</v>
      </c>
      <c r="R33" s="24" t="n">
        <v>10</v>
      </c>
      <c r="S33" s="24" t="n">
        <v>5</v>
      </c>
      <c r="T33" s="24" t="n">
        <v>10</v>
      </c>
      <c r="U33" s="24" t="n">
        <f aca="false">AVERAGE(R33:T33)</f>
        <v>8.33333333333333</v>
      </c>
      <c r="V33" s="24" t="s">
        <v>60</v>
      </c>
      <c r="W33" s="24" t="s">
        <v>60</v>
      </c>
      <c r="X33" s="24" t="s">
        <v>60</v>
      </c>
      <c r="Y33" s="24" t="s">
        <v>60</v>
      </c>
      <c r="Z33" s="24" t="s">
        <v>60</v>
      </c>
      <c r="AA33" s="24" t="s">
        <v>60</v>
      </c>
      <c r="AB33" s="24" t="s">
        <v>60</v>
      </c>
      <c r="AC33" s="24" t="s">
        <v>60</v>
      </c>
      <c r="AD33" s="24" t="s">
        <v>60</v>
      </c>
      <c r="AE33" s="24" t="s">
        <v>60</v>
      </c>
      <c r="AF33" s="24" t="s">
        <v>60</v>
      </c>
      <c r="AG33" s="24" t="s">
        <v>60</v>
      </c>
      <c r="AH33" s="24" t="s">
        <v>60</v>
      </c>
      <c r="AI33" s="24" t="s">
        <v>60</v>
      </c>
      <c r="AJ33" s="24" t="n">
        <v>10</v>
      </c>
      <c r="AK33" s="25" t="n">
        <v>8</v>
      </c>
      <c r="AL33" s="25" t="n">
        <v>8.25</v>
      </c>
      <c r="AM33" s="25" t="s">
        <v>60</v>
      </c>
      <c r="AN33" s="25" t="s">
        <v>60</v>
      </c>
      <c r="AO33" s="25" t="s">
        <v>60</v>
      </c>
      <c r="AP33" s="25" t="s">
        <v>60</v>
      </c>
      <c r="AQ33" s="24" t="n">
        <f aca="false">AVERAGE(AJ33:AL33,AO33:AP33)</f>
        <v>8.75</v>
      </c>
      <c r="AR33" s="24" t="n">
        <v>10</v>
      </c>
      <c r="AS33" s="24" t="n">
        <v>10</v>
      </c>
      <c r="AT33" s="24" t="n">
        <v>10</v>
      </c>
      <c r="AU33" s="24" t="n">
        <f aca="false">AVERAGE(AS33:AT33)</f>
        <v>10</v>
      </c>
      <c r="AV33" s="24" t="n">
        <f aca="false">AVERAGE(AU33,AR33)</f>
        <v>10</v>
      </c>
      <c r="AW33" s="26" t="n">
        <f aca="false">AVERAGE(Table1382[[#This Row],[RULE OF LAW]],Table1382[[#This Row],[SECURITY &amp; SAFETY]],Table1382[[#This Row],[PERSONAL FREEDOM (minus Security &amp;Safety and Rule of Law)]],Table1382[[#This Row],[PERSONAL FREEDOM (minus Security &amp;Safety and Rule of Law)]])</f>
        <v>8.17871822222222</v>
      </c>
      <c r="AX33" s="27" t="n">
        <v>7.36</v>
      </c>
      <c r="AY33" s="28" t="n">
        <f aca="false">AVERAGE(Table1382[[#This Row],[PERSONAL FREEDOM]:[ECONOMIC FREEDOM]])</f>
        <v>7.76935911111111</v>
      </c>
      <c r="AZ33" s="29" t="n">
        <f aca="false">RANK(BA33,$BA$2:$BA$142)</f>
        <v>40</v>
      </c>
      <c r="BA33" s="30" t="n">
        <f aca="false">ROUND(AY33, 2)</f>
        <v>7.77</v>
      </c>
      <c r="BB33" s="26" t="n">
        <f aca="false">Table1382[[#This Row],[1 Rule of Law]]</f>
        <v>6.165984</v>
      </c>
      <c r="BC33" s="26" t="n">
        <f aca="false">Table1382[[#This Row],[2 Security &amp; Safety]]</f>
        <v>8.49333333333333</v>
      </c>
      <c r="BD33" s="26" t="n">
        <f aca="false">AVERAGE(AQ33,U33,AI33,AV33,X33)</f>
        <v>9.02777777777778</v>
      </c>
    </row>
    <row r="34" s="6" customFormat="true" ht="15" hidden="false" customHeight="true" outlineLevel="0" collapsed="false">
      <c r="A34" s="23" t="s">
        <v>92</v>
      </c>
      <c r="B34" s="24" t="n">
        <v>2.73333333333333</v>
      </c>
      <c r="C34" s="24" t="n">
        <v>5.09227964669007</v>
      </c>
      <c r="D34" s="24" t="n">
        <v>3.72024763813345</v>
      </c>
      <c r="E34" s="24" t="n">
        <v>3.8</v>
      </c>
      <c r="F34" s="24" t="n">
        <v>4.56</v>
      </c>
      <c r="G34" s="24" t="n">
        <v>5</v>
      </c>
      <c r="H34" s="24" t="n">
        <v>10</v>
      </c>
      <c r="I34" s="24" t="n">
        <v>5</v>
      </c>
      <c r="J34" s="24" t="n">
        <v>10</v>
      </c>
      <c r="K34" s="24" t="n">
        <v>10</v>
      </c>
      <c r="L34" s="24" t="n">
        <f aca="false">AVERAGE(Table1382[[#This Row],[2Bi Disappearance]:[2Bv Terrorism Injured ]])</f>
        <v>8</v>
      </c>
      <c r="M34" s="24" t="n">
        <v>5.5</v>
      </c>
      <c r="N34" s="24" t="n">
        <v>10</v>
      </c>
      <c r="O34" s="25" t="n">
        <v>5</v>
      </c>
      <c r="P34" s="25" t="n">
        <f aca="false">AVERAGE(Table1382[[#This Row],[2Ci Female Genital Mutilation]:[2Ciii Equal Inheritance Rights]])</f>
        <v>6.83333333333333</v>
      </c>
      <c r="Q34" s="24" t="n">
        <f aca="false">AVERAGE(F34,L34,P34)</f>
        <v>6.46444444444445</v>
      </c>
      <c r="R34" s="24" t="n">
        <v>10</v>
      </c>
      <c r="S34" s="24" t="n">
        <v>0</v>
      </c>
      <c r="T34" s="24" t="n">
        <v>10</v>
      </c>
      <c r="U34" s="24" t="n">
        <f aca="false">AVERAGE(R34:T34)</f>
        <v>6.66666666666667</v>
      </c>
      <c r="V34" s="24" t="n">
        <v>7.5</v>
      </c>
      <c r="W34" s="24" t="n">
        <v>6.66666666666667</v>
      </c>
      <c r="X34" s="24" t="n">
        <f aca="false">AVERAGE(Table1382[[#This Row],[4A Freedom to establish religious organizations]:[4B Autonomy of religious organizations]])</f>
        <v>7.08333333333333</v>
      </c>
      <c r="Y34" s="24" t="n">
        <v>5</v>
      </c>
      <c r="Z34" s="24" t="n">
        <v>5</v>
      </c>
      <c r="AA34" s="24" t="n">
        <v>6.66666666666667</v>
      </c>
      <c r="AB34" s="24" t="n">
        <v>3.33333333333333</v>
      </c>
      <c r="AC34" s="24" t="n">
        <v>3.33333333333333</v>
      </c>
      <c r="AD34" s="24" t="e">
        <f aca="false">AVERAGE(Table1382[[#This Row],[5Ci Political parties]:[5ciii educational, sporting and cultural organizations]])</f>
        <v>#N/A</v>
      </c>
      <c r="AE34" s="24" t="n">
        <v>5</v>
      </c>
      <c r="AF34" s="24" t="n">
        <v>7.5</v>
      </c>
      <c r="AG34" s="24" t="n">
        <v>7.5</v>
      </c>
      <c r="AH34" s="24" t="e">
        <f aca="false">AVERAGE(Table1382[[#This Row],[5Di Political parties]:[5diii educational, sporting and cultural organizations5]])</f>
        <v>#N/A</v>
      </c>
      <c r="AI34" s="24" t="n">
        <f aca="false">AVERAGE(Y34:Z34,AD34,AH34)</f>
        <v>5.27777777777778</v>
      </c>
      <c r="AJ34" s="24" t="n">
        <v>10</v>
      </c>
      <c r="AK34" s="25" t="n">
        <v>3</v>
      </c>
      <c r="AL34" s="25" t="n">
        <v>3.25</v>
      </c>
      <c r="AM34" s="25" t="n">
        <v>10</v>
      </c>
      <c r="AN34" s="25" t="n">
        <v>10</v>
      </c>
      <c r="AO34" s="25" t="n">
        <f aca="false">AVERAGE(Table1382[[#This Row],[6Di Access to foreign television (cable/ satellite)]:[6Dii Access to foreign newspapers]])</f>
        <v>10</v>
      </c>
      <c r="AP34" s="25" t="n">
        <v>10</v>
      </c>
      <c r="AQ34" s="24" t="n">
        <f aca="false">AVERAGE(AJ34:AL34,AO34:AP34)</f>
        <v>7.25</v>
      </c>
      <c r="AR34" s="24" t="n">
        <v>0</v>
      </c>
      <c r="AS34" s="24" t="n">
        <v>10</v>
      </c>
      <c r="AT34" s="24" t="n">
        <v>10</v>
      </c>
      <c r="AU34" s="24" t="n">
        <f aca="false">AVERAGE(AS34:AT34)</f>
        <v>10</v>
      </c>
      <c r="AV34" s="24" t="n">
        <f aca="false">AVERAGE(AU34,AR34)</f>
        <v>5</v>
      </c>
      <c r="AW34" s="26" t="n">
        <f aca="false">AVERAGE(Table1382[[#This Row],[RULE OF LAW]],Table1382[[#This Row],[SECURITY &amp; SAFETY]],Table1382[[#This Row],[PERSONAL FREEDOM (minus Security &amp;Safety and Rule of Law)]],Table1382[[#This Row],[PERSONAL FREEDOM (minus Security &amp;Safety and Rule of Law)]])</f>
        <v>5.69388888888889</v>
      </c>
      <c r="AX34" s="27" t="n">
        <v>5.67</v>
      </c>
      <c r="AY34" s="28" t="n">
        <f aca="false">AVERAGE(Table1382[[#This Row],[PERSONAL FREEDOM]:[ECONOMIC FREEDOM]])</f>
        <v>5.68194444444444</v>
      </c>
      <c r="AZ34" s="29" t="n">
        <f aca="false">RANK(BA34,$BA$2:$BA$142)</f>
        <v>124</v>
      </c>
      <c r="BA34" s="30" t="n">
        <f aca="false">ROUND(AY34, 2)</f>
        <v>5.68</v>
      </c>
      <c r="BB34" s="26" t="n">
        <f aca="false">Table1382[[#This Row],[1 Rule of Law]]</f>
        <v>3.8</v>
      </c>
      <c r="BC34" s="26" t="n">
        <f aca="false">Table1382[[#This Row],[2 Security &amp; Safety]]</f>
        <v>6.46444444444445</v>
      </c>
      <c r="BD34" s="26" t="n">
        <f aca="false">AVERAGE(AQ34,U34,AI34,AV34,X34)</f>
        <v>6.25555555555556</v>
      </c>
    </row>
    <row r="35" s="6" customFormat="true" ht="15" hidden="false" customHeight="true" outlineLevel="0" collapsed="false">
      <c r="A35" s="23" t="s">
        <v>93</v>
      </c>
      <c r="B35" s="24" t="n">
        <v>6.3</v>
      </c>
      <c r="C35" s="24" t="n">
        <v>5.12039305558605</v>
      </c>
      <c r="D35" s="24" t="n">
        <v>5.2729957159174</v>
      </c>
      <c r="E35" s="24" t="n">
        <v>5.6</v>
      </c>
      <c r="F35" s="24" t="n">
        <v>9.4</v>
      </c>
      <c r="G35" s="24" t="n">
        <v>10</v>
      </c>
      <c r="H35" s="24" t="n">
        <v>10</v>
      </c>
      <c r="I35" s="24" t="n">
        <v>10</v>
      </c>
      <c r="J35" s="24" t="n">
        <v>10</v>
      </c>
      <c r="K35" s="24" t="n">
        <v>10</v>
      </c>
      <c r="L35" s="24" t="n">
        <f aca="false">AVERAGE(Table1382[[#This Row],[2Bi Disappearance]:[2Bv Terrorism Injured ]])</f>
        <v>10</v>
      </c>
      <c r="M35" s="24" t="n">
        <v>10</v>
      </c>
      <c r="N35" s="24" t="n">
        <v>10</v>
      </c>
      <c r="O35" s="25" t="n">
        <v>10</v>
      </c>
      <c r="P35" s="25" t="n">
        <f aca="false">AVERAGE(Table1382[[#This Row],[2Ci Female Genital Mutilation]:[2Ciii Equal Inheritance Rights]])</f>
        <v>10</v>
      </c>
      <c r="Q35" s="24" t="n">
        <f aca="false">AVERAGE(F35,L35,P35)</f>
        <v>9.8</v>
      </c>
      <c r="R35" s="24" t="n">
        <v>10</v>
      </c>
      <c r="S35" s="24" t="n">
        <v>10</v>
      </c>
      <c r="T35" s="24" t="n">
        <v>10</v>
      </c>
      <c r="U35" s="24" t="n">
        <f aca="false">AVERAGE(R35:T35)</f>
        <v>10</v>
      </c>
      <c r="V35" s="24" t="s">
        <v>60</v>
      </c>
      <c r="W35" s="24" t="s">
        <v>60</v>
      </c>
      <c r="X35" s="24" t="s">
        <v>60</v>
      </c>
      <c r="Y35" s="24" t="s">
        <v>60</v>
      </c>
      <c r="Z35" s="24" t="s">
        <v>60</v>
      </c>
      <c r="AA35" s="24" t="s">
        <v>60</v>
      </c>
      <c r="AB35" s="24" t="s">
        <v>60</v>
      </c>
      <c r="AC35" s="24" t="s">
        <v>60</v>
      </c>
      <c r="AD35" s="24" t="s">
        <v>60</v>
      </c>
      <c r="AE35" s="24" t="s">
        <v>60</v>
      </c>
      <c r="AF35" s="24" t="s">
        <v>60</v>
      </c>
      <c r="AG35" s="24" t="s">
        <v>60</v>
      </c>
      <c r="AH35" s="24" t="s">
        <v>60</v>
      </c>
      <c r="AI35" s="24" t="s">
        <v>60</v>
      </c>
      <c r="AJ35" s="24" t="n">
        <v>0</v>
      </c>
      <c r="AK35" s="25" t="n">
        <v>7</v>
      </c>
      <c r="AL35" s="25" t="n">
        <v>6.25</v>
      </c>
      <c r="AM35" s="25" t="s">
        <v>60</v>
      </c>
      <c r="AN35" s="25" t="s">
        <v>60</v>
      </c>
      <c r="AO35" s="25" t="s">
        <v>60</v>
      </c>
      <c r="AP35" s="25" t="s">
        <v>60</v>
      </c>
      <c r="AQ35" s="24" t="n">
        <f aca="false">AVERAGE(AJ35:AL35,AO35:AP35)</f>
        <v>4.41666666666667</v>
      </c>
      <c r="AR35" s="24" t="n">
        <v>10</v>
      </c>
      <c r="AS35" s="24" t="n">
        <v>10</v>
      </c>
      <c r="AT35" s="24" t="n">
        <v>10</v>
      </c>
      <c r="AU35" s="24" t="n">
        <f aca="false">AVERAGE(AS35:AT35)</f>
        <v>10</v>
      </c>
      <c r="AV35" s="24" t="n">
        <f aca="false">AVERAGE(AU35,AR35)</f>
        <v>10</v>
      </c>
      <c r="AW35" s="26" t="n">
        <f aca="false">AVERAGE(Table1382[[#This Row],[RULE OF LAW]],Table1382[[#This Row],[SECURITY &amp; SAFETY]],Table1382[[#This Row],[PERSONAL FREEDOM (minus Security &amp;Safety and Rule of Law)]],Table1382[[#This Row],[PERSONAL FREEDOM (minus Security &amp;Safety and Rule of Law)]])</f>
        <v>7.91944444444444</v>
      </c>
      <c r="AX35" s="27" t="n">
        <v>6.77</v>
      </c>
      <c r="AY35" s="28" t="n">
        <f aca="false">AVERAGE(Table1382[[#This Row],[PERSONAL FREEDOM]:[ECONOMIC FREEDOM]])</f>
        <v>7.34472222222222</v>
      </c>
      <c r="AZ35" s="29" t="n">
        <f aca="false">RANK(BA35,$BA$2:$BA$142)</f>
        <v>54</v>
      </c>
      <c r="BA35" s="30" t="n">
        <f aca="false">ROUND(AY35, 2)</f>
        <v>7.34</v>
      </c>
      <c r="BB35" s="26" t="n">
        <f aca="false">Table1382[[#This Row],[1 Rule of Law]]</f>
        <v>5.6</v>
      </c>
      <c r="BC35" s="26" t="n">
        <f aca="false">Table1382[[#This Row],[2 Security &amp; Safety]]</f>
        <v>9.8</v>
      </c>
      <c r="BD35" s="26" t="n">
        <f aca="false">AVERAGE(AQ35,U35,AI35,AV35,X35)</f>
        <v>8.13888888888889</v>
      </c>
    </row>
    <row r="36" s="6" customFormat="true" ht="15" hidden="false" customHeight="true" outlineLevel="0" collapsed="false">
      <c r="A36" s="23" t="s">
        <v>94</v>
      </c>
      <c r="B36" s="24" t="s">
        <v>60</v>
      </c>
      <c r="C36" s="24" t="s">
        <v>60</v>
      </c>
      <c r="D36" s="24" t="s">
        <v>60</v>
      </c>
      <c r="E36" s="24" t="n">
        <v>7.118284</v>
      </c>
      <c r="F36" s="24" t="n">
        <v>9.68</v>
      </c>
      <c r="G36" s="24" t="n">
        <v>10</v>
      </c>
      <c r="H36" s="24" t="n">
        <v>10</v>
      </c>
      <c r="I36" s="24" t="n">
        <v>7.5</v>
      </c>
      <c r="J36" s="24" t="n">
        <v>10</v>
      </c>
      <c r="K36" s="24" t="n">
        <v>10</v>
      </c>
      <c r="L36" s="24" t="n">
        <f aca="false">AVERAGE(Table1382[[#This Row],[2Bi Disappearance]:[2Bv Terrorism Injured ]])</f>
        <v>9.5</v>
      </c>
      <c r="M36" s="24" t="n">
        <v>10</v>
      </c>
      <c r="N36" s="24" t="n">
        <v>10</v>
      </c>
      <c r="O36" s="25" t="s">
        <v>60</v>
      </c>
      <c r="P36" s="25" t="n">
        <f aca="false">AVERAGE(Table1382[[#This Row],[2Ci Female Genital Mutilation]:[2Ciii Equal Inheritance Rights]])</f>
        <v>10</v>
      </c>
      <c r="Q36" s="24" t="n">
        <f aca="false">AVERAGE(F36,L36,P36)</f>
        <v>9.72666666666667</v>
      </c>
      <c r="R36" s="24" t="n">
        <v>10</v>
      </c>
      <c r="S36" s="24" t="n">
        <v>10</v>
      </c>
      <c r="T36" s="24" t="n">
        <v>10</v>
      </c>
      <c r="U36" s="24" t="n">
        <f aca="false">AVERAGE(R36:T36)</f>
        <v>10</v>
      </c>
      <c r="V36" s="24" t="n">
        <v>10</v>
      </c>
      <c r="W36" s="24" t="n">
        <v>10</v>
      </c>
      <c r="X36" s="24" t="n">
        <f aca="false">AVERAGE(Table1382[[#This Row],[4A Freedom to establish religious organizations]:[4B Autonomy of religious organizations]])</f>
        <v>10</v>
      </c>
      <c r="Y36" s="24" t="n">
        <v>10</v>
      </c>
      <c r="Z36" s="24" t="n">
        <v>10</v>
      </c>
      <c r="AA36" s="24" t="n">
        <v>10</v>
      </c>
      <c r="AB36" s="24" t="n">
        <v>10</v>
      </c>
      <c r="AC36" s="24" t="n">
        <v>10</v>
      </c>
      <c r="AD36" s="24" t="e">
        <f aca="false">AVERAGE(Table1382[[#This Row],[5Ci Political parties]:[5ciii educational, sporting and cultural organizations]])</f>
        <v>#N/A</v>
      </c>
      <c r="AE36" s="24" t="n">
        <v>10</v>
      </c>
      <c r="AF36" s="24" t="n">
        <v>0</v>
      </c>
      <c r="AG36" s="24" t="n">
        <v>10</v>
      </c>
      <c r="AH36" s="24" t="e">
        <f aca="false">AVERAGE(Table1382[[#This Row],[5Di Political parties]:[5diii educational, sporting and cultural organizations5]])</f>
        <v>#N/A</v>
      </c>
      <c r="AI36" s="24" t="e">
        <f aca="false">AVERAGE(Y36:Z36,AD36,AH36)</f>
        <v>#N/A</v>
      </c>
      <c r="AJ36" s="24" t="n">
        <v>10</v>
      </c>
      <c r="AK36" s="25" t="n">
        <v>8.33333333333333</v>
      </c>
      <c r="AL36" s="25" t="n">
        <v>7.75</v>
      </c>
      <c r="AM36" s="25" t="n">
        <v>10</v>
      </c>
      <c r="AN36" s="25" t="n">
        <v>10</v>
      </c>
      <c r="AO36" s="25" t="n">
        <f aca="false">AVERAGE(Table1382[[#This Row],[6Di Access to foreign television (cable/ satellite)]:[6Dii Access to foreign newspapers]])</f>
        <v>10</v>
      </c>
      <c r="AP36" s="25" t="n">
        <v>10</v>
      </c>
      <c r="AQ36" s="24" t="n">
        <f aca="false">AVERAGE(AJ36:AL36,AO36:AP36)</f>
        <v>9.21666666666667</v>
      </c>
      <c r="AR36" s="24" t="n">
        <v>10</v>
      </c>
      <c r="AS36" s="24" t="n">
        <v>10</v>
      </c>
      <c r="AT36" s="24" t="n">
        <v>10</v>
      </c>
      <c r="AU36" s="24" t="n">
        <f aca="false">AVERAGE(AS36:AT36)</f>
        <v>10</v>
      </c>
      <c r="AV36" s="24" t="n">
        <f aca="false">AVERAGE(AU36,AR36)</f>
        <v>10</v>
      </c>
      <c r="AW36" s="26" t="n">
        <f aca="false">AVERAGE(Table1382[[#This Row],[RULE OF LAW]],Table1382[[#This Row],[SECURITY &amp; SAFETY]],Table1382[[#This Row],[PERSONAL FREEDOM (minus Security &amp;Safety and Rule of Law)]],Table1382[[#This Row],[PERSONAL FREEDOM (minus Security &amp;Safety and Rule of Law)]])</f>
        <v>9.049571</v>
      </c>
      <c r="AX36" s="27" t="n">
        <v>7.83</v>
      </c>
      <c r="AY36" s="28" t="n">
        <f aca="false">AVERAGE(Table1382[[#This Row],[PERSONAL FREEDOM]:[ECONOMIC FREEDOM]])</f>
        <v>8.4397855</v>
      </c>
      <c r="AZ36" s="29" t="n">
        <f aca="false">RANK(BA36,$BA$2:$BA$142)</f>
        <v>12</v>
      </c>
      <c r="BA36" s="30" t="n">
        <f aca="false">ROUND(AY36, 2)</f>
        <v>8.44</v>
      </c>
      <c r="BB36" s="26" t="n">
        <f aca="false">Table1382[[#This Row],[1 Rule of Law]]</f>
        <v>7.118284</v>
      </c>
      <c r="BC36" s="26" t="n">
        <f aca="false">Table1382[[#This Row],[2 Security &amp; Safety]]</f>
        <v>9.72666666666667</v>
      </c>
      <c r="BD36" s="26" t="e">
        <f aca="false">AVERAGE(AQ36,U36,AI36,AV36,X36)</f>
        <v>#N/A</v>
      </c>
    </row>
    <row r="37" s="6" customFormat="true" ht="15" hidden="false" customHeight="true" outlineLevel="0" collapsed="false">
      <c r="A37" s="23" t="s">
        <v>95</v>
      </c>
      <c r="B37" s="24" t="n">
        <v>8.33333333333333</v>
      </c>
      <c r="C37" s="24" t="n">
        <v>6.47194732448907</v>
      </c>
      <c r="D37" s="24" t="n">
        <v>6.96109026947686</v>
      </c>
      <c r="E37" s="24" t="n">
        <v>7.3</v>
      </c>
      <c r="F37" s="24" t="n">
        <v>9.56</v>
      </c>
      <c r="G37" s="24" t="n">
        <v>10</v>
      </c>
      <c r="H37" s="24" t="n">
        <v>10</v>
      </c>
      <c r="I37" s="24" t="n">
        <v>10</v>
      </c>
      <c r="J37" s="24" t="n">
        <v>10</v>
      </c>
      <c r="K37" s="24" t="n">
        <v>9.61628251430115</v>
      </c>
      <c r="L37" s="24" t="n">
        <f aca="false">AVERAGE(Table1382[[#This Row],[2Bi Disappearance]:[2Bv Terrorism Injured ]])</f>
        <v>9.92325650286023</v>
      </c>
      <c r="M37" s="24" t="n">
        <v>10</v>
      </c>
      <c r="N37" s="24" t="n">
        <v>10</v>
      </c>
      <c r="O37" s="25" t="n">
        <v>10</v>
      </c>
      <c r="P37" s="25" t="n">
        <f aca="false">AVERAGE(Table1382[[#This Row],[2Ci Female Genital Mutilation]:[2Ciii Equal Inheritance Rights]])</f>
        <v>10</v>
      </c>
      <c r="Q37" s="24" t="n">
        <f aca="false">AVERAGE(F37,L37,P37)</f>
        <v>9.82775216762008</v>
      </c>
      <c r="R37" s="24" t="n">
        <v>10</v>
      </c>
      <c r="S37" s="24" t="n">
        <v>10</v>
      </c>
      <c r="T37" s="24" t="s">
        <v>60</v>
      </c>
      <c r="U37" s="24" t="n">
        <f aca="false">AVERAGE(R37:T37)</f>
        <v>10</v>
      </c>
      <c r="V37" s="24" t="n">
        <v>10</v>
      </c>
      <c r="W37" s="24" t="n">
        <v>10</v>
      </c>
      <c r="X37" s="24" t="n">
        <f aca="false">AVERAGE(Table1382[[#This Row],[4A Freedom to establish religious organizations]:[4B Autonomy of religious organizations]])</f>
        <v>10</v>
      </c>
      <c r="Y37" s="24" t="n">
        <v>10</v>
      </c>
      <c r="Z37" s="24" t="n">
        <v>10</v>
      </c>
      <c r="AA37" s="24" t="n">
        <v>10</v>
      </c>
      <c r="AB37" s="24" t="n">
        <v>10</v>
      </c>
      <c r="AC37" s="24" t="n">
        <v>10</v>
      </c>
      <c r="AD37" s="24" t="e">
        <f aca="false">AVERAGE(Table1382[[#This Row],[5Ci Political parties]:[5ciii educational, sporting and cultural organizations]])</f>
        <v>#N/A</v>
      </c>
      <c r="AE37" s="24" t="n">
        <v>10</v>
      </c>
      <c r="AF37" s="24" t="n">
        <v>10</v>
      </c>
      <c r="AG37" s="24" t="n">
        <v>10</v>
      </c>
      <c r="AH37" s="24" t="e">
        <f aca="false">AVERAGE(Table1382[[#This Row],[5Di Political parties]:[5diii educational, sporting and cultural organizations5]])</f>
        <v>#N/A</v>
      </c>
      <c r="AI37" s="24" t="e">
        <f aca="false">AVERAGE(Y37:Z37,AD37,AH37)</f>
        <v>#N/A</v>
      </c>
      <c r="AJ37" s="24" t="n">
        <v>10</v>
      </c>
      <c r="AK37" s="25" t="n">
        <v>8.66666666666667</v>
      </c>
      <c r="AL37" s="25" t="n">
        <v>8.25</v>
      </c>
      <c r="AM37" s="25" t="n">
        <v>10</v>
      </c>
      <c r="AN37" s="25" t="n">
        <v>10</v>
      </c>
      <c r="AO37" s="25" t="n">
        <f aca="false">AVERAGE(Table1382[[#This Row],[6Di Access to foreign television (cable/ satellite)]:[6Dii Access to foreign newspapers]])</f>
        <v>10</v>
      </c>
      <c r="AP37" s="25" t="n">
        <v>10</v>
      </c>
      <c r="AQ37" s="24" t="n">
        <f aca="false">AVERAGE(AJ37:AL37,AO37:AP37)</f>
        <v>9.38333333333333</v>
      </c>
      <c r="AR37" s="24" t="n">
        <v>10</v>
      </c>
      <c r="AS37" s="24" t="n">
        <v>10</v>
      </c>
      <c r="AT37" s="24" t="n">
        <v>10</v>
      </c>
      <c r="AU37" s="24" t="n">
        <f aca="false">AVERAGE(AS37:AT37)</f>
        <v>10</v>
      </c>
      <c r="AV37" s="24" t="n">
        <f aca="false">AVERAGE(AU37,AR37)</f>
        <v>10</v>
      </c>
      <c r="AW37" s="26" t="n">
        <f aca="false">AVERAGE(Table1382[[#This Row],[RULE OF LAW]],Table1382[[#This Row],[SECURITY &amp; SAFETY]],Table1382[[#This Row],[PERSONAL FREEDOM (minus Security &amp;Safety and Rule of Law)]],Table1382[[#This Row],[PERSONAL FREEDOM (minus Security &amp;Safety and Rule of Law)]])</f>
        <v>9.22027137523835</v>
      </c>
      <c r="AX37" s="27" t="n">
        <v>7.25</v>
      </c>
      <c r="AY37" s="28" t="n">
        <f aca="false">AVERAGE(Table1382[[#This Row],[PERSONAL FREEDOM]:[ECONOMIC FREEDOM]])</f>
        <v>8.23513568761918</v>
      </c>
      <c r="AZ37" s="29" t="n">
        <f aca="false">RANK(BA37,$BA$2:$BA$142)</f>
        <v>19</v>
      </c>
      <c r="BA37" s="30" t="n">
        <f aca="false">ROUND(AY37, 2)</f>
        <v>8.24</v>
      </c>
      <c r="BB37" s="26" t="n">
        <f aca="false">Table1382[[#This Row],[1 Rule of Law]]</f>
        <v>7.3</v>
      </c>
      <c r="BC37" s="26" t="n">
        <f aca="false">Table1382[[#This Row],[2 Security &amp; Safety]]</f>
        <v>9.82775216762008</v>
      </c>
      <c r="BD37" s="26" t="e">
        <f aca="false">AVERAGE(AQ37,U37,AI37,AV37,X37)</f>
        <v>#N/A</v>
      </c>
    </row>
    <row r="38" s="6" customFormat="true" ht="15" hidden="false" customHeight="true" outlineLevel="0" collapsed="false">
      <c r="A38" s="23" t="s">
        <v>96</v>
      </c>
      <c r="B38" s="24" t="n">
        <v>9.36666666666667</v>
      </c>
      <c r="C38" s="24" t="n">
        <v>7.86007950481402</v>
      </c>
      <c r="D38" s="24" t="n">
        <v>8.7198480408056</v>
      </c>
      <c r="E38" s="24" t="n">
        <v>8.6</v>
      </c>
      <c r="F38" s="24" t="n">
        <v>9.6</v>
      </c>
      <c r="G38" s="24" t="n">
        <v>10</v>
      </c>
      <c r="H38" s="24" t="n">
        <v>10</v>
      </c>
      <c r="I38" s="24" t="n">
        <v>10</v>
      </c>
      <c r="J38" s="24" t="n">
        <v>10</v>
      </c>
      <c r="K38" s="24" t="n">
        <v>9.92718827891476</v>
      </c>
      <c r="L38" s="24" t="n">
        <f aca="false">AVERAGE(Table1382[[#This Row],[2Bi Disappearance]:[2Bv Terrorism Injured ]])</f>
        <v>9.98543765578295</v>
      </c>
      <c r="M38" s="24" t="n">
        <v>9.5</v>
      </c>
      <c r="N38" s="24" t="n">
        <v>10</v>
      </c>
      <c r="O38" s="25" t="n">
        <v>10</v>
      </c>
      <c r="P38" s="25" t="n">
        <f aca="false">AVERAGE(Table1382[[#This Row],[2Ci Female Genital Mutilation]:[2Ciii Equal Inheritance Rights]])</f>
        <v>9.83333333333333</v>
      </c>
      <c r="Q38" s="24" t="n">
        <f aca="false">AVERAGE(F38,L38,P38)</f>
        <v>9.8062569963721</v>
      </c>
      <c r="R38" s="24" t="n">
        <v>10</v>
      </c>
      <c r="S38" s="24" t="n">
        <v>10</v>
      </c>
      <c r="T38" s="24" t="n">
        <v>10</v>
      </c>
      <c r="U38" s="24" t="n">
        <f aca="false">AVERAGE(R38:T38)</f>
        <v>10</v>
      </c>
      <c r="V38" s="24" t="n">
        <v>10</v>
      </c>
      <c r="W38" s="24" t="n">
        <v>10</v>
      </c>
      <c r="X38" s="24" t="n">
        <f aca="false">AVERAGE(Table1382[[#This Row],[4A Freedom to establish religious organizations]:[4B Autonomy of religious organizations]])</f>
        <v>10</v>
      </c>
      <c r="Y38" s="24" t="n">
        <v>10</v>
      </c>
      <c r="Z38" s="24" t="n">
        <v>10</v>
      </c>
      <c r="AA38" s="24" t="n">
        <v>10</v>
      </c>
      <c r="AB38" s="24" t="n">
        <v>10</v>
      </c>
      <c r="AC38" s="24" t="n">
        <v>10</v>
      </c>
      <c r="AD38" s="24" t="e">
        <f aca="false">AVERAGE(Table1382[[#This Row],[5Ci Political parties]:[5ciii educational, sporting and cultural organizations]])</f>
        <v>#N/A</v>
      </c>
      <c r="AE38" s="24" t="n">
        <v>10</v>
      </c>
      <c r="AF38" s="24" t="n">
        <v>10</v>
      </c>
      <c r="AG38" s="24" t="n">
        <v>10</v>
      </c>
      <c r="AH38" s="24" t="e">
        <f aca="false">AVERAGE(Table1382[[#This Row],[5Di Political parties]:[5diii educational, sporting and cultural organizations5]])</f>
        <v>#N/A</v>
      </c>
      <c r="AI38" s="24" t="e">
        <f aca="false">AVERAGE(Y38:Z38,AD38,AH38)</f>
        <v>#N/A</v>
      </c>
      <c r="AJ38" s="24" t="n">
        <v>10</v>
      </c>
      <c r="AK38" s="25" t="n">
        <v>9.33333333333333</v>
      </c>
      <c r="AL38" s="25" t="n">
        <v>9</v>
      </c>
      <c r="AM38" s="25" t="n">
        <v>10</v>
      </c>
      <c r="AN38" s="25" t="n">
        <v>10</v>
      </c>
      <c r="AO38" s="25" t="n">
        <f aca="false">AVERAGE(Table1382[[#This Row],[6Di Access to foreign television (cable/ satellite)]:[6Dii Access to foreign newspapers]])</f>
        <v>10</v>
      </c>
      <c r="AP38" s="25" t="n">
        <v>10</v>
      </c>
      <c r="AQ38" s="24" t="n">
        <f aca="false">AVERAGE(AJ38:AL38,AO38:AP38)</f>
        <v>9.66666666666667</v>
      </c>
      <c r="AR38" s="24" t="n">
        <v>10</v>
      </c>
      <c r="AS38" s="24" t="n">
        <v>10</v>
      </c>
      <c r="AT38" s="24" t="n">
        <v>10</v>
      </c>
      <c r="AU38" s="24" t="n">
        <f aca="false">AVERAGE(AS38:AT38)</f>
        <v>10</v>
      </c>
      <c r="AV38" s="24" t="n">
        <f aca="false">AVERAGE(AU38,AR38)</f>
        <v>10</v>
      </c>
      <c r="AW38" s="26" t="n">
        <f aca="false">AVERAGE(Table1382[[#This Row],[RULE OF LAW]],Table1382[[#This Row],[SECURITY &amp; SAFETY]],Table1382[[#This Row],[PERSONAL FREEDOM (minus Security &amp;Safety and Rule of Law)]],Table1382[[#This Row],[PERSONAL FREEDOM (minus Security &amp;Safety and Rule of Law)]])</f>
        <v>9.56823091575969</v>
      </c>
      <c r="AX38" s="27" t="n">
        <v>7.82</v>
      </c>
      <c r="AY38" s="28" t="n">
        <f aca="false">AVERAGE(Table1382[[#This Row],[PERSONAL FREEDOM]:[ECONOMIC FREEDOM]])</f>
        <v>8.69411545787985</v>
      </c>
      <c r="AZ38" s="29" t="n">
        <f aca="false">RANK(BA38,$BA$2:$BA$142)</f>
        <v>4</v>
      </c>
      <c r="BA38" s="30" t="n">
        <f aca="false">ROUND(AY38, 2)</f>
        <v>8.69</v>
      </c>
      <c r="BB38" s="26" t="n">
        <f aca="false">Table1382[[#This Row],[1 Rule of Law]]</f>
        <v>8.6</v>
      </c>
      <c r="BC38" s="26" t="n">
        <f aca="false">Table1382[[#This Row],[2 Security &amp; Safety]]</f>
        <v>9.8062569963721</v>
      </c>
      <c r="BD38" s="26" t="e">
        <f aca="false">AVERAGE(AQ38,U38,AI38,AV38,X38)</f>
        <v>#N/A</v>
      </c>
    </row>
    <row r="39" s="6" customFormat="true" ht="15" hidden="false" customHeight="true" outlineLevel="0" collapsed="false">
      <c r="A39" s="23" t="s">
        <v>97</v>
      </c>
      <c r="B39" s="24" t="n">
        <v>5.6</v>
      </c>
      <c r="C39" s="24" t="n">
        <v>5.11372400103719</v>
      </c>
      <c r="D39" s="24" t="n">
        <v>4.71472125273045</v>
      </c>
      <c r="E39" s="24" t="n">
        <v>5.1</v>
      </c>
      <c r="F39" s="24" t="n">
        <v>0.159999999999999</v>
      </c>
      <c r="G39" s="24" t="n">
        <v>10</v>
      </c>
      <c r="H39" s="24" t="n">
        <v>10</v>
      </c>
      <c r="I39" s="24" t="n">
        <v>10</v>
      </c>
      <c r="J39" s="24" t="n">
        <v>10</v>
      </c>
      <c r="K39" s="24" t="n">
        <v>10</v>
      </c>
      <c r="L39" s="24" t="n">
        <f aca="false">AVERAGE(Table1382[[#This Row],[2Bi Disappearance]:[2Bv Terrorism Injured ]])</f>
        <v>10</v>
      </c>
      <c r="M39" s="24" t="n">
        <v>10</v>
      </c>
      <c r="N39" s="24" t="n">
        <v>10</v>
      </c>
      <c r="O39" s="25" t="n">
        <v>10</v>
      </c>
      <c r="P39" s="25" t="n">
        <f aca="false">AVERAGE(Table1382[[#This Row],[2Ci Female Genital Mutilation]:[2Ciii Equal Inheritance Rights]])</f>
        <v>10</v>
      </c>
      <c r="Q39" s="24" t="n">
        <f aca="false">AVERAGE(F39,L39,P39)</f>
        <v>6.72</v>
      </c>
      <c r="R39" s="24" t="n">
        <v>5</v>
      </c>
      <c r="S39" s="24" t="n">
        <v>5</v>
      </c>
      <c r="T39" s="24" t="n">
        <v>10</v>
      </c>
      <c r="U39" s="24" t="n">
        <f aca="false">AVERAGE(R39:T39)</f>
        <v>6.66666666666667</v>
      </c>
      <c r="V39" s="24" t="n">
        <v>2.5</v>
      </c>
      <c r="W39" s="24" t="n">
        <v>10</v>
      </c>
      <c r="X39" s="24" t="n">
        <f aca="false">AVERAGE(Table1382[[#This Row],[4A Freedom to establish religious organizations]:[4B Autonomy of religious organizations]])</f>
        <v>6.25</v>
      </c>
      <c r="Y39" s="24" t="n">
        <v>7.5</v>
      </c>
      <c r="Z39" s="24" t="n">
        <v>7.5</v>
      </c>
      <c r="AA39" s="24" t="n">
        <v>0</v>
      </c>
      <c r="AB39" s="24" t="n">
        <v>6.66666666666667</v>
      </c>
      <c r="AC39" s="24" t="n">
        <v>3.33333333333333</v>
      </c>
      <c r="AD39" s="24" t="e">
        <f aca="false">AVERAGE(Table1382[[#This Row],[5Ci Political parties]:[5ciii educational, sporting and cultural organizations]])</f>
        <v>#N/A</v>
      </c>
      <c r="AE39" s="24" t="n">
        <v>10</v>
      </c>
      <c r="AF39" s="24" t="n">
        <v>10</v>
      </c>
      <c r="AG39" s="24" t="n">
        <v>10</v>
      </c>
      <c r="AH39" s="24" t="e">
        <f aca="false">AVERAGE(Table1382[[#This Row],[5Di Political parties]:[5diii educational, sporting and cultural organizations5]])</f>
        <v>#N/A</v>
      </c>
      <c r="AI39" s="24" t="e">
        <f aca="false">AVERAGE(Y39:Z39,AD39,AH39)</f>
        <v>#N/A</v>
      </c>
      <c r="AJ39" s="24" t="n">
        <v>10</v>
      </c>
      <c r="AK39" s="25" t="n">
        <v>7.33333333333333</v>
      </c>
      <c r="AL39" s="25" t="n">
        <v>5.25</v>
      </c>
      <c r="AM39" s="25" t="n">
        <v>10</v>
      </c>
      <c r="AN39" s="25" t="n">
        <v>10</v>
      </c>
      <c r="AO39" s="25" t="n">
        <f aca="false">AVERAGE(Table1382[[#This Row],[6Di Access to foreign television (cable/ satellite)]:[6Dii Access to foreign newspapers]])</f>
        <v>10</v>
      </c>
      <c r="AP39" s="25" t="n">
        <v>10</v>
      </c>
      <c r="AQ39" s="24" t="n">
        <f aca="false">AVERAGE(AJ39:AL39,AO39:AP39)</f>
        <v>8.51666666666667</v>
      </c>
      <c r="AR39" s="24" t="n">
        <v>10</v>
      </c>
      <c r="AS39" s="24" t="n">
        <v>10</v>
      </c>
      <c r="AT39" s="24" t="n">
        <v>10</v>
      </c>
      <c r="AU39" s="24" t="n">
        <f aca="false">AVERAGE(AS39:AT39)</f>
        <v>10</v>
      </c>
      <c r="AV39" s="24" t="n">
        <f aca="false">AVERAGE(AU39,AR39)</f>
        <v>10</v>
      </c>
      <c r="AW39" s="26" t="n">
        <f aca="false">AVERAGE(Table1382[[#This Row],[RULE OF LAW]],Table1382[[#This Row],[SECURITY &amp; SAFETY]],Table1382[[#This Row],[PERSONAL FREEDOM (minus Security &amp;Safety and Rule of Law)]],Table1382[[#This Row],[PERSONAL FREEDOM (minus Security &amp;Safety and Rule of Law)]])</f>
        <v>6.80666666666667</v>
      </c>
      <c r="AX39" s="27" t="n">
        <v>6.45</v>
      </c>
      <c r="AY39" s="28" t="n">
        <f aca="false">AVERAGE(Table1382[[#This Row],[PERSONAL FREEDOM]:[ECONOMIC FREEDOM]])</f>
        <v>6.62833333333333</v>
      </c>
      <c r="AZ39" s="29" t="n">
        <f aca="false">RANK(BA39,$BA$2:$BA$142)</f>
        <v>88</v>
      </c>
      <c r="BA39" s="30" t="n">
        <f aca="false">ROUND(AY39, 2)</f>
        <v>6.63</v>
      </c>
      <c r="BB39" s="26" t="n">
        <f aca="false">Table1382[[#This Row],[1 Rule of Law]]</f>
        <v>5.1</v>
      </c>
      <c r="BC39" s="26" t="n">
        <f aca="false">Table1382[[#This Row],[2 Security &amp; Safety]]</f>
        <v>6.72</v>
      </c>
      <c r="BD39" s="26" t="e">
        <f aca="false">AVERAGE(AQ39,U39,AI39,AV39,X39)</f>
        <v>#N/A</v>
      </c>
    </row>
    <row r="40" s="6" customFormat="true" ht="15" hidden="false" customHeight="true" outlineLevel="0" collapsed="false">
      <c r="A40" s="23" t="s">
        <v>98</v>
      </c>
      <c r="B40" s="24" t="n">
        <v>5.26666666666667</v>
      </c>
      <c r="C40" s="24" t="n">
        <v>4.24497277154298</v>
      </c>
      <c r="D40" s="24" t="n">
        <v>4.36403093283679</v>
      </c>
      <c r="E40" s="24" t="n">
        <v>4.6</v>
      </c>
      <c r="F40" s="24" t="n">
        <v>2.8</v>
      </c>
      <c r="G40" s="24" t="n">
        <v>10</v>
      </c>
      <c r="H40" s="24" t="n">
        <v>10</v>
      </c>
      <c r="I40" s="24" t="n">
        <v>5</v>
      </c>
      <c r="J40" s="24" t="n">
        <v>10</v>
      </c>
      <c r="K40" s="24" t="n">
        <v>9.95549431573401</v>
      </c>
      <c r="L40" s="24" t="n">
        <f aca="false">AVERAGE(Table1382[[#This Row],[2Bi Disappearance]:[2Bv Terrorism Injured ]])</f>
        <v>8.9910988631468</v>
      </c>
      <c r="M40" s="24" t="n">
        <v>10</v>
      </c>
      <c r="N40" s="24" t="n">
        <v>10</v>
      </c>
      <c r="O40" s="25" t="n">
        <v>10</v>
      </c>
      <c r="P40" s="25" t="n">
        <f aca="false">AVERAGE(Table1382[[#This Row],[2Ci Female Genital Mutilation]:[2Ciii Equal Inheritance Rights]])</f>
        <v>10</v>
      </c>
      <c r="Q40" s="24" t="n">
        <f aca="false">AVERAGE(F40,L40,P40)</f>
        <v>7.26369962104893</v>
      </c>
      <c r="R40" s="24" t="n">
        <v>10</v>
      </c>
      <c r="S40" s="24" t="n">
        <v>10</v>
      </c>
      <c r="T40" s="24" t="n">
        <v>10</v>
      </c>
      <c r="U40" s="24" t="n">
        <f aca="false">AVERAGE(R40:T40)</f>
        <v>10</v>
      </c>
      <c r="V40" s="24" t="n">
        <v>10</v>
      </c>
      <c r="W40" s="24" t="n">
        <v>6.66666666666667</v>
      </c>
      <c r="X40" s="24" t="n">
        <f aca="false">AVERAGE(Table1382[[#This Row],[4A Freedom to establish religious organizations]:[4B Autonomy of religious organizations]])</f>
        <v>8.33333333333333</v>
      </c>
      <c r="Y40" s="24" t="n">
        <v>10</v>
      </c>
      <c r="Z40" s="24" t="n">
        <v>10</v>
      </c>
      <c r="AA40" s="24" t="n">
        <v>6.66666666666667</v>
      </c>
      <c r="AB40" s="24" t="n">
        <v>0</v>
      </c>
      <c r="AC40" s="24" t="n">
        <v>6.66666666666667</v>
      </c>
      <c r="AD40" s="24" t="e">
        <f aca="false">AVERAGE(Table1382[[#This Row],[5Ci Political parties]:[5ciii educational, sporting and cultural organizations]])</f>
        <v>#N/A</v>
      </c>
      <c r="AE40" s="24" t="n">
        <v>7.5</v>
      </c>
      <c r="AF40" s="24" t="n">
        <v>0</v>
      </c>
      <c r="AG40" s="24" t="n">
        <v>10</v>
      </c>
      <c r="AH40" s="24" t="e">
        <f aca="false">AVERAGE(Table1382[[#This Row],[5Di Political parties]:[5diii educational, sporting and cultural organizations5]])</f>
        <v>#N/A</v>
      </c>
      <c r="AI40" s="24" t="e">
        <f aca="false">AVERAGE(Y40:Z40,AD40,AH40)</f>
        <v>#N/A</v>
      </c>
      <c r="AJ40" s="24" t="n">
        <v>10</v>
      </c>
      <c r="AK40" s="25" t="n">
        <v>5</v>
      </c>
      <c r="AL40" s="25" t="n">
        <v>5.5</v>
      </c>
      <c r="AM40" s="25" t="n">
        <v>10</v>
      </c>
      <c r="AN40" s="25" t="n">
        <v>10</v>
      </c>
      <c r="AO40" s="25" t="n">
        <f aca="false">AVERAGE(Table1382[[#This Row],[6Di Access to foreign television (cable/ satellite)]:[6Dii Access to foreign newspapers]])</f>
        <v>10</v>
      </c>
      <c r="AP40" s="25" t="n">
        <v>10</v>
      </c>
      <c r="AQ40" s="24" t="n">
        <f aca="false">AVERAGE(AJ40:AL40,AO40:AP40)</f>
        <v>8.1</v>
      </c>
      <c r="AR40" s="24" t="n">
        <v>10</v>
      </c>
      <c r="AS40" s="24" t="n">
        <v>10</v>
      </c>
      <c r="AT40" s="24" t="n">
        <v>10</v>
      </c>
      <c r="AU40" s="24" t="n">
        <f aca="false">AVERAGE(AS40:AT40)</f>
        <v>10</v>
      </c>
      <c r="AV40" s="24" t="n">
        <f aca="false">AVERAGE(AU40,AR40)</f>
        <v>10</v>
      </c>
      <c r="AW40" s="26" t="n">
        <f aca="false">AVERAGE(Table1382[[#This Row],[RULE OF LAW]],Table1382[[#This Row],[SECURITY &amp; SAFETY]],Table1382[[#This Row],[PERSONAL FREEDOM (minus Security &amp;Safety and Rule of Law)]],Table1382[[#This Row],[PERSONAL FREEDOM (minus Security &amp;Safety and Rule of Law)]])</f>
        <v>7.36620268304001</v>
      </c>
      <c r="AX40" s="27" t="n">
        <v>5.9</v>
      </c>
      <c r="AY40" s="28" t="n">
        <f aca="false">AVERAGE(Table1382[[#This Row],[PERSONAL FREEDOM]:[ECONOMIC FREEDOM]])</f>
        <v>6.63310134152001</v>
      </c>
      <c r="AZ40" s="29" t="n">
        <f aca="false">RANK(BA40,$BA$2:$BA$142)</f>
        <v>88</v>
      </c>
      <c r="BA40" s="30" t="n">
        <f aca="false">ROUND(AY40, 2)</f>
        <v>6.63</v>
      </c>
      <c r="BB40" s="26" t="n">
        <f aca="false">Table1382[[#This Row],[1 Rule of Law]]</f>
        <v>4.6</v>
      </c>
      <c r="BC40" s="26" t="n">
        <f aca="false">Table1382[[#This Row],[2 Security &amp; Safety]]</f>
        <v>7.26369962104893</v>
      </c>
      <c r="BD40" s="26" t="e">
        <f aca="false">AVERAGE(AQ40,U40,AI40,AV40,X40)</f>
        <v>#N/A</v>
      </c>
    </row>
    <row r="41" s="6" customFormat="true" ht="15" hidden="false" customHeight="true" outlineLevel="0" collapsed="false">
      <c r="A41" s="23" t="s">
        <v>99</v>
      </c>
      <c r="B41" s="24" t="n">
        <v>3.3</v>
      </c>
      <c r="C41" s="24" t="n">
        <v>4.65276397021207</v>
      </c>
      <c r="D41" s="24" t="n">
        <v>4.53414801191709</v>
      </c>
      <c r="E41" s="24" t="n">
        <v>4.2</v>
      </c>
      <c r="F41" s="24" t="n">
        <v>9.48</v>
      </c>
      <c r="G41" s="24" t="n">
        <v>5</v>
      </c>
      <c r="H41" s="24" t="n">
        <v>10</v>
      </c>
      <c r="I41" s="24" t="n">
        <v>10</v>
      </c>
      <c r="J41" s="24" t="n">
        <v>10</v>
      </c>
      <c r="K41" s="24" t="n">
        <v>10</v>
      </c>
      <c r="L41" s="24" t="n">
        <f aca="false">AVERAGE(Table1382[[#This Row],[2Bi Disappearance]:[2Bv Terrorism Injured ]])</f>
        <v>9</v>
      </c>
      <c r="M41" s="24" t="n">
        <v>1</v>
      </c>
      <c r="N41" s="24" t="n">
        <v>5</v>
      </c>
      <c r="O41" s="25" t="n">
        <v>5</v>
      </c>
      <c r="P41" s="25" t="n">
        <f aca="false">AVERAGE(Table1382[[#This Row],[2Ci Female Genital Mutilation]:[2Ciii Equal Inheritance Rights]])</f>
        <v>3.66666666666667</v>
      </c>
      <c r="Q41" s="24" t="n">
        <f aca="false">AVERAGE(F41,L41,P41)</f>
        <v>7.38222222222222</v>
      </c>
      <c r="R41" s="24" t="n">
        <v>0</v>
      </c>
      <c r="S41" s="24" t="n">
        <v>10</v>
      </c>
      <c r="T41" s="24" t="n">
        <v>10</v>
      </c>
      <c r="U41" s="24" t="n">
        <f aca="false">AVERAGE(R41:T41)</f>
        <v>6.66666666666667</v>
      </c>
      <c r="V41" s="24" t="n">
        <v>5</v>
      </c>
      <c r="W41" s="24" t="n">
        <v>3.33333333333333</v>
      </c>
      <c r="X41" s="24" t="n">
        <f aca="false">AVERAGE(Table1382[[#This Row],[4A Freedom to establish religious organizations]:[4B Autonomy of religious organizations]])</f>
        <v>4.16666666666667</v>
      </c>
      <c r="Y41" s="24" t="n">
        <v>2.5</v>
      </c>
      <c r="Z41" s="24" t="n">
        <v>2.5</v>
      </c>
      <c r="AA41" s="24" t="n">
        <v>3.33333333333333</v>
      </c>
      <c r="AB41" s="24" t="n">
        <v>6.66666666666667</v>
      </c>
      <c r="AC41" s="24" t="n">
        <v>3.33333333333333</v>
      </c>
      <c r="AD41" s="24" t="e">
        <f aca="false">AVERAGE(Table1382[[#This Row],[5Ci Political parties]:[5ciii educational, sporting and cultural organizations]])</f>
        <v>#N/A</v>
      </c>
      <c r="AE41" s="24" t="n">
        <v>2.5</v>
      </c>
      <c r="AF41" s="24" t="n">
        <v>5</v>
      </c>
      <c r="AG41" s="24" t="n">
        <v>7.5</v>
      </c>
      <c r="AH41" s="24" t="e">
        <f aca="false">AVERAGE(Table1382[[#This Row],[5Di Political parties]:[5diii educational, sporting and cultural organizations5]])</f>
        <v>#N/A</v>
      </c>
      <c r="AI41" s="24" t="e">
        <f aca="false">AVERAGE(Y41:Z41,AD41,AH41)</f>
        <v>#N/A</v>
      </c>
      <c r="AJ41" s="24" t="n">
        <v>10</v>
      </c>
      <c r="AK41" s="25" t="n">
        <v>3</v>
      </c>
      <c r="AL41" s="25" t="n">
        <v>4.75</v>
      </c>
      <c r="AM41" s="25" t="n">
        <v>6.66666666666667</v>
      </c>
      <c r="AN41" s="25" t="n">
        <v>6.66666666666667</v>
      </c>
      <c r="AO41" s="25" t="n">
        <f aca="false">AVERAGE(Table1382[[#This Row],[6Di Access to foreign television (cable/ satellite)]:[6Dii Access to foreign newspapers]])</f>
        <v>6.66666666666667</v>
      </c>
      <c r="AP41" s="25" t="n">
        <v>3.33333333333333</v>
      </c>
      <c r="AQ41" s="24" t="n">
        <f aca="false">AVERAGE(AJ41:AL41,AO41:AP41)</f>
        <v>5.55</v>
      </c>
      <c r="AR41" s="24" t="n">
        <v>5</v>
      </c>
      <c r="AS41" s="24" t="n">
        <v>0</v>
      </c>
      <c r="AT41" s="24" t="s">
        <v>100</v>
      </c>
      <c r="AU41" s="24" t="n">
        <f aca="false">AVERAGE(AS41:AT41)</f>
        <v>0</v>
      </c>
      <c r="AV41" s="24" t="n">
        <f aca="false">AVERAGE(AU41,AR41)</f>
        <v>2.5</v>
      </c>
      <c r="AW41" s="26" t="n">
        <f aca="false">AVERAGE(Table1382[[#This Row],[RULE OF LAW]],Table1382[[#This Row],[SECURITY &amp; SAFETY]],Table1382[[#This Row],[PERSONAL FREEDOM (minus Security &amp;Safety and Rule of Law)]],Table1382[[#This Row],[PERSONAL FREEDOM (minus Security &amp;Safety and Rule of Law)]])</f>
        <v>5.145</v>
      </c>
      <c r="AX41" s="27" t="n">
        <v>6.62</v>
      </c>
      <c r="AY41" s="28" t="n">
        <f aca="false">AVERAGE(Table1382[[#This Row],[PERSONAL FREEDOM]:[ECONOMIC FREEDOM]])</f>
        <v>5.8825</v>
      </c>
      <c r="AZ41" s="29" t="n">
        <f aca="false">RANK(BA41,$BA$2:$BA$142)</f>
        <v>120</v>
      </c>
      <c r="BA41" s="30" t="n">
        <f aca="false">ROUND(AY41, 2)</f>
        <v>5.88</v>
      </c>
      <c r="BB41" s="26" t="n">
        <f aca="false">Table1382[[#This Row],[1 Rule of Law]]</f>
        <v>4.2</v>
      </c>
      <c r="BC41" s="26" t="n">
        <f aca="false">Table1382[[#This Row],[2 Security &amp; Safety]]</f>
        <v>7.38222222222222</v>
      </c>
      <c r="BD41" s="26" t="e">
        <f aca="false">AVERAGE(AQ41,U41,AI41,AV41,X41)</f>
        <v>#N/A</v>
      </c>
    </row>
    <row r="42" s="6" customFormat="true" ht="15" hidden="false" customHeight="true" outlineLevel="0" collapsed="false">
      <c r="A42" s="23" t="s">
        <v>101</v>
      </c>
      <c r="B42" s="24" t="n">
        <v>4.4</v>
      </c>
      <c r="C42" s="24" t="n">
        <v>4.92083376739341</v>
      </c>
      <c r="D42" s="24" t="n">
        <v>2.49226519968297</v>
      </c>
      <c r="E42" s="24" t="n">
        <v>3.9</v>
      </c>
      <c r="F42" s="24" t="n">
        <v>0</v>
      </c>
      <c r="G42" s="24" t="n">
        <v>10</v>
      </c>
      <c r="H42" s="24" t="n">
        <v>10</v>
      </c>
      <c r="I42" s="24" t="n">
        <v>7.5</v>
      </c>
      <c r="J42" s="24" t="n">
        <v>10</v>
      </c>
      <c r="K42" s="24" t="n">
        <v>10</v>
      </c>
      <c r="L42" s="24" t="n">
        <f aca="false">AVERAGE(Table1382[[#This Row],[2Bi Disappearance]:[2Bv Terrorism Injured ]])</f>
        <v>9.5</v>
      </c>
      <c r="M42" s="24" t="n">
        <v>10</v>
      </c>
      <c r="N42" s="24" t="n">
        <v>10</v>
      </c>
      <c r="O42" s="25" t="n">
        <v>10</v>
      </c>
      <c r="P42" s="25" t="n">
        <f aca="false">AVERAGE(Table1382[[#This Row],[2Ci Female Genital Mutilation]:[2Ciii Equal Inheritance Rights]])</f>
        <v>10</v>
      </c>
      <c r="Q42" s="24" t="n">
        <f aca="false">AVERAGE(F42,L42,P42)</f>
        <v>6.5</v>
      </c>
      <c r="R42" s="24" t="n">
        <v>10</v>
      </c>
      <c r="S42" s="24" t="n">
        <v>10</v>
      </c>
      <c r="T42" s="24" t="n">
        <v>10</v>
      </c>
      <c r="U42" s="24" t="n">
        <f aca="false">AVERAGE(R42:T42)</f>
        <v>10</v>
      </c>
      <c r="V42" s="24" t="s">
        <v>60</v>
      </c>
      <c r="W42" s="24" t="s">
        <v>60</v>
      </c>
      <c r="X42" s="24" t="s">
        <v>60</v>
      </c>
      <c r="Y42" s="24" t="s">
        <v>60</v>
      </c>
      <c r="Z42" s="24" t="s">
        <v>60</v>
      </c>
      <c r="AA42" s="24" t="s">
        <v>60</v>
      </c>
      <c r="AB42" s="24" t="s">
        <v>60</v>
      </c>
      <c r="AC42" s="24" t="s">
        <v>60</v>
      </c>
      <c r="AD42" s="24" t="s">
        <v>60</v>
      </c>
      <c r="AE42" s="24" t="s">
        <v>60</v>
      </c>
      <c r="AF42" s="24" t="s">
        <v>60</v>
      </c>
      <c r="AG42" s="24" t="s">
        <v>60</v>
      </c>
      <c r="AH42" s="24" t="s">
        <v>60</v>
      </c>
      <c r="AI42" s="24" t="s">
        <v>60</v>
      </c>
      <c r="AJ42" s="24" t="n">
        <v>10</v>
      </c>
      <c r="AK42" s="25" t="n">
        <v>6.66666666666667</v>
      </c>
      <c r="AL42" s="25" t="n">
        <v>5.5</v>
      </c>
      <c r="AM42" s="25" t="s">
        <v>60</v>
      </c>
      <c r="AN42" s="25" t="s">
        <v>60</v>
      </c>
      <c r="AO42" s="25" t="s">
        <v>60</v>
      </c>
      <c r="AP42" s="25" t="s">
        <v>60</v>
      </c>
      <c r="AQ42" s="24" t="n">
        <f aca="false">AVERAGE(AJ42:AL42,AO42:AP42)</f>
        <v>7.38888888888889</v>
      </c>
      <c r="AR42" s="24" t="n">
        <v>10</v>
      </c>
      <c r="AS42" s="24" t="n">
        <v>10</v>
      </c>
      <c r="AT42" s="24" t="n">
        <v>10</v>
      </c>
      <c r="AU42" s="24" t="n">
        <f aca="false">AVERAGE(AS42:AT42)</f>
        <v>10</v>
      </c>
      <c r="AV42" s="24" t="n">
        <f aca="false">AVERAGE(AU42,AR42)</f>
        <v>10</v>
      </c>
      <c r="AW42" s="26" t="n">
        <f aca="false">AVERAGE(Table1382[[#This Row],[RULE OF LAW]],Table1382[[#This Row],[SECURITY &amp; SAFETY]],Table1382[[#This Row],[PERSONAL FREEDOM (minus Security &amp;Safety and Rule of Law)]],Table1382[[#This Row],[PERSONAL FREEDOM (minus Security &amp;Safety and Rule of Law)]])</f>
        <v>7.16481481481482</v>
      </c>
      <c r="AX42" s="27" t="n">
        <v>7.53</v>
      </c>
      <c r="AY42" s="28" t="n">
        <f aca="false">AVERAGE(Table1382[[#This Row],[PERSONAL FREEDOM]:[ECONOMIC FREEDOM]])</f>
        <v>7.34740740740741</v>
      </c>
      <c r="AZ42" s="29" t="n">
        <f aca="false">RANK(BA42,$BA$2:$BA$142)</f>
        <v>52</v>
      </c>
      <c r="BA42" s="30" t="n">
        <f aca="false">ROUND(AY42, 2)</f>
        <v>7.35</v>
      </c>
      <c r="BB42" s="26" t="n">
        <f aca="false">Table1382[[#This Row],[1 Rule of Law]]</f>
        <v>3.9</v>
      </c>
      <c r="BC42" s="26" t="n">
        <f aca="false">Table1382[[#This Row],[2 Security &amp; Safety]]</f>
        <v>6.5</v>
      </c>
      <c r="BD42" s="26" t="n">
        <f aca="false">AVERAGE(AQ42,U42,AI42,AV42,X42)</f>
        <v>9.12962962962963</v>
      </c>
    </row>
    <row r="43" s="6" customFormat="true" ht="15" hidden="false" customHeight="true" outlineLevel="0" collapsed="false">
      <c r="A43" s="23" t="s">
        <v>102</v>
      </c>
      <c r="B43" s="24" t="n">
        <v>8.03333333333333</v>
      </c>
      <c r="C43" s="24" t="n">
        <v>7.07211402911441</v>
      </c>
      <c r="D43" s="24" t="n">
        <v>7.48176484706386</v>
      </c>
      <c r="E43" s="24" t="n">
        <v>7.5</v>
      </c>
      <c r="F43" s="24" t="n">
        <v>7.44</v>
      </c>
      <c r="G43" s="24" t="n">
        <v>10</v>
      </c>
      <c r="H43" s="24" t="n">
        <v>10</v>
      </c>
      <c r="I43" s="24" t="n">
        <v>10</v>
      </c>
      <c r="J43" s="24" t="n">
        <v>10</v>
      </c>
      <c r="K43" s="24" t="n">
        <v>10</v>
      </c>
      <c r="L43" s="24" t="n">
        <f aca="false">AVERAGE(Table1382[[#This Row],[2Bi Disappearance]:[2Bv Terrorism Injured ]])</f>
        <v>10</v>
      </c>
      <c r="M43" s="24" t="n">
        <v>10</v>
      </c>
      <c r="N43" s="24" t="n">
        <v>10</v>
      </c>
      <c r="O43" s="25" t="n">
        <v>10</v>
      </c>
      <c r="P43" s="25" t="n">
        <f aca="false">AVERAGE(Table1382[[#This Row],[2Ci Female Genital Mutilation]:[2Ciii Equal Inheritance Rights]])</f>
        <v>10</v>
      </c>
      <c r="Q43" s="24" t="n">
        <f aca="false">AVERAGE(F43,L43,P43)</f>
        <v>9.14666666666667</v>
      </c>
      <c r="R43" s="24" t="n">
        <v>10</v>
      </c>
      <c r="S43" s="24" t="n">
        <v>10</v>
      </c>
      <c r="T43" s="24" t="n">
        <v>10</v>
      </c>
      <c r="U43" s="24" t="n">
        <f aca="false">AVERAGE(R43:T43)</f>
        <v>10</v>
      </c>
      <c r="V43" s="24" t="n">
        <v>10</v>
      </c>
      <c r="W43" s="24" t="n">
        <v>10</v>
      </c>
      <c r="X43" s="24" t="n">
        <f aca="false">AVERAGE(Table1382[[#This Row],[4A Freedom to establish religious organizations]:[4B Autonomy of religious organizations]])</f>
        <v>10</v>
      </c>
      <c r="Y43" s="24" t="n">
        <v>10</v>
      </c>
      <c r="Z43" s="24" t="n">
        <v>10</v>
      </c>
      <c r="AA43" s="24" t="n">
        <v>10</v>
      </c>
      <c r="AB43" s="24" t="n">
        <v>10</v>
      </c>
      <c r="AC43" s="24" t="n">
        <v>10</v>
      </c>
      <c r="AD43" s="24" t="e">
        <f aca="false">AVERAGE(Table1382[[#This Row],[5Ci Political parties]:[5ciii educational, sporting and cultural organizations]])</f>
        <v>#N/A</v>
      </c>
      <c r="AE43" s="24" t="n">
        <v>10</v>
      </c>
      <c r="AF43" s="24" t="n">
        <v>10</v>
      </c>
      <c r="AG43" s="24" t="n">
        <v>10</v>
      </c>
      <c r="AH43" s="24" t="e">
        <f aca="false">AVERAGE(Table1382[[#This Row],[5Di Political parties]:[5diii educational, sporting and cultural organizations5]])</f>
        <v>#N/A</v>
      </c>
      <c r="AI43" s="24" t="n">
        <f aca="false">AVERAGE(Y43:Z43,AD43,AH43)</f>
        <v>10</v>
      </c>
      <c r="AJ43" s="24" t="n">
        <v>10</v>
      </c>
      <c r="AK43" s="25" t="n">
        <v>8.66666666666667</v>
      </c>
      <c r="AL43" s="25" t="n">
        <v>8.75</v>
      </c>
      <c r="AM43" s="25" t="n">
        <v>10</v>
      </c>
      <c r="AN43" s="25" t="n">
        <v>10</v>
      </c>
      <c r="AO43" s="25" t="n">
        <f aca="false">AVERAGE(Table1382[[#This Row],[6Di Access to foreign television (cable/ satellite)]:[6Dii Access to foreign newspapers]])</f>
        <v>10</v>
      </c>
      <c r="AP43" s="25" t="n">
        <v>10</v>
      </c>
      <c r="AQ43" s="24" t="n">
        <f aca="false">AVERAGE(AJ43:AL43,AO43:AP43)</f>
        <v>9.48333333333333</v>
      </c>
      <c r="AR43" s="24" t="n">
        <v>10</v>
      </c>
      <c r="AS43" s="24" t="n">
        <v>10</v>
      </c>
      <c r="AT43" s="24" t="n">
        <v>10</v>
      </c>
      <c r="AU43" s="24" t="n">
        <f aca="false">AVERAGE(AS43:AT43)</f>
        <v>10</v>
      </c>
      <c r="AV43" s="24" t="n">
        <f aca="false">AVERAGE(AU43,AR43)</f>
        <v>10</v>
      </c>
      <c r="AW43" s="26" t="n">
        <f aca="false">AVERAGE(Table1382[[#This Row],[RULE OF LAW]],Table1382[[#This Row],[SECURITY &amp; SAFETY]],Table1382[[#This Row],[PERSONAL FREEDOM (minus Security &amp;Safety and Rule of Law)]],Table1382[[#This Row],[PERSONAL FREEDOM (minus Security &amp;Safety and Rule of Law)]])</f>
        <v>9.11</v>
      </c>
      <c r="AX43" s="27" t="n">
        <v>7.72</v>
      </c>
      <c r="AY43" s="28" t="n">
        <f aca="false">AVERAGE(Table1382[[#This Row],[PERSONAL FREEDOM]:[ECONOMIC FREEDOM]])</f>
        <v>8.415</v>
      </c>
      <c r="AZ43" s="29" t="n">
        <f aca="false">RANK(BA43,$BA$2:$BA$142)</f>
        <v>14</v>
      </c>
      <c r="BA43" s="30" t="n">
        <f aca="false">ROUND(AY43, 2)</f>
        <v>8.42</v>
      </c>
      <c r="BB43" s="26" t="n">
        <f aca="false">Table1382[[#This Row],[1 Rule of Law]]</f>
        <v>7.5</v>
      </c>
      <c r="BC43" s="26" t="n">
        <f aca="false">Table1382[[#This Row],[2 Security &amp; Safety]]</f>
        <v>9.14666666666667</v>
      </c>
      <c r="BD43" s="26" t="n">
        <f aca="false">AVERAGE(AQ43,U43,AI43,AV43,X43)</f>
        <v>9.89666666666667</v>
      </c>
    </row>
    <row r="44" s="6" customFormat="true" ht="15" hidden="false" customHeight="true" outlineLevel="0" collapsed="false">
      <c r="A44" s="23" t="s">
        <v>103</v>
      </c>
      <c r="B44" s="24" t="n">
        <v>4</v>
      </c>
      <c r="C44" s="24" t="n">
        <v>4.55031863282198</v>
      </c>
      <c r="D44" s="24" t="n">
        <v>4.92220939927792</v>
      </c>
      <c r="E44" s="24" t="n">
        <v>4.5</v>
      </c>
      <c r="F44" s="24" t="n">
        <v>5.2</v>
      </c>
      <c r="G44" s="24" t="n">
        <v>5</v>
      </c>
      <c r="H44" s="24" t="n">
        <v>9.79350814553787</v>
      </c>
      <c r="I44" s="24" t="n">
        <v>3.75</v>
      </c>
      <c r="J44" s="24" t="n">
        <v>9.88849439859045</v>
      </c>
      <c r="K44" s="24" t="n">
        <v>9.79681201520927</v>
      </c>
      <c r="L44" s="24" t="n">
        <f aca="false">AVERAGE(Table1382[[#This Row],[2Bi Disappearance]:[2Bv Terrorism Injured ]])</f>
        <v>7.64576291186752</v>
      </c>
      <c r="M44" s="24" t="n">
        <v>2</v>
      </c>
      <c r="N44" s="24" t="n">
        <v>10</v>
      </c>
      <c r="O44" s="25" t="n">
        <v>5</v>
      </c>
      <c r="P44" s="25" t="n">
        <f aca="false">AVERAGE(Table1382[[#This Row],[2Ci Female Genital Mutilation]:[2Ciii Equal Inheritance Rights]])</f>
        <v>5.66666666666667</v>
      </c>
      <c r="Q44" s="24" t="n">
        <f aca="false">AVERAGE(F44,L44,P44)</f>
        <v>6.1708098595114</v>
      </c>
      <c r="R44" s="24" t="n">
        <v>10</v>
      </c>
      <c r="S44" s="24" t="n">
        <v>5</v>
      </c>
      <c r="T44" s="24" t="n">
        <v>10</v>
      </c>
      <c r="U44" s="24" t="n">
        <f aca="false">AVERAGE(R44:T44)</f>
        <v>8.33333333333333</v>
      </c>
      <c r="V44" s="24" t="n">
        <v>7.5</v>
      </c>
      <c r="W44" s="24" t="n">
        <v>6.66666666666667</v>
      </c>
      <c r="X44" s="24" t="n">
        <f aca="false">AVERAGE(Table1382[[#This Row],[4A Freedom to establish religious organizations]:[4B Autonomy of religious organizations]])</f>
        <v>7.08333333333333</v>
      </c>
      <c r="Y44" s="24" t="n">
        <v>2.5</v>
      </c>
      <c r="Z44" s="24" t="n">
        <v>2.5</v>
      </c>
      <c r="AA44" s="24" t="n">
        <v>0</v>
      </c>
      <c r="AB44" s="24" t="n">
        <v>0</v>
      </c>
      <c r="AC44" s="24" t="n">
        <v>3.33333333333333</v>
      </c>
      <c r="AD44" s="24" t="e">
        <f aca="false">AVERAGE(Table1382[[#This Row],[5Ci Political parties]:[5ciii educational, sporting and cultural organizations]])</f>
        <v>#N/A</v>
      </c>
      <c r="AE44" s="24" t="n">
        <v>0</v>
      </c>
      <c r="AF44" s="24" t="n">
        <v>2.5</v>
      </c>
      <c r="AG44" s="24" t="n">
        <v>7.5</v>
      </c>
      <c r="AH44" s="24" t="e">
        <f aca="false">AVERAGE(Table1382[[#This Row],[5Di Political parties]:[5diii educational, sporting and cultural organizations5]])</f>
        <v>#N/A</v>
      </c>
      <c r="AI44" s="24" t="n">
        <f aca="false">AVERAGE(Y44:Z44,AD44,AH44)</f>
        <v>2.36111111111111</v>
      </c>
      <c r="AJ44" s="24" t="n">
        <v>10</v>
      </c>
      <c r="AK44" s="25" t="n">
        <v>1.66666666666667</v>
      </c>
      <c r="AL44" s="25" t="n">
        <v>1.75</v>
      </c>
      <c r="AM44" s="25" t="n">
        <v>6.66666666666667</v>
      </c>
      <c r="AN44" s="25" t="n">
        <v>6.66666666666667</v>
      </c>
      <c r="AO44" s="25" t="n">
        <f aca="false">AVERAGE(Table1382[[#This Row],[6Di Access to foreign television (cable/ satellite)]:[6Dii Access to foreign newspapers]])</f>
        <v>6.66666666666667</v>
      </c>
      <c r="AP44" s="25" t="n">
        <v>0</v>
      </c>
      <c r="AQ44" s="24" t="n">
        <f aca="false">AVERAGE(AJ44:AL44,AO44:AP44)</f>
        <v>4.01666666666667</v>
      </c>
      <c r="AR44" s="24" t="n">
        <v>5</v>
      </c>
      <c r="AS44" s="24" t="n">
        <v>0</v>
      </c>
      <c r="AT44" s="24" t="n">
        <v>0</v>
      </c>
      <c r="AU44" s="24" t="n">
        <f aca="false">AVERAGE(AS44:AT44)</f>
        <v>0</v>
      </c>
      <c r="AV44" s="24" t="n">
        <f aca="false">AVERAGE(AU44,AR44)</f>
        <v>2.5</v>
      </c>
      <c r="AW44" s="26" t="n">
        <f aca="false">AVERAGE(Table1382[[#This Row],[RULE OF LAW]],Table1382[[#This Row],[SECURITY &amp; SAFETY]],Table1382[[#This Row],[PERSONAL FREEDOM (minus Security &amp;Safety and Rule of Law)]],Table1382[[#This Row],[PERSONAL FREEDOM (minus Security &amp;Safety and Rule of Law)]])</f>
        <v>5.09714690932229</v>
      </c>
      <c r="AX44" s="27" t="n">
        <v>5.41</v>
      </c>
      <c r="AY44" s="28" t="n">
        <f aca="false">AVERAGE(Table1382[[#This Row],[PERSONAL FREEDOM]:[ECONOMIC FREEDOM]])</f>
        <v>5.25357345466115</v>
      </c>
      <c r="AZ44" s="29" t="n">
        <f aca="false">RANK(BA44,$BA$2:$BA$142)</f>
        <v>133</v>
      </c>
      <c r="BA44" s="30" t="n">
        <f aca="false">ROUND(AY44, 2)</f>
        <v>5.25</v>
      </c>
      <c r="BB44" s="26" t="n">
        <f aca="false">Table1382[[#This Row],[1 Rule of Law]]</f>
        <v>4.5</v>
      </c>
      <c r="BC44" s="26" t="n">
        <f aca="false">Table1382[[#This Row],[2 Security &amp; Safety]]</f>
        <v>6.1708098595114</v>
      </c>
      <c r="BD44" s="26" t="n">
        <f aca="false">AVERAGE(AQ44,U44,AI44,AV44,X44)</f>
        <v>4.85888888888889</v>
      </c>
    </row>
    <row r="45" s="6" customFormat="true" ht="15" hidden="false" customHeight="true" outlineLevel="0" collapsed="false">
      <c r="A45" s="23" t="s">
        <v>104</v>
      </c>
      <c r="B45" s="24" t="s">
        <v>60</v>
      </c>
      <c r="C45" s="24" t="s">
        <v>60</v>
      </c>
      <c r="D45" s="24" t="s">
        <v>60</v>
      </c>
      <c r="E45" s="24" t="n">
        <v>4.343008</v>
      </c>
      <c r="F45" s="24" t="n">
        <v>8.4</v>
      </c>
      <c r="G45" s="24" t="n">
        <v>10</v>
      </c>
      <c r="H45" s="24" t="n">
        <v>10</v>
      </c>
      <c r="I45" s="24" t="s">
        <v>60</v>
      </c>
      <c r="J45" s="24" t="n">
        <v>10</v>
      </c>
      <c r="K45" s="24" t="n">
        <v>10</v>
      </c>
      <c r="L45" s="24" t="n">
        <f aca="false">AVERAGE(Table1382[[#This Row],[2Bi Disappearance]:[2Bv Terrorism Injured ]])</f>
        <v>10</v>
      </c>
      <c r="M45" s="24" t="n">
        <v>10</v>
      </c>
      <c r="N45" s="24" t="n">
        <v>10</v>
      </c>
      <c r="O45" s="25" t="n">
        <v>10</v>
      </c>
      <c r="P45" s="25" t="n">
        <f aca="false">AVERAGE(Table1382[[#This Row],[2Ci Female Genital Mutilation]:[2Ciii Equal Inheritance Rights]])</f>
        <v>10</v>
      </c>
      <c r="Q45" s="24" t="n">
        <f aca="false">AVERAGE(F45,L45,P45)</f>
        <v>9.46666666666667</v>
      </c>
      <c r="R45" s="24" t="n">
        <v>5</v>
      </c>
      <c r="S45" s="24" t="n">
        <v>10</v>
      </c>
      <c r="T45" s="24" t="n">
        <v>10</v>
      </c>
      <c r="U45" s="24" t="n">
        <f aca="false">AVERAGE(R45:T45)</f>
        <v>8.33333333333333</v>
      </c>
      <c r="V45" s="24" t="s">
        <v>60</v>
      </c>
      <c r="W45" s="24" t="s">
        <v>60</v>
      </c>
      <c r="X45" s="24" t="s">
        <v>60</v>
      </c>
      <c r="Y45" s="24" t="s">
        <v>60</v>
      </c>
      <c r="Z45" s="24" t="s">
        <v>60</v>
      </c>
      <c r="AA45" s="24" t="s">
        <v>60</v>
      </c>
      <c r="AB45" s="24" t="s">
        <v>60</v>
      </c>
      <c r="AC45" s="24" t="s">
        <v>60</v>
      </c>
      <c r="AD45" s="24" t="s">
        <v>60</v>
      </c>
      <c r="AE45" s="24" t="s">
        <v>60</v>
      </c>
      <c r="AF45" s="24" t="s">
        <v>60</v>
      </c>
      <c r="AG45" s="24" t="s">
        <v>60</v>
      </c>
      <c r="AH45" s="24" t="s">
        <v>60</v>
      </c>
      <c r="AI45" s="24" t="s">
        <v>60</v>
      </c>
      <c r="AJ45" s="24" t="n">
        <v>10</v>
      </c>
      <c r="AK45" s="25" t="n">
        <v>5.33333333333333</v>
      </c>
      <c r="AL45" s="25" t="n">
        <v>5.5</v>
      </c>
      <c r="AM45" s="25" t="s">
        <v>60</v>
      </c>
      <c r="AN45" s="25" t="s">
        <v>60</v>
      </c>
      <c r="AO45" s="25" t="s">
        <v>60</v>
      </c>
      <c r="AP45" s="25" t="s">
        <v>60</v>
      </c>
      <c r="AQ45" s="24" t="n">
        <f aca="false">AVERAGE(AJ45:AL45,AO45:AP45)</f>
        <v>6.94444444444444</v>
      </c>
      <c r="AR45" s="24" t="n">
        <v>10</v>
      </c>
      <c r="AS45" s="24" t="n">
        <v>10</v>
      </c>
      <c r="AT45" s="24" t="n">
        <v>10</v>
      </c>
      <c r="AU45" s="24" t="n">
        <f aca="false">AVERAGE(AS45:AT45)</f>
        <v>10</v>
      </c>
      <c r="AV45" s="24" t="n">
        <f aca="false">AVERAGE(AU45,AR45)</f>
        <v>10</v>
      </c>
      <c r="AW45" s="26" t="n">
        <f aca="false">AVERAGE(Table1382[[#This Row],[RULE OF LAW]],Table1382[[#This Row],[SECURITY &amp; SAFETY]],Table1382[[#This Row],[PERSONAL FREEDOM (minus Security &amp;Safety and Rule of Law)]],Table1382[[#This Row],[PERSONAL FREEDOM (minus Security &amp;Safety and Rule of Law)]])</f>
        <v>7.66538162962963</v>
      </c>
      <c r="AX45" s="27" t="n">
        <v>7.19</v>
      </c>
      <c r="AY45" s="28" t="n">
        <f aca="false">AVERAGE(Table1382[[#This Row],[PERSONAL FREEDOM]:[ECONOMIC FREEDOM]])</f>
        <v>7.42769081481482</v>
      </c>
      <c r="AZ45" s="29" t="n">
        <f aca="false">RANK(BA45,$BA$2:$BA$142)</f>
        <v>48</v>
      </c>
      <c r="BA45" s="30" t="n">
        <f aca="false">ROUND(AY45, 2)</f>
        <v>7.43</v>
      </c>
      <c r="BB45" s="26" t="n">
        <f aca="false">Table1382[[#This Row],[1 Rule of Law]]</f>
        <v>4.343008</v>
      </c>
      <c r="BC45" s="26" t="n">
        <f aca="false">Table1382[[#This Row],[2 Security &amp; Safety]]</f>
        <v>9.46666666666667</v>
      </c>
      <c r="BD45" s="26" t="n">
        <f aca="false">AVERAGE(AQ45,U45,AI45,AV45,X45)</f>
        <v>8.42592592592593</v>
      </c>
    </row>
    <row r="46" s="6" customFormat="true" ht="15" hidden="false" customHeight="true" outlineLevel="0" collapsed="false">
      <c r="A46" s="23" t="s">
        <v>105</v>
      </c>
      <c r="B46" s="24" t="n">
        <v>9.66666666666667</v>
      </c>
      <c r="C46" s="24" t="n">
        <v>7.88443867241113</v>
      </c>
      <c r="D46" s="24" t="n">
        <v>8.673984611327</v>
      </c>
      <c r="E46" s="24" t="n">
        <v>8.7</v>
      </c>
      <c r="F46" s="24" t="n">
        <v>9</v>
      </c>
      <c r="G46" s="24" t="n">
        <v>10</v>
      </c>
      <c r="H46" s="24" t="n">
        <v>10</v>
      </c>
      <c r="I46" s="24" t="n">
        <v>10</v>
      </c>
      <c r="J46" s="24" t="n">
        <v>10</v>
      </c>
      <c r="K46" s="24" t="n">
        <v>9.96235931086673</v>
      </c>
      <c r="L46" s="24" t="n">
        <f aca="false">AVERAGE(Table1382[[#This Row],[2Bi Disappearance]:[2Bv Terrorism Injured ]])</f>
        <v>9.99247186217335</v>
      </c>
      <c r="M46" s="24" t="n">
        <v>10</v>
      </c>
      <c r="N46" s="24" t="n">
        <v>10</v>
      </c>
      <c r="O46" s="25" t="n">
        <v>10</v>
      </c>
      <c r="P46" s="25" t="n">
        <f aca="false">AVERAGE(Table1382[[#This Row],[2Ci Female Genital Mutilation]:[2Ciii Equal Inheritance Rights]])</f>
        <v>10</v>
      </c>
      <c r="Q46" s="24" t="n">
        <f aca="false">AVERAGE(F46,L46,P46)</f>
        <v>9.66415728739112</v>
      </c>
      <c r="R46" s="24" t="n">
        <v>10</v>
      </c>
      <c r="S46" s="24" t="n">
        <v>10</v>
      </c>
      <c r="T46" s="24" t="n">
        <v>10</v>
      </c>
      <c r="U46" s="24" t="n">
        <f aca="false">AVERAGE(R46:T46)</f>
        <v>10</v>
      </c>
      <c r="V46" s="24" t="n">
        <v>10</v>
      </c>
      <c r="W46" s="24" t="n">
        <v>10</v>
      </c>
      <c r="X46" s="24" t="n">
        <f aca="false">AVERAGE(Table1382[[#This Row],[4A Freedom to establish religious organizations]:[4B Autonomy of religious organizations]])</f>
        <v>10</v>
      </c>
      <c r="Y46" s="24" t="n">
        <v>10</v>
      </c>
      <c r="Z46" s="24" t="n">
        <v>10</v>
      </c>
      <c r="AA46" s="24" t="n">
        <v>10</v>
      </c>
      <c r="AB46" s="24" t="n">
        <v>10</v>
      </c>
      <c r="AC46" s="24" t="n">
        <v>10</v>
      </c>
      <c r="AD46" s="24" t="e">
        <f aca="false">AVERAGE(Table1382[[#This Row],[5Ci Political parties]:[5ciii educational, sporting and cultural organizations]])</f>
        <v>#N/A</v>
      </c>
      <c r="AE46" s="24" t="n">
        <v>10</v>
      </c>
      <c r="AF46" s="24" t="n">
        <v>10</v>
      </c>
      <c r="AG46" s="24" t="n">
        <v>10</v>
      </c>
      <c r="AH46" s="24" t="e">
        <f aca="false">AVERAGE(Table1382[[#This Row],[5Di Political parties]:[5diii educational, sporting and cultural organizations5]])</f>
        <v>#N/A</v>
      </c>
      <c r="AI46" s="24" t="n">
        <f aca="false">AVERAGE(Y46:Z46,AD46,AH46)</f>
        <v>10</v>
      </c>
      <c r="AJ46" s="24" t="n">
        <v>10</v>
      </c>
      <c r="AK46" s="25" t="n">
        <v>9</v>
      </c>
      <c r="AL46" s="25" t="n">
        <v>9.25</v>
      </c>
      <c r="AM46" s="25" t="n">
        <v>10</v>
      </c>
      <c r="AN46" s="25" t="n">
        <v>10</v>
      </c>
      <c r="AO46" s="25" t="n">
        <f aca="false">AVERAGE(Table1382[[#This Row],[6Di Access to foreign television (cable/ satellite)]:[6Dii Access to foreign newspapers]])</f>
        <v>10</v>
      </c>
      <c r="AP46" s="25" t="n">
        <v>10</v>
      </c>
      <c r="AQ46" s="24" t="n">
        <f aca="false">AVERAGE(AJ46:AL46,AO46:AP46)</f>
        <v>9.65</v>
      </c>
      <c r="AR46" s="24" t="n">
        <v>10</v>
      </c>
      <c r="AS46" s="24" t="n">
        <v>10</v>
      </c>
      <c r="AT46" s="24" t="n">
        <v>10</v>
      </c>
      <c r="AU46" s="24" t="n">
        <f aca="false">AVERAGE(AS46:AT46)</f>
        <v>10</v>
      </c>
      <c r="AV46" s="24" t="n">
        <f aca="false">AVERAGE(AU46,AR46)</f>
        <v>10</v>
      </c>
      <c r="AW46" s="26" t="n">
        <f aca="false">AVERAGE(Table1382[[#This Row],[RULE OF LAW]],Table1382[[#This Row],[SECURITY &amp; SAFETY]],Table1382[[#This Row],[PERSONAL FREEDOM (minus Security &amp;Safety and Rule of Law)]],Table1382[[#This Row],[PERSONAL FREEDOM (minus Security &amp;Safety and Rule of Law)]])</f>
        <v>9.55603932184778</v>
      </c>
      <c r="AX46" s="27" t="n">
        <v>7.79</v>
      </c>
      <c r="AY46" s="28" t="n">
        <f aca="false">AVERAGE(Table1382[[#This Row],[PERSONAL FREEDOM]:[ECONOMIC FREEDOM]])</f>
        <v>8.67301966092389</v>
      </c>
      <c r="AZ46" s="29" t="n">
        <f aca="false">RANK(BA46,$BA$2:$BA$142)</f>
        <v>6</v>
      </c>
      <c r="BA46" s="30" t="n">
        <f aca="false">ROUND(AY46, 2)</f>
        <v>8.67</v>
      </c>
      <c r="BB46" s="26" t="n">
        <f aca="false">Table1382[[#This Row],[1 Rule of Law]]</f>
        <v>8.7</v>
      </c>
      <c r="BC46" s="26" t="n">
        <f aca="false">Table1382[[#This Row],[2 Security &amp; Safety]]</f>
        <v>9.66415728739112</v>
      </c>
      <c r="BD46" s="26" t="n">
        <f aca="false">AVERAGE(AQ46,U46,AI46,AV46,X46)</f>
        <v>9.93</v>
      </c>
    </row>
    <row r="47" s="6" customFormat="true" ht="15" hidden="false" customHeight="true" outlineLevel="0" collapsed="false">
      <c r="A47" s="23" t="s">
        <v>106</v>
      </c>
      <c r="B47" s="24" t="n">
        <v>7.36666666666667</v>
      </c>
      <c r="C47" s="24" t="n">
        <v>6.83579064969127</v>
      </c>
      <c r="D47" s="24" t="n">
        <v>6.87802579285939</v>
      </c>
      <c r="E47" s="24" t="n">
        <v>7</v>
      </c>
      <c r="F47" s="24" t="n">
        <v>9.48</v>
      </c>
      <c r="G47" s="24" t="n">
        <v>10</v>
      </c>
      <c r="H47" s="24" t="n">
        <v>10</v>
      </c>
      <c r="I47" s="24" t="n">
        <v>7.5</v>
      </c>
      <c r="J47" s="24" t="n">
        <v>10</v>
      </c>
      <c r="K47" s="24" t="n">
        <v>9.99678856379306</v>
      </c>
      <c r="L47" s="24" t="n">
        <f aca="false">AVERAGE(Table1382[[#This Row],[2Bi Disappearance]:[2Bv Terrorism Injured ]])</f>
        <v>9.49935771275861</v>
      </c>
      <c r="M47" s="24" t="n">
        <v>9.5</v>
      </c>
      <c r="N47" s="24" t="n">
        <v>10</v>
      </c>
      <c r="O47" s="25" t="n">
        <v>10</v>
      </c>
      <c r="P47" s="25" t="n">
        <f aca="false">AVERAGE(Table1382[[#This Row],[2Ci Female Genital Mutilation]:[2Ciii Equal Inheritance Rights]])</f>
        <v>9.83333333333333</v>
      </c>
      <c r="Q47" s="24" t="n">
        <f aca="false">AVERAGE(F47,L47,P47)</f>
        <v>9.60423034869732</v>
      </c>
      <c r="R47" s="24" t="n">
        <v>10</v>
      </c>
      <c r="S47" s="24" t="n">
        <v>10</v>
      </c>
      <c r="T47" s="24" t="n">
        <v>10</v>
      </c>
      <c r="U47" s="24" t="n">
        <f aca="false">AVERAGE(R47:T47)</f>
        <v>10</v>
      </c>
      <c r="V47" s="24" t="n">
        <v>10</v>
      </c>
      <c r="W47" s="24" t="n">
        <v>10</v>
      </c>
      <c r="X47" s="24" t="n">
        <f aca="false">AVERAGE(Table1382[[#This Row],[4A Freedom to establish religious organizations]:[4B Autonomy of religious organizations]])</f>
        <v>10</v>
      </c>
      <c r="Y47" s="24" t="n">
        <v>10</v>
      </c>
      <c r="Z47" s="24" t="n">
        <v>10</v>
      </c>
      <c r="AA47" s="24" t="n">
        <v>10</v>
      </c>
      <c r="AB47" s="24" t="n">
        <v>10</v>
      </c>
      <c r="AC47" s="24" t="n">
        <v>6.66666666666667</v>
      </c>
      <c r="AD47" s="24" t="e">
        <f aca="false">AVERAGE(Table1382[[#This Row],[5Ci Political parties]:[5ciii educational, sporting and cultural organizations]])</f>
        <v>#N/A</v>
      </c>
      <c r="AE47" s="24" t="n">
        <v>10</v>
      </c>
      <c r="AF47" s="24" t="n">
        <v>10</v>
      </c>
      <c r="AG47" s="24" t="n">
        <v>10</v>
      </c>
      <c r="AH47" s="24" t="e">
        <f aca="false">AVERAGE(Table1382[[#This Row],[5Di Political parties]:[5diii educational, sporting and cultural organizations5]])</f>
        <v>#N/A</v>
      </c>
      <c r="AI47" s="24" t="n">
        <f aca="false">AVERAGE(Y47:Z47,AD47,AH47)</f>
        <v>9.72222222222222</v>
      </c>
      <c r="AJ47" s="24" t="n">
        <v>10</v>
      </c>
      <c r="AK47" s="25" t="n">
        <v>8</v>
      </c>
      <c r="AL47" s="25" t="n">
        <v>7.75</v>
      </c>
      <c r="AM47" s="25" t="n">
        <v>10</v>
      </c>
      <c r="AN47" s="25" t="n">
        <v>10</v>
      </c>
      <c r="AO47" s="25" t="n">
        <f aca="false">AVERAGE(Table1382[[#This Row],[6Di Access to foreign television (cable/ satellite)]:[6Dii Access to foreign newspapers]])</f>
        <v>10</v>
      </c>
      <c r="AP47" s="25" t="n">
        <v>10</v>
      </c>
      <c r="AQ47" s="24" t="n">
        <f aca="false">AVERAGE(AJ47:AL47,AO47:AP47)</f>
        <v>9.15</v>
      </c>
      <c r="AR47" s="24" t="n">
        <v>10</v>
      </c>
      <c r="AS47" s="24" t="n">
        <v>10</v>
      </c>
      <c r="AT47" s="24" t="n">
        <v>10</v>
      </c>
      <c r="AU47" s="24" t="n">
        <f aca="false">AVERAGE(AS47:AT47)</f>
        <v>10</v>
      </c>
      <c r="AV47" s="24" t="n">
        <f aca="false">AVERAGE(AU47,AR47)</f>
        <v>10</v>
      </c>
      <c r="AW47" s="26" t="n">
        <f aca="false">AVERAGE(Table1382[[#This Row],[RULE OF LAW]],Table1382[[#This Row],[SECURITY &amp; SAFETY]],Table1382[[#This Row],[PERSONAL FREEDOM (minus Security &amp;Safety and Rule of Law)]],Table1382[[#This Row],[PERSONAL FREEDOM (minus Security &amp;Safety and Rule of Law)]])</f>
        <v>9.03827980939655</v>
      </c>
      <c r="AX47" s="27" t="n">
        <v>7.43</v>
      </c>
      <c r="AY47" s="28" t="n">
        <f aca="false">AVERAGE(Table1382[[#This Row],[PERSONAL FREEDOM]:[ECONOMIC FREEDOM]])</f>
        <v>8.23413990469827</v>
      </c>
      <c r="AZ47" s="29" t="n">
        <f aca="false">RANK(BA47,$BA$2:$BA$142)</f>
        <v>20</v>
      </c>
      <c r="BA47" s="30" t="n">
        <f aca="false">ROUND(AY47, 2)</f>
        <v>8.23</v>
      </c>
      <c r="BB47" s="26" t="n">
        <f aca="false">Table1382[[#This Row],[1 Rule of Law]]</f>
        <v>7</v>
      </c>
      <c r="BC47" s="26" t="n">
        <f aca="false">Table1382[[#This Row],[2 Security &amp; Safety]]</f>
        <v>9.60423034869732</v>
      </c>
      <c r="BD47" s="26" t="n">
        <f aca="false">AVERAGE(AQ47,U47,AI47,AV47,X47)</f>
        <v>9.77444444444445</v>
      </c>
    </row>
    <row r="48" s="6" customFormat="true" ht="15" hidden="false" customHeight="true" outlineLevel="0" collapsed="false">
      <c r="A48" s="23" t="s">
        <v>107</v>
      </c>
      <c r="B48" s="24" t="s">
        <v>60</v>
      </c>
      <c r="C48" s="24" t="s">
        <v>60</v>
      </c>
      <c r="D48" s="24" t="s">
        <v>60</v>
      </c>
      <c r="E48" s="24" t="n">
        <v>4.805554</v>
      </c>
      <c r="F48" s="24" t="n">
        <v>6.36</v>
      </c>
      <c r="G48" s="24" t="n">
        <v>10</v>
      </c>
      <c r="H48" s="24" t="n">
        <v>10</v>
      </c>
      <c r="I48" s="24" t="n">
        <v>7.5</v>
      </c>
      <c r="J48" s="24" t="n">
        <v>10</v>
      </c>
      <c r="K48" s="24" t="n">
        <v>10</v>
      </c>
      <c r="L48" s="24" t="n">
        <f aca="false">AVERAGE(Table1382[[#This Row],[2Bi Disappearance]:[2Bv Terrorism Injured ]])</f>
        <v>9.5</v>
      </c>
      <c r="M48" s="24" t="n">
        <v>10</v>
      </c>
      <c r="N48" s="24" t="n">
        <v>10</v>
      </c>
      <c r="O48" s="25" t="n">
        <v>0</v>
      </c>
      <c r="P48" s="25" t="n">
        <f aca="false">AVERAGE(Table1382[[#This Row],[2Ci Female Genital Mutilation]:[2Ciii Equal Inheritance Rights]])</f>
        <v>6.66666666666667</v>
      </c>
      <c r="Q48" s="24" t="n">
        <f aca="false">AVERAGE(F48,L48,P48)</f>
        <v>7.50888888888889</v>
      </c>
      <c r="R48" s="24" t="n">
        <v>0</v>
      </c>
      <c r="S48" s="24" t="n">
        <v>0</v>
      </c>
      <c r="T48" s="24" t="n">
        <v>5</v>
      </c>
      <c r="U48" s="24" t="n">
        <f aca="false">AVERAGE(R48:T48)</f>
        <v>1.66666666666667</v>
      </c>
      <c r="V48" s="24" t="n">
        <v>10</v>
      </c>
      <c r="W48" s="24" t="n">
        <v>6.66666666666667</v>
      </c>
      <c r="X48" s="24" t="n">
        <f aca="false">AVERAGE(Table1382[[#This Row],[4A Freedom to establish religious organizations]:[4B Autonomy of religious organizations]])</f>
        <v>8.33333333333333</v>
      </c>
      <c r="Y48" s="24" t="n">
        <v>5</v>
      </c>
      <c r="Z48" s="24" t="n">
        <v>5</v>
      </c>
      <c r="AA48" s="24" t="n">
        <v>3.33333333333333</v>
      </c>
      <c r="AB48" s="24" t="n">
        <v>6.66666666666667</v>
      </c>
      <c r="AC48" s="24" t="n">
        <v>3.33333333333333</v>
      </c>
      <c r="AD48" s="24" t="e">
        <f aca="false">AVERAGE(Table1382[[#This Row],[5Ci Political parties]:[5ciii educational, sporting and cultural organizations]])</f>
        <v>#N/A</v>
      </c>
      <c r="AE48" s="24" t="n">
        <v>7.5</v>
      </c>
      <c r="AF48" s="24" t="n">
        <v>10</v>
      </c>
      <c r="AG48" s="24" t="n">
        <v>10</v>
      </c>
      <c r="AH48" s="24" t="e">
        <f aca="false">AVERAGE(Table1382[[#This Row],[5Di Political parties]:[5diii educational, sporting and cultural organizations5]])</f>
        <v>#N/A</v>
      </c>
      <c r="AI48" s="24" t="n">
        <f aca="false">AVERAGE(Y48:Z48,AD48,AH48)</f>
        <v>5.90277777777778</v>
      </c>
      <c r="AJ48" s="24" t="n">
        <v>10</v>
      </c>
      <c r="AK48" s="25" t="n">
        <v>2</v>
      </c>
      <c r="AL48" s="25" t="n">
        <v>4.25</v>
      </c>
      <c r="AM48" s="25" t="n">
        <v>10</v>
      </c>
      <c r="AN48" s="25" t="n">
        <v>6.66666666666667</v>
      </c>
      <c r="AO48" s="25" t="n">
        <f aca="false">AVERAGE(Table1382[[#This Row],[6Di Access to foreign television (cable/ satellite)]:[6Dii Access to foreign newspapers]])</f>
        <v>8.33333333333333</v>
      </c>
      <c r="AP48" s="25" t="n">
        <v>10</v>
      </c>
      <c r="AQ48" s="24" t="n">
        <f aca="false">AVERAGE(AJ48:AL48,AO48:AP48)</f>
        <v>6.91666666666667</v>
      </c>
      <c r="AR48" s="24" t="n">
        <v>0</v>
      </c>
      <c r="AS48" s="24" t="n">
        <v>10</v>
      </c>
      <c r="AT48" s="24" t="n">
        <v>10</v>
      </c>
      <c r="AU48" s="24" t="n">
        <f aca="false">AVERAGE(AS48:AT48)</f>
        <v>10</v>
      </c>
      <c r="AV48" s="24" t="n">
        <f aca="false">AVERAGE(AU48,AR48)</f>
        <v>5</v>
      </c>
      <c r="AW48" s="26" t="n">
        <f aca="false">AVERAGE(Table1382[[#This Row],[RULE OF LAW]],Table1382[[#This Row],[SECURITY &amp; SAFETY]],Table1382[[#This Row],[PERSONAL FREEDOM (minus Security &amp;Safety and Rule of Law)]],Table1382[[#This Row],[PERSONAL FREEDOM (minus Security &amp;Safety and Rule of Law)]])</f>
        <v>5.86055516666667</v>
      </c>
      <c r="AX48" s="27" t="n">
        <v>5.95</v>
      </c>
      <c r="AY48" s="28" t="n">
        <f aca="false">AVERAGE(Table1382[[#This Row],[PERSONAL FREEDOM]:[ECONOMIC FREEDOM]])</f>
        <v>5.90527758333333</v>
      </c>
      <c r="AZ48" s="29" t="n">
        <f aca="false">RANK(BA48,$BA$2:$BA$142)</f>
        <v>119</v>
      </c>
      <c r="BA48" s="30" t="n">
        <f aca="false">ROUND(AY48, 2)</f>
        <v>5.91</v>
      </c>
      <c r="BB48" s="26" t="n">
        <f aca="false">Table1382[[#This Row],[1 Rule of Law]]</f>
        <v>4.805554</v>
      </c>
      <c r="BC48" s="26" t="n">
        <f aca="false">Table1382[[#This Row],[2 Security &amp; Safety]]</f>
        <v>7.50888888888889</v>
      </c>
      <c r="BD48" s="26" t="n">
        <f aca="false">AVERAGE(AQ48,U48,AI48,AV48,X48)</f>
        <v>5.56388888888889</v>
      </c>
    </row>
    <row r="49" s="6" customFormat="true" ht="15" hidden="false" customHeight="true" outlineLevel="0" collapsed="false">
      <c r="A49" s="23" t="s">
        <v>108</v>
      </c>
      <c r="B49" s="24" t="n">
        <v>5.33333333333333</v>
      </c>
      <c r="C49" s="24" t="n">
        <v>6.14010695818921</v>
      </c>
      <c r="D49" s="24" t="n">
        <v>6.57259086300847</v>
      </c>
      <c r="E49" s="24" t="n">
        <v>6</v>
      </c>
      <c r="F49" s="24" t="n">
        <v>7.6</v>
      </c>
      <c r="G49" s="24" t="n">
        <v>10</v>
      </c>
      <c r="H49" s="24" t="n">
        <v>0</v>
      </c>
      <c r="I49" s="24" t="n">
        <v>0</v>
      </c>
      <c r="J49" s="24" t="n">
        <v>8.99388849173282</v>
      </c>
      <c r="K49" s="24" t="n">
        <v>7.12097322249699</v>
      </c>
      <c r="L49" s="24" t="n">
        <f aca="false">AVERAGE(Table1382[[#This Row],[2Bi Disappearance]:[2Bv Terrorism Injured ]])</f>
        <v>5.22297234284596</v>
      </c>
      <c r="M49" s="24" t="n">
        <v>10</v>
      </c>
      <c r="N49" s="24" t="n">
        <v>10</v>
      </c>
      <c r="O49" s="25" t="n">
        <v>10</v>
      </c>
      <c r="P49" s="25" t="n">
        <f aca="false">AVERAGE(Table1382[[#This Row],[2Ci Female Genital Mutilation]:[2Ciii Equal Inheritance Rights]])</f>
        <v>10</v>
      </c>
      <c r="Q49" s="24" t="n">
        <f aca="false">AVERAGE(F49,L49,P49)</f>
        <v>7.60765744761532</v>
      </c>
      <c r="R49" s="24" t="n">
        <v>10</v>
      </c>
      <c r="S49" s="24" t="n">
        <v>10</v>
      </c>
      <c r="T49" s="24" t="n">
        <v>10</v>
      </c>
      <c r="U49" s="24" t="n">
        <f aca="false">AVERAGE(R49:T49)</f>
        <v>10</v>
      </c>
      <c r="V49" s="24" t="s">
        <v>60</v>
      </c>
      <c r="W49" s="24" t="s">
        <v>60</v>
      </c>
      <c r="X49" s="24" t="s">
        <v>60</v>
      </c>
      <c r="Y49" s="24" t="s">
        <v>60</v>
      </c>
      <c r="Z49" s="24" t="s">
        <v>60</v>
      </c>
      <c r="AA49" s="24" t="s">
        <v>60</v>
      </c>
      <c r="AB49" s="24" t="s">
        <v>60</v>
      </c>
      <c r="AC49" s="24" t="s">
        <v>60</v>
      </c>
      <c r="AD49" s="24" t="s">
        <v>60</v>
      </c>
      <c r="AE49" s="24" t="s">
        <v>60</v>
      </c>
      <c r="AF49" s="24" t="s">
        <v>60</v>
      </c>
      <c r="AG49" s="24" t="s">
        <v>60</v>
      </c>
      <c r="AH49" s="24" t="s">
        <v>60</v>
      </c>
      <c r="AI49" s="24" t="s">
        <v>60</v>
      </c>
      <c r="AJ49" s="24" t="n">
        <v>0</v>
      </c>
      <c r="AK49" s="25" t="n">
        <v>5.33333333333333</v>
      </c>
      <c r="AL49" s="25" t="n">
        <v>2.75</v>
      </c>
      <c r="AM49" s="25" t="s">
        <v>60</v>
      </c>
      <c r="AN49" s="25" t="s">
        <v>60</v>
      </c>
      <c r="AO49" s="25" t="s">
        <v>60</v>
      </c>
      <c r="AP49" s="25" t="s">
        <v>60</v>
      </c>
      <c r="AQ49" s="24" t="n">
        <f aca="false">AVERAGE(AJ49:AL49,AO49:AP49)</f>
        <v>2.69444444444444</v>
      </c>
      <c r="AR49" s="24" t="n">
        <v>10</v>
      </c>
      <c r="AS49" s="24" t="n">
        <v>10</v>
      </c>
      <c r="AT49" s="24" t="n">
        <v>10</v>
      </c>
      <c r="AU49" s="24" t="n">
        <f aca="false">AVERAGE(AS49:AT49)</f>
        <v>10</v>
      </c>
      <c r="AV49" s="24" t="n">
        <f aca="false">AVERAGE(AU49,AR49)</f>
        <v>10</v>
      </c>
      <c r="AW49" s="26" t="n">
        <f aca="false">AVERAGE(Table1382[[#This Row],[RULE OF LAW]],Table1382[[#This Row],[SECURITY &amp; SAFETY]],Table1382[[#This Row],[PERSONAL FREEDOM (minus Security &amp;Safety and Rule of Law)]],Table1382[[#This Row],[PERSONAL FREEDOM (minus Security &amp;Safety and Rule of Law)]])</f>
        <v>7.18432176931124</v>
      </c>
      <c r="AX49" s="27" t="n">
        <v>7.45</v>
      </c>
      <c r="AY49" s="28" t="n">
        <f aca="false">AVERAGE(Table1382[[#This Row],[PERSONAL FREEDOM]:[ECONOMIC FREEDOM]])</f>
        <v>7.31716088465562</v>
      </c>
      <c r="AZ49" s="29" t="n">
        <f aca="false">RANK(BA49,$BA$2:$BA$142)</f>
        <v>55</v>
      </c>
      <c r="BA49" s="30" t="n">
        <f aca="false">ROUND(AY49, 2)</f>
        <v>7.32</v>
      </c>
      <c r="BB49" s="26" t="n">
        <f aca="false">Table1382[[#This Row],[1 Rule of Law]]</f>
        <v>6</v>
      </c>
      <c r="BC49" s="26" t="n">
        <f aca="false">Table1382[[#This Row],[2 Security &amp; Safety]]</f>
        <v>7.60765744761532</v>
      </c>
      <c r="BD49" s="26" t="n">
        <f aca="false">AVERAGE(AQ49,U49,AI49,AV49,X49)</f>
        <v>7.56481481481481</v>
      </c>
    </row>
    <row r="50" s="6" customFormat="true" ht="15" hidden="false" customHeight="true" outlineLevel="0" collapsed="false">
      <c r="A50" s="23" t="s">
        <v>109</v>
      </c>
      <c r="B50" s="24" t="n">
        <v>8.13333333333333</v>
      </c>
      <c r="C50" s="24" t="n">
        <v>7.99979985048337</v>
      </c>
      <c r="D50" s="24" t="n">
        <v>7.60791687868276</v>
      </c>
      <c r="E50" s="24" t="n">
        <v>7.9</v>
      </c>
      <c r="F50" s="24" t="n">
        <v>9.64</v>
      </c>
      <c r="G50" s="24" t="n">
        <v>10</v>
      </c>
      <c r="H50" s="24" t="n">
        <v>10</v>
      </c>
      <c r="I50" s="24" t="n">
        <v>10</v>
      </c>
      <c r="J50" s="24" t="n">
        <v>10</v>
      </c>
      <c r="K50" s="24" t="n">
        <v>9.995128491932</v>
      </c>
      <c r="L50" s="24" t="n">
        <f aca="false">AVERAGE(Table1382[[#This Row],[2Bi Disappearance]:[2Bv Terrorism Injured ]])</f>
        <v>9.9990256983864</v>
      </c>
      <c r="M50" s="24" t="n">
        <v>9.5</v>
      </c>
      <c r="N50" s="24" t="n">
        <v>10</v>
      </c>
      <c r="O50" s="25" t="n">
        <v>10</v>
      </c>
      <c r="P50" s="25" t="n">
        <f aca="false">AVERAGE(Table1382[[#This Row],[2Ci Female Genital Mutilation]:[2Ciii Equal Inheritance Rights]])</f>
        <v>9.83333333333333</v>
      </c>
      <c r="Q50" s="24" t="n">
        <f aca="false">AVERAGE(F50,L50,P50)</f>
        <v>9.82411967723991</v>
      </c>
      <c r="R50" s="24" t="n">
        <v>10</v>
      </c>
      <c r="S50" s="24" t="n">
        <v>10</v>
      </c>
      <c r="T50" s="24" t="n">
        <v>10</v>
      </c>
      <c r="U50" s="24" t="n">
        <f aca="false">AVERAGE(R50:T50)</f>
        <v>10</v>
      </c>
      <c r="V50" s="24" t="n">
        <v>7.5</v>
      </c>
      <c r="W50" s="24" t="n">
        <v>10</v>
      </c>
      <c r="X50" s="24" t="n">
        <f aca="false">AVERAGE(Table1382[[#This Row],[4A Freedom to establish religious organizations]:[4B Autonomy of religious organizations]])</f>
        <v>8.75</v>
      </c>
      <c r="Y50" s="24" t="n">
        <v>10</v>
      </c>
      <c r="Z50" s="24" t="n">
        <v>10</v>
      </c>
      <c r="AA50" s="24" t="n">
        <v>10</v>
      </c>
      <c r="AB50" s="24" t="n">
        <v>10</v>
      </c>
      <c r="AC50" s="24" t="n">
        <v>10</v>
      </c>
      <c r="AD50" s="24" t="e">
        <f aca="false">AVERAGE(Table1382[[#This Row],[5Ci Political parties]:[5ciii educational, sporting and cultural organizations]])</f>
        <v>#N/A</v>
      </c>
      <c r="AE50" s="24" t="n">
        <v>10</v>
      </c>
      <c r="AF50" s="24" t="n">
        <v>10</v>
      </c>
      <c r="AG50" s="24" t="n">
        <v>10</v>
      </c>
      <c r="AH50" s="24" t="e">
        <f aca="false">AVERAGE(Table1382[[#This Row],[5Di Political parties]:[5diii educational, sporting and cultural organizations5]])</f>
        <v>#N/A</v>
      </c>
      <c r="AI50" s="24" t="n">
        <f aca="false">AVERAGE(Y50:Z50,AD50,AH50)</f>
        <v>10</v>
      </c>
      <c r="AJ50" s="24" t="n">
        <v>10</v>
      </c>
      <c r="AK50" s="25" t="n">
        <v>8</v>
      </c>
      <c r="AL50" s="25" t="n">
        <v>8.5</v>
      </c>
      <c r="AM50" s="25" t="n">
        <v>10</v>
      </c>
      <c r="AN50" s="25" t="n">
        <v>10</v>
      </c>
      <c r="AO50" s="25" t="n">
        <f aca="false">AVERAGE(Table1382[[#This Row],[6Di Access to foreign television (cable/ satellite)]:[6Dii Access to foreign newspapers]])</f>
        <v>10</v>
      </c>
      <c r="AP50" s="25" t="n">
        <v>6.66666666666667</v>
      </c>
      <c r="AQ50" s="24" t="n">
        <f aca="false">AVERAGE(AJ50:AL50,AO50:AP50)</f>
        <v>8.63333333333333</v>
      </c>
      <c r="AR50" s="24" t="n">
        <v>10</v>
      </c>
      <c r="AS50" s="24" t="n">
        <v>10</v>
      </c>
      <c r="AT50" s="24" t="n">
        <v>10</v>
      </c>
      <c r="AU50" s="24" t="n">
        <f aca="false">AVERAGE(AS50:AT50)</f>
        <v>10</v>
      </c>
      <c r="AV50" s="24" t="n">
        <f aca="false">AVERAGE(AU50,AR50)</f>
        <v>10</v>
      </c>
      <c r="AW50" s="26" t="n">
        <f aca="false">AVERAGE(Table1382[[#This Row],[RULE OF LAW]],Table1382[[#This Row],[SECURITY &amp; SAFETY]],Table1382[[#This Row],[PERSONAL FREEDOM (minus Security &amp;Safety and Rule of Law)]],Table1382[[#This Row],[PERSONAL FREEDOM (minus Security &amp;Safety and Rule of Law)]])</f>
        <v>9.16936325264331</v>
      </c>
      <c r="AX50" s="27" t="n">
        <v>7.52</v>
      </c>
      <c r="AY50" s="28" t="n">
        <f aca="false">AVERAGE(Table1382[[#This Row],[PERSONAL FREEDOM]:[ECONOMIC FREEDOM]])</f>
        <v>8.34468162632166</v>
      </c>
      <c r="AZ50" s="29" t="n">
        <f aca="false">RANK(BA50,$BA$2:$BA$142)</f>
        <v>17</v>
      </c>
      <c r="BA50" s="30" t="n">
        <f aca="false">ROUND(AY50, 2)</f>
        <v>8.34</v>
      </c>
      <c r="BB50" s="26" t="n">
        <f aca="false">Table1382[[#This Row],[1 Rule of Law]]</f>
        <v>7.9</v>
      </c>
      <c r="BC50" s="26" t="n">
        <f aca="false">Table1382[[#This Row],[2 Security &amp; Safety]]</f>
        <v>9.82411967723991</v>
      </c>
      <c r="BD50" s="26" t="n">
        <f aca="false">AVERAGE(AQ50,U50,AI50,AV50,X50)</f>
        <v>9.47666666666667</v>
      </c>
    </row>
    <row r="51" s="6" customFormat="true" ht="15" hidden="false" customHeight="true" outlineLevel="0" collapsed="false">
      <c r="A51" s="23" t="s">
        <v>110</v>
      </c>
      <c r="B51" s="24" t="n">
        <v>5.8</v>
      </c>
      <c r="C51" s="24" t="n">
        <v>6.0508590163422</v>
      </c>
      <c r="D51" s="24" t="n">
        <v>4.49112235619981</v>
      </c>
      <c r="E51" s="24" t="n">
        <v>5.4</v>
      </c>
      <c r="F51" s="24" t="n">
        <v>7.56</v>
      </c>
      <c r="G51" s="24" t="n">
        <v>10</v>
      </c>
      <c r="H51" s="24" t="n">
        <v>10</v>
      </c>
      <c r="I51" s="24" t="n">
        <v>7.5</v>
      </c>
      <c r="J51" s="24" t="n">
        <v>10</v>
      </c>
      <c r="K51" s="24" t="n">
        <v>10</v>
      </c>
      <c r="L51" s="24" t="n">
        <f aca="false">AVERAGE(Table1382[[#This Row],[2Bi Disappearance]:[2Bv Terrorism Injured ]])</f>
        <v>9.5</v>
      </c>
      <c r="M51" s="24" t="n">
        <v>8</v>
      </c>
      <c r="N51" s="24" t="n">
        <v>10</v>
      </c>
      <c r="O51" s="25" t="n">
        <v>5</v>
      </c>
      <c r="P51" s="25" t="n">
        <f aca="false">AVERAGE(Table1382[[#This Row],[2Ci Female Genital Mutilation]:[2Ciii Equal Inheritance Rights]])</f>
        <v>7.66666666666667</v>
      </c>
      <c r="Q51" s="24" t="n">
        <f aca="false">AVERAGE(F51,L51,P51)</f>
        <v>8.24222222222222</v>
      </c>
      <c r="R51" s="24" t="n">
        <v>10</v>
      </c>
      <c r="S51" s="24" t="n">
        <v>10</v>
      </c>
      <c r="T51" s="24" t="n">
        <v>10</v>
      </c>
      <c r="U51" s="24" t="n">
        <f aca="false">AVERAGE(R51:T51)</f>
        <v>10</v>
      </c>
      <c r="V51" s="24" t="n">
        <v>7.5</v>
      </c>
      <c r="W51" s="24" t="n">
        <v>6.66666666666667</v>
      </c>
      <c r="X51" s="24" t="n">
        <f aca="false">AVERAGE(Table1382[[#This Row],[4A Freedom to establish religious organizations]:[4B Autonomy of religious organizations]])</f>
        <v>7.08333333333333</v>
      </c>
      <c r="Y51" s="24" t="n">
        <v>10</v>
      </c>
      <c r="Z51" s="24" t="n">
        <v>10</v>
      </c>
      <c r="AA51" s="24" t="n">
        <v>6.66666666666667</v>
      </c>
      <c r="AB51" s="24" t="n">
        <v>6.66666666666667</v>
      </c>
      <c r="AC51" s="24" t="n">
        <v>10</v>
      </c>
      <c r="AD51" s="24" t="e">
        <f aca="false">AVERAGE(Table1382[[#This Row],[5Ci Political parties]:[5ciii educational, sporting and cultural organizations]])</f>
        <v>#N/A</v>
      </c>
      <c r="AE51" s="24" t="n">
        <v>7.5</v>
      </c>
      <c r="AF51" s="24" t="n">
        <v>7.5</v>
      </c>
      <c r="AG51" s="24" t="n">
        <v>10</v>
      </c>
      <c r="AH51" s="24" t="e">
        <f aca="false">AVERAGE(Table1382[[#This Row],[5Di Political parties]:[5diii educational, sporting and cultural organizations5]])</f>
        <v>#N/A</v>
      </c>
      <c r="AI51" s="24" t="n">
        <f aca="false">AVERAGE(Y51:Z51,AD51,AH51)</f>
        <v>9.02777777777778</v>
      </c>
      <c r="AJ51" s="24" t="n">
        <v>10</v>
      </c>
      <c r="AK51" s="25" t="n">
        <v>7.33333333333333</v>
      </c>
      <c r="AL51" s="25" t="n">
        <v>7.75</v>
      </c>
      <c r="AM51" s="25" t="n">
        <v>10</v>
      </c>
      <c r="AN51" s="25" t="n">
        <v>10</v>
      </c>
      <c r="AO51" s="25" t="n">
        <f aca="false">AVERAGE(Table1382[[#This Row],[6Di Access to foreign television (cable/ satellite)]:[6Dii Access to foreign newspapers]])</f>
        <v>10</v>
      </c>
      <c r="AP51" s="25" t="n">
        <v>10</v>
      </c>
      <c r="AQ51" s="24" t="n">
        <f aca="false">AVERAGE(AJ51:AL51,AO51:AP51)</f>
        <v>9.01666666666667</v>
      </c>
      <c r="AR51" s="24" t="n">
        <v>5</v>
      </c>
      <c r="AS51" s="24" t="n">
        <v>0</v>
      </c>
      <c r="AT51" s="24" t="n">
        <v>10</v>
      </c>
      <c r="AU51" s="24" t="n">
        <f aca="false">AVERAGE(AS51:AT51)</f>
        <v>5</v>
      </c>
      <c r="AV51" s="24" t="n">
        <f aca="false">AVERAGE(AU51,AR51)</f>
        <v>5</v>
      </c>
      <c r="AW51" s="26" t="n">
        <f aca="false">AVERAGE(Table1382[[#This Row],[RULE OF LAW]],Table1382[[#This Row],[SECURITY &amp; SAFETY]],Table1382[[#This Row],[PERSONAL FREEDOM (minus Security &amp;Safety and Rule of Law)]],Table1382[[#This Row],[PERSONAL FREEDOM (minus Security &amp;Safety and Rule of Law)]])</f>
        <v>7.42333333333333</v>
      </c>
      <c r="AX51" s="27" t="n">
        <v>6.76</v>
      </c>
      <c r="AY51" s="28" t="n">
        <f aca="false">AVERAGE(Table1382[[#This Row],[PERSONAL FREEDOM]:[ECONOMIC FREEDOM]])</f>
        <v>7.09166666666667</v>
      </c>
      <c r="AZ51" s="29" t="n">
        <f aca="false">RANK(BA51,$BA$2:$BA$142)</f>
        <v>64</v>
      </c>
      <c r="BA51" s="30" t="n">
        <f aca="false">ROUND(AY51, 2)</f>
        <v>7.09</v>
      </c>
      <c r="BB51" s="26" t="n">
        <f aca="false">Table1382[[#This Row],[1 Rule of Law]]</f>
        <v>5.4</v>
      </c>
      <c r="BC51" s="26" t="n">
        <f aca="false">Table1382[[#This Row],[2 Security &amp; Safety]]</f>
        <v>8.24222222222222</v>
      </c>
      <c r="BD51" s="26" t="n">
        <f aca="false">AVERAGE(AQ51,U51,AI51,AV51,X51)</f>
        <v>8.02555555555556</v>
      </c>
    </row>
    <row r="52" s="6" customFormat="true" ht="15" hidden="false" customHeight="true" outlineLevel="0" collapsed="false">
      <c r="A52" s="23" t="s">
        <v>111</v>
      </c>
      <c r="B52" s="24" t="n">
        <v>7.16666666666667</v>
      </c>
      <c r="C52" s="24" t="n">
        <v>6.14117923851617</v>
      </c>
      <c r="D52" s="24" t="n">
        <v>5.02898523621131</v>
      </c>
      <c r="E52" s="24" t="n">
        <v>6.1</v>
      </c>
      <c r="F52" s="24" t="n">
        <v>9.48</v>
      </c>
      <c r="G52" s="24" t="n">
        <v>10</v>
      </c>
      <c r="H52" s="24" t="n">
        <v>10</v>
      </c>
      <c r="I52" s="24" t="n">
        <v>7.5</v>
      </c>
      <c r="J52" s="24" t="n">
        <v>10</v>
      </c>
      <c r="K52" s="24" t="n">
        <v>9.92880721652769</v>
      </c>
      <c r="L52" s="24" t="n">
        <f aca="false">AVERAGE(Table1382[[#This Row],[2Bi Disappearance]:[2Bv Terrorism Injured ]])</f>
        <v>9.48576144330554</v>
      </c>
      <c r="M52" s="24" t="n">
        <v>10</v>
      </c>
      <c r="N52" s="24" t="n">
        <v>10</v>
      </c>
      <c r="O52" s="25" t="n">
        <v>10</v>
      </c>
      <c r="P52" s="25" t="n">
        <f aca="false">AVERAGE(Table1382[[#This Row],[2Ci Female Genital Mutilation]:[2Ciii Equal Inheritance Rights]])</f>
        <v>10</v>
      </c>
      <c r="Q52" s="24" t="n">
        <f aca="false">AVERAGE(F52,L52,P52)</f>
        <v>9.65525381443518</v>
      </c>
      <c r="R52" s="24" t="n">
        <v>10</v>
      </c>
      <c r="S52" s="24" t="n">
        <v>10</v>
      </c>
      <c r="T52" s="24" t="n">
        <v>10</v>
      </c>
      <c r="U52" s="24" t="n">
        <f aca="false">AVERAGE(R52:T52)</f>
        <v>10</v>
      </c>
      <c r="V52" s="24" t="n">
        <v>10</v>
      </c>
      <c r="W52" s="24" t="n">
        <v>10</v>
      </c>
      <c r="X52" s="24" t="n">
        <f aca="false">AVERAGE(Table1382[[#This Row],[4A Freedom to establish religious organizations]:[4B Autonomy of religious organizations]])</f>
        <v>10</v>
      </c>
      <c r="Y52" s="24" t="n">
        <v>10</v>
      </c>
      <c r="Z52" s="24" t="n">
        <v>10</v>
      </c>
      <c r="AA52" s="24" t="n">
        <v>10</v>
      </c>
      <c r="AB52" s="24" t="n">
        <v>10</v>
      </c>
      <c r="AC52" s="24" t="n">
        <v>10</v>
      </c>
      <c r="AD52" s="24" t="e">
        <f aca="false">AVERAGE(Table1382[[#This Row],[5Ci Political parties]:[5ciii educational, sporting and cultural organizations]])</f>
        <v>#N/A</v>
      </c>
      <c r="AE52" s="24" t="n">
        <v>10</v>
      </c>
      <c r="AF52" s="24" t="n">
        <v>10</v>
      </c>
      <c r="AG52" s="24" t="n">
        <v>10</v>
      </c>
      <c r="AH52" s="24" t="e">
        <f aca="false">AVERAGE(Table1382[[#This Row],[5Di Political parties]:[5diii educational, sporting and cultural organizations5]])</f>
        <v>#N/A</v>
      </c>
      <c r="AI52" s="24" t="n">
        <f aca="false">AVERAGE(Y52:Z52,AD52,AH52)</f>
        <v>10</v>
      </c>
      <c r="AJ52" s="24" t="n">
        <v>10</v>
      </c>
      <c r="AK52" s="25" t="n">
        <v>7</v>
      </c>
      <c r="AL52" s="25" t="n">
        <v>6.5</v>
      </c>
      <c r="AM52" s="25" t="n">
        <v>10</v>
      </c>
      <c r="AN52" s="25" t="n">
        <v>10</v>
      </c>
      <c r="AO52" s="25" t="n">
        <f aca="false">AVERAGE(Table1382[[#This Row],[6Di Access to foreign television (cable/ satellite)]:[6Dii Access to foreign newspapers]])</f>
        <v>10</v>
      </c>
      <c r="AP52" s="25" t="n">
        <v>10</v>
      </c>
      <c r="AQ52" s="24" t="n">
        <f aca="false">AVERAGE(AJ52:AL52,AO52:AP52)</f>
        <v>8.7</v>
      </c>
      <c r="AR52" s="24" t="n">
        <v>10</v>
      </c>
      <c r="AS52" s="24" t="n">
        <v>10</v>
      </c>
      <c r="AT52" s="24" t="n">
        <v>10</v>
      </c>
      <c r="AU52" s="24" t="n">
        <f aca="false">AVERAGE(AS52:AT52)</f>
        <v>10</v>
      </c>
      <c r="AV52" s="24" t="n">
        <f aca="false">AVERAGE(AU52,AR52)</f>
        <v>10</v>
      </c>
      <c r="AW52" s="26" t="n">
        <f aca="false">AVERAGE(Table1382[[#This Row],[RULE OF LAW]],Table1382[[#This Row],[SECURITY &amp; SAFETY]],Table1382[[#This Row],[PERSONAL FREEDOM (minus Security &amp;Safety and Rule of Law)]],Table1382[[#This Row],[PERSONAL FREEDOM (minus Security &amp;Safety and Rule of Law)]])</f>
        <v>8.8088134536088</v>
      </c>
      <c r="AX52" s="27" t="n">
        <v>6.93</v>
      </c>
      <c r="AY52" s="28" t="n">
        <f aca="false">AVERAGE(Table1382[[#This Row],[PERSONAL FREEDOM]:[ECONOMIC FREEDOM]])</f>
        <v>7.8694067268044</v>
      </c>
      <c r="AZ52" s="29" t="n">
        <f aca="false">RANK(BA52,$BA$2:$BA$142)</f>
        <v>38</v>
      </c>
      <c r="BA52" s="30" t="n">
        <f aca="false">ROUND(AY52, 2)</f>
        <v>7.87</v>
      </c>
      <c r="BB52" s="26" t="n">
        <f aca="false">Table1382[[#This Row],[1 Rule of Law]]</f>
        <v>6.1</v>
      </c>
      <c r="BC52" s="26" t="n">
        <f aca="false">Table1382[[#This Row],[2 Security &amp; Safety]]</f>
        <v>9.65525381443518</v>
      </c>
      <c r="BD52" s="26" t="n">
        <f aca="false">AVERAGE(AQ52,U52,AI52,AV52,X52)</f>
        <v>9.74</v>
      </c>
    </row>
    <row r="53" s="6" customFormat="true" ht="15" hidden="false" customHeight="true" outlineLevel="0" collapsed="false">
      <c r="A53" s="23" t="s">
        <v>112</v>
      </c>
      <c r="B53" s="24" t="n">
        <v>5.86666666666667</v>
      </c>
      <c r="C53" s="24" t="n">
        <v>4.08309380204567</v>
      </c>
      <c r="D53" s="24" t="n">
        <v>3.74000577729615</v>
      </c>
      <c r="E53" s="24" t="n">
        <v>4.6</v>
      </c>
      <c r="F53" s="24" t="n">
        <v>0</v>
      </c>
      <c r="G53" s="24" t="n">
        <v>10</v>
      </c>
      <c r="H53" s="24" t="n">
        <v>10</v>
      </c>
      <c r="I53" s="24" t="n">
        <v>7.5</v>
      </c>
      <c r="J53" s="24" t="n">
        <v>10</v>
      </c>
      <c r="K53" s="24" t="n">
        <v>10</v>
      </c>
      <c r="L53" s="24" t="n">
        <f aca="false">AVERAGE(Table1382[[#This Row],[2Bi Disappearance]:[2Bv Terrorism Injured ]])</f>
        <v>9.5</v>
      </c>
      <c r="M53" s="24" t="n">
        <v>10</v>
      </c>
      <c r="N53" s="24" t="n">
        <v>10</v>
      </c>
      <c r="O53" s="25" t="n">
        <v>10</v>
      </c>
      <c r="P53" s="25" t="n">
        <f aca="false">AVERAGE(Table1382[[#This Row],[2Ci Female Genital Mutilation]:[2Ciii Equal Inheritance Rights]])</f>
        <v>10</v>
      </c>
      <c r="Q53" s="24" t="n">
        <f aca="false">AVERAGE(F53,L53,P53)</f>
        <v>6.5</v>
      </c>
      <c r="R53" s="24" t="n">
        <v>10</v>
      </c>
      <c r="S53" s="24" t="n">
        <v>10</v>
      </c>
      <c r="T53" s="24" t="n">
        <v>10</v>
      </c>
      <c r="U53" s="24" t="n">
        <f aca="false">AVERAGE(R53:T53)</f>
        <v>10</v>
      </c>
      <c r="V53" s="24" t="n">
        <v>7.5</v>
      </c>
      <c r="W53" s="24" t="n">
        <v>6.66666666666667</v>
      </c>
      <c r="X53" s="24" t="n">
        <f aca="false">AVERAGE(Table1382[[#This Row],[4A Freedom to establish religious organizations]:[4B Autonomy of religious organizations]])</f>
        <v>7.08333333333333</v>
      </c>
      <c r="Y53" s="24" t="n">
        <v>10</v>
      </c>
      <c r="Z53" s="24" t="n">
        <v>10</v>
      </c>
      <c r="AA53" s="24" t="n">
        <v>6.66666666666667</v>
      </c>
      <c r="AB53" s="24" t="n">
        <v>6.66666666666667</v>
      </c>
      <c r="AC53" s="24" t="n">
        <v>6.66666666666667</v>
      </c>
      <c r="AD53" s="24" t="e">
        <f aca="false">AVERAGE(Table1382[[#This Row],[5Ci Political parties]:[5ciii educational, sporting and cultural organizations]])</f>
        <v>#N/A</v>
      </c>
      <c r="AE53" s="24" t="n">
        <v>7.5</v>
      </c>
      <c r="AF53" s="24" t="n">
        <v>7.5</v>
      </c>
      <c r="AG53" s="24" t="n">
        <v>10</v>
      </c>
      <c r="AH53" s="24" t="e">
        <f aca="false">AVERAGE(Table1382[[#This Row],[5Di Political parties]:[5diii educational, sporting and cultural organizations5]])</f>
        <v>#N/A</v>
      </c>
      <c r="AI53" s="24" t="n">
        <f aca="false">AVERAGE(Y53:Z53,AD53,AH53)</f>
        <v>8.75</v>
      </c>
      <c r="AJ53" s="24" t="n">
        <v>10</v>
      </c>
      <c r="AK53" s="25" t="n">
        <v>4.66666666666667</v>
      </c>
      <c r="AL53" s="25" t="n">
        <v>3.5</v>
      </c>
      <c r="AM53" s="25" t="n">
        <v>10</v>
      </c>
      <c r="AN53" s="25" t="n">
        <v>10</v>
      </c>
      <c r="AO53" s="25" t="n">
        <f aca="false">AVERAGE(Table1382[[#This Row],[6Di Access to foreign television (cable/ satellite)]:[6Dii Access to foreign newspapers]])</f>
        <v>10</v>
      </c>
      <c r="AP53" s="25" t="n">
        <v>10</v>
      </c>
      <c r="AQ53" s="24" t="n">
        <f aca="false">AVERAGE(AJ53:AL53,AO53:AP53)</f>
        <v>7.63333333333333</v>
      </c>
      <c r="AR53" s="24" t="n">
        <v>10</v>
      </c>
      <c r="AS53" s="24" t="n">
        <v>10</v>
      </c>
      <c r="AT53" s="24" t="n">
        <v>10</v>
      </c>
      <c r="AU53" s="24" t="n">
        <f aca="false">AVERAGE(AS53:AT53)</f>
        <v>10</v>
      </c>
      <c r="AV53" s="24" t="n">
        <f aca="false">AVERAGE(AU53,AR53)</f>
        <v>10</v>
      </c>
      <c r="AW53" s="26" t="n">
        <f aca="false">AVERAGE(Table1382[[#This Row],[RULE OF LAW]],Table1382[[#This Row],[SECURITY &amp; SAFETY]],Table1382[[#This Row],[PERSONAL FREEDOM (minus Security &amp;Safety and Rule of Law)]],Table1382[[#This Row],[PERSONAL FREEDOM (minus Security &amp;Safety and Rule of Law)]])</f>
        <v>7.12166666666667</v>
      </c>
      <c r="AX53" s="27" t="n">
        <v>7.03</v>
      </c>
      <c r="AY53" s="28" t="n">
        <f aca="false">AVERAGE(Table1382[[#This Row],[PERSONAL FREEDOM]:[ECONOMIC FREEDOM]])</f>
        <v>7.07583333333333</v>
      </c>
      <c r="AZ53" s="29" t="n">
        <f aca="false">RANK(BA53,$BA$2:$BA$142)</f>
        <v>65</v>
      </c>
      <c r="BA53" s="30" t="n">
        <f aca="false">ROUND(AY53, 2)</f>
        <v>7.08</v>
      </c>
      <c r="BB53" s="26" t="n">
        <f aca="false">Table1382[[#This Row],[1 Rule of Law]]</f>
        <v>4.6</v>
      </c>
      <c r="BC53" s="26" t="n">
        <f aca="false">Table1382[[#This Row],[2 Security &amp; Safety]]</f>
        <v>6.5</v>
      </c>
      <c r="BD53" s="26" t="n">
        <f aca="false">AVERAGE(AQ53,U53,AI53,AV53,X53)</f>
        <v>8.69333333333333</v>
      </c>
    </row>
    <row r="54" s="6" customFormat="true" ht="15" hidden="false" customHeight="true" outlineLevel="0" collapsed="false">
      <c r="A54" s="23" t="s">
        <v>113</v>
      </c>
      <c r="B54" s="24" t="s">
        <v>60</v>
      </c>
      <c r="C54" s="24" t="s">
        <v>60</v>
      </c>
      <c r="D54" s="24" t="s">
        <v>60</v>
      </c>
      <c r="E54" s="24" t="n">
        <v>3.662794</v>
      </c>
      <c r="F54" s="24" t="n">
        <v>6.64</v>
      </c>
      <c r="G54" s="24" t="n">
        <v>10</v>
      </c>
      <c r="H54" s="24" t="n">
        <v>10</v>
      </c>
      <c r="I54" s="24" t="s">
        <v>60</v>
      </c>
      <c r="J54" s="24" t="n">
        <v>10</v>
      </c>
      <c r="K54" s="24" t="n">
        <v>10</v>
      </c>
      <c r="L54" s="24" t="n">
        <f aca="false">AVERAGE(Table1382[[#This Row],[2Bi Disappearance]:[2Bv Terrorism Injured ]])</f>
        <v>10</v>
      </c>
      <c r="M54" s="24" t="n">
        <v>5</v>
      </c>
      <c r="N54" s="24" t="n">
        <v>10</v>
      </c>
      <c r="O54" s="25" t="n">
        <v>0</v>
      </c>
      <c r="P54" s="25" t="n">
        <f aca="false">AVERAGE(Table1382[[#This Row],[2Ci Female Genital Mutilation]:[2Ciii Equal Inheritance Rights]])</f>
        <v>5</v>
      </c>
      <c r="Q54" s="24" t="n">
        <f aca="false">AVERAGE(F54,L54,P54)</f>
        <v>7.21333333333333</v>
      </c>
      <c r="R54" s="24" t="n">
        <v>10</v>
      </c>
      <c r="S54" s="24" t="n">
        <v>10</v>
      </c>
      <c r="T54" s="24" t="s">
        <v>60</v>
      </c>
      <c r="U54" s="24" t="n">
        <f aca="false">AVERAGE(R54:T54)</f>
        <v>10</v>
      </c>
      <c r="V54" s="24" t="s">
        <v>60</v>
      </c>
      <c r="W54" s="24" t="s">
        <v>60</v>
      </c>
      <c r="X54" s="24" t="s">
        <v>60</v>
      </c>
      <c r="Y54" s="24" t="s">
        <v>60</v>
      </c>
      <c r="Z54" s="24" t="s">
        <v>60</v>
      </c>
      <c r="AA54" s="24" t="s">
        <v>60</v>
      </c>
      <c r="AB54" s="24" t="s">
        <v>60</v>
      </c>
      <c r="AC54" s="24" t="s">
        <v>60</v>
      </c>
      <c r="AD54" s="24" t="s">
        <v>60</v>
      </c>
      <c r="AE54" s="24" t="s">
        <v>60</v>
      </c>
      <c r="AF54" s="24" t="s">
        <v>60</v>
      </c>
      <c r="AG54" s="24" t="s">
        <v>60</v>
      </c>
      <c r="AH54" s="24" t="s">
        <v>60</v>
      </c>
      <c r="AI54" s="24" t="s">
        <v>60</v>
      </c>
      <c r="AJ54" s="24" t="n">
        <v>10</v>
      </c>
      <c r="AK54" s="25" t="n">
        <v>5</v>
      </c>
      <c r="AL54" s="25" t="n">
        <v>4.5</v>
      </c>
      <c r="AM54" s="25" t="s">
        <v>60</v>
      </c>
      <c r="AN54" s="25" t="s">
        <v>60</v>
      </c>
      <c r="AO54" s="25" t="s">
        <v>60</v>
      </c>
      <c r="AP54" s="25" t="s">
        <v>60</v>
      </c>
      <c r="AQ54" s="24" t="n">
        <f aca="false">AVERAGE(AJ54:AL54,AO54:AP54)</f>
        <v>6.5</v>
      </c>
      <c r="AR54" s="24" t="n">
        <v>0</v>
      </c>
      <c r="AS54" s="24" t="n">
        <v>10</v>
      </c>
      <c r="AT54" s="24" t="n">
        <v>10</v>
      </c>
      <c r="AU54" s="24" t="n">
        <f aca="false">AVERAGE(AS54:AT54)</f>
        <v>10</v>
      </c>
      <c r="AV54" s="24" t="n">
        <f aca="false">AVERAGE(AU54,AR54)</f>
        <v>5</v>
      </c>
      <c r="AW54" s="26" t="n">
        <f aca="false">AVERAGE(Table1382[[#This Row],[RULE OF LAW]],Table1382[[#This Row],[SECURITY &amp; SAFETY]],Table1382[[#This Row],[PERSONAL FREEDOM (minus Security &amp;Safety and Rule of Law)]],Table1382[[#This Row],[PERSONAL FREEDOM (minus Security &amp;Safety and Rule of Law)]])</f>
        <v>6.30236516666667</v>
      </c>
      <c r="AX54" s="27" t="n">
        <v>4.84</v>
      </c>
      <c r="AY54" s="28" t="n">
        <f aca="false">AVERAGE(Table1382[[#This Row],[PERSONAL FREEDOM]:[ECONOMIC FREEDOM]])</f>
        <v>5.57118258333333</v>
      </c>
      <c r="AZ54" s="29" t="n">
        <f aca="false">RANK(BA54,$BA$2:$BA$142)</f>
        <v>130</v>
      </c>
      <c r="BA54" s="30" t="n">
        <f aca="false">ROUND(AY54, 2)</f>
        <v>5.57</v>
      </c>
      <c r="BB54" s="26" t="n">
        <f aca="false">Table1382[[#This Row],[1 Rule of Law]]</f>
        <v>3.662794</v>
      </c>
      <c r="BC54" s="26" t="n">
        <f aca="false">Table1382[[#This Row],[2 Security &amp; Safety]]</f>
        <v>7.21333333333333</v>
      </c>
      <c r="BD54" s="26" t="n">
        <f aca="false">AVERAGE(AQ54,U54,AI54,AV54,X54)</f>
        <v>7.16666666666667</v>
      </c>
    </row>
    <row r="55" s="6" customFormat="true" ht="15" hidden="false" customHeight="true" outlineLevel="0" collapsed="false">
      <c r="A55" s="23" t="s">
        <v>114</v>
      </c>
      <c r="B55" s="24" t="s">
        <v>60</v>
      </c>
      <c r="C55" s="24" t="s">
        <v>60</v>
      </c>
      <c r="D55" s="24" t="s">
        <v>60</v>
      </c>
      <c r="E55" s="24" t="n">
        <v>4.846367</v>
      </c>
      <c r="F55" s="24" t="n">
        <v>1.84</v>
      </c>
      <c r="G55" s="24" t="n">
        <v>10</v>
      </c>
      <c r="H55" s="24" t="n">
        <v>10</v>
      </c>
      <c r="I55" s="24" t="n">
        <v>10</v>
      </c>
      <c r="J55" s="24" t="n">
        <v>0</v>
      </c>
      <c r="K55" s="24" t="n">
        <v>6.85632213267106</v>
      </c>
      <c r="L55" s="24" t="n">
        <f aca="false">AVERAGE(Table1382[[#This Row],[2Bi Disappearance]:[2Bv Terrorism Injured ]])</f>
        <v>7.37126442653421</v>
      </c>
      <c r="M55" s="24" t="s">
        <v>60</v>
      </c>
      <c r="N55" s="24" t="n">
        <v>10</v>
      </c>
      <c r="O55" s="25" t="n">
        <v>10</v>
      </c>
      <c r="P55" s="25" t="n">
        <f aca="false">AVERAGE(Table1382[[#This Row],[2Ci Female Genital Mutilation]:[2Ciii Equal Inheritance Rights]])</f>
        <v>10</v>
      </c>
      <c r="Q55" s="24" t="n">
        <f aca="false">AVERAGE(F55,L55,P55)</f>
        <v>6.40375480884474</v>
      </c>
      <c r="R55" s="24" t="n">
        <v>10</v>
      </c>
      <c r="S55" s="24" t="n">
        <v>10</v>
      </c>
      <c r="T55" s="24" t="n">
        <v>10</v>
      </c>
      <c r="U55" s="24" t="n">
        <f aca="false">AVERAGE(R55:T55)</f>
        <v>10</v>
      </c>
      <c r="V55" s="24" t="s">
        <v>60</v>
      </c>
      <c r="W55" s="24" t="s">
        <v>60</v>
      </c>
      <c r="X55" s="24" t="s">
        <v>60</v>
      </c>
      <c r="Y55" s="24" t="s">
        <v>60</v>
      </c>
      <c r="Z55" s="24" t="s">
        <v>60</v>
      </c>
      <c r="AA55" s="24" t="s">
        <v>60</v>
      </c>
      <c r="AB55" s="24" t="s">
        <v>60</v>
      </c>
      <c r="AC55" s="24" t="s">
        <v>60</v>
      </c>
      <c r="AD55" s="24" t="s">
        <v>60</v>
      </c>
      <c r="AE55" s="24" t="s">
        <v>60</v>
      </c>
      <c r="AF55" s="24" t="s">
        <v>60</v>
      </c>
      <c r="AG55" s="24" t="s">
        <v>60</v>
      </c>
      <c r="AH55" s="24" t="s">
        <v>60</v>
      </c>
      <c r="AI55" s="24" t="s">
        <v>60</v>
      </c>
      <c r="AJ55" s="24" t="n">
        <v>10</v>
      </c>
      <c r="AK55" s="25" t="n">
        <v>7.66666666666667</v>
      </c>
      <c r="AL55" s="25" t="n">
        <v>6.75</v>
      </c>
      <c r="AM55" s="25" t="s">
        <v>60</v>
      </c>
      <c r="AN55" s="25" t="s">
        <v>60</v>
      </c>
      <c r="AO55" s="25" t="s">
        <v>60</v>
      </c>
      <c r="AP55" s="25" t="s">
        <v>60</v>
      </c>
      <c r="AQ55" s="24" t="n">
        <f aca="false">AVERAGE(AJ55:AL55,AO55:AP55)</f>
        <v>8.13888888888889</v>
      </c>
      <c r="AR55" s="24" t="s">
        <v>60</v>
      </c>
      <c r="AS55" s="24" t="n">
        <v>0</v>
      </c>
      <c r="AT55" s="24" t="n">
        <v>10</v>
      </c>
      <c r="AU55" s="24" t="n">
        <f aca="false">AVERAGE(AS55:AT55)</f>
        <v>5</v>
      </c>
      <c r="AV55" s="24" t="n">
        <f aca="false">AVERAGE(AU55,AR55)</f>
        <v>5</v>
      </c>
      <c r="AW55" s="26" t="n">
        <f aca="false">AVERAGE(Table1382[[#This Row],[RULE OF LAW]],Table1382[[#This Row],[SECURITY &amp; SAFETY]],Table1382[[#This Row],[PERSONAL FREEDOM (minus Security &amp;Safety and Rule of Law)]],Table1382[[#This Row],[PERSONAL FREEDOM (minus Security &amp;Safety and Rule of Law)]])</f>
        <v>6.66901193369267</v>
      </c>
      <c r="AX55" s="27" t="n">
        <v>6.44</v>
      </c>
      <c r="AY55" s="28" t="n">
        <f aca="false">AVERAGE(Table1382[[#This Row],[PERSONAL FREEDOM]:[ECONOMIC FREEDOM]])</f>
        <v>6.55450596684633</v>
      </c>
      <c r="AZ55" s="29" t="n">
        <f aca="false">RANK(BA55,$BA$2:$BA$142)</f>
        <v>95</v>
      </c>
      <c r="BA55" s="30" t="n">
        <f aca="false">ROUND(AY55, 2)</f>
        <v>6.55</v>
      </c>
      <c r="BB55" s="26" t="n">
        <f aca="false">Table1382[[#This Row],[1 Rule of Law]]</f>
        <v>4.846367</v>
      </c>
      <c r="BC55" s="26" t="n">
        <f aca="false">Table1382[[#This Row],[2 Security &amp; Safety]]</f>
        <v>6.40375480884474</v>
      </c>
      <c r="BD55" s="26" t="n">
        <f aca="false">AVERAGE(AQ55,U55,AI55,AV55,X55)</f>
        <v>7.71296296296296</v>
      </c>
    </row>
    <row r="56" s="6" customFormat="true" ht="15" hidden="false" customHeight="true" outlineLevel="0" collapsed="false">
      <c r="A56" s="23" t="s">
        <v>115</v>
      </c>
      <c r="B56" s="24" t="s">
        <v>60</v>
      </c>
      <c r="C56" s="24" t="s">
        <v>60</v>
      </c>
      <c r="D56" s="24" t="s">
        <v>60</v>
      </c>
      <c r="E56" s="24" t="n">
        <v>3.649189</v>
      </c>
      <c r="F56" s="24" t="n">
        <v>7.92</v>
      </c>
      <c r="G56" s="24" t="n">
        <v>10</v>
      </c>
      <c r="H56" s="24" t="n">
        <v>10</v>
      </c>
      <c r="I56" s="24" t="n">
        <v>7.5</v>
      </c>
      <c r="J56" s="24" t="n">
        <v>10</v>
      </c>
      <c r="K56" s="24" t="n">
        <v>10</v>
      </c>
      <c r="L56" s="24" t="n">
        <f aca="false">AVERAGE(Table1382[[#This Row],[2Bi Disappearance]:[2Bv Terrorism Injured ]])</f>
        <v>9.5</v>
      </c>
      <c r="M56" s="24" t="n">
        <v>10</v>
      </c>
      <c r="N56" s="24" t="n">
        <v>10</v>
      </c>
      <c r="O56" s="25" t="n">
        <v>5</v>
      </c>
      <c r="P56" s="25" t="n">
        <f aca="false">AVERAGE(Table1382[[#This Row],[2Ci Female Genital Mutilation]:[2Ciii Equal Inheritance Rights]])</f>
        <v>8.33333333333333</v>
      </c>
      <c r="Q56" s="24" t="n">
        <f aca="false">AVERAGE(F56,L56,P56)</f>
        <v>8.58444444444445</v>
      </c>
      <c r="R56" s="24" t="n">
        <v>10</v>
      </c>
      <c r="S56" s="24" t="n">
        <v>10</v>
      </c>
      <c r="T56" s="24" t="n">
        <v>10</v>
      </c>
      <c r="U56" s="24" t="n">
        <f aca="false">AVERAGE(R56:T56)</f>
        <v>10</v>
      </c>
      <c r="V56" s="24" t="n">
        <v>5</v>
      </c>
      <c r="W56" s="24" t="n">
        <v>3.33333333333333</v>
      </c>
      <c r="X56" s="24" t="n">
        <f aca="false">AVERAGE(Table1382[[#This Row],[4A Freedom to establish religious organizations]:[4B Autonomy of religious organizations]])</f>
        <v>4.16666666666667</v>
      </c>
      <c r="Y56" s="24" t="n">
        <v>10</v>
      </c>
      <c r="Z56" s="24" t="n">
        <v>10</v>
      </c>
      <c r="AA56" s="24" t="n">
        <v>3.33333333333333</v>
      </c>
      <c r="AB56" s="24" t="n">
        <v>3.33333333333333</v>
      </c>
      <c r="AC56" s="24" t="n">
        <v>3.33333333333333</v>
      </c>
      <c r="AD56" s="24" t="e">
        <f aca="false">AVERAGE(Table1382[[#This Row],[5Ci Political parties]:[5ciii educational, sporting and cultural organizations]])</f>
        <v>#N/A</v>
      </c>
      <c r="AE56" s="24" t="n">
        <v>5</v>
      </c>
      <c r="AF56" s="24" t="n">
        <v>5</v>
      </c>
      <c r="AG56" s="24" t="n">
        <v>7.5</v>
      </c>
      <c r="AH56" s="24" t="e">
        <f aca="false">AVERAGE(Table1382[[#This Row],[5Di Political parties]:[5diii educational, sporting and cultural organizations5]])</f>
        <v>#N/A</v>
      </c>
      <c r="AI56" s="24" t="n">
        <f aca="false">AVERAGE(Y56:Z56,AD56,AH56)</f>
        <v>7.29166666666667</v>
      </c>
      <c r="AJ56" s="24" t="n">
        <v>10</v>
      </c>
      <c r="AK56" s="25" t="n">
        <v>5</v>
      </c>
      <c r="AL56" s="25" t="n">
        <v>5</v>
      </c>
      <c r="AM56" s="25" t="n">
        <v>10</v>
      </c>
      <c r="AN56" s="25" t="n">
        <v>10</v>
      </c>
      <c r="AO56" s="25" t="n">
        <f aca="false">AVERAGE(Table1382[[#This Row],[6Di Access to foreign television (cable/ satellite)]:[6Dii Access to foreign newspapers]])</f>
        <v>10</v>
      </c>
      <c r="AP56" s="25" t="n">
        <v>10</v>
      </c>
      <c r="AQ56" s="24" t="n">
        <f aca="false">AVERAGE(AJ56:AL56,AO56:AP56)</f>
        <v>8</v>
      </c>
      <c r="AR56" s="24" t="n">
        <v>5</v>
      </c>
      <c r="AS56" s="24" t="n">
        <v>10</v>
      </c>
      <c r="AT56" s="24" t="n">
        <v>10</v>
      </c>
      <c r="AU56" s="24" t="n">
        <f aca="false">AVERAGE(AS56:AT56)</f>
        <v>10</v>
      </c>
      <c r="AV56" s="24" t="n">
        <f aca="false">AVERAGE(AU56,AR56)</f>
        <v>7.5</v>
      </c>
      <c r="AW56" s="26" t="n">
        <f aca="false">AVERAGE(Table1382[[#This Row],[RULE OF LAW]],Table1382[[#This Row],[SECURITY &amp; SAFETY]],Table1382[[#This Row],[PERSONAL FREEDOM (minus Security &amp;Safety and Rule of Law)]],Table1382[[#This Row],[PERSONAL FREEDOM (minus Security &amp;Safety and Rule of Law)]])</f>
        <v>6.75424169444444</v>
      </c>
      <c r="AX56" s="27" t="n">
        <v>6.83</v>
      </c>
      <c r="AY56" s="28" t="n">
        <f aca="false">AVERAGE(Table1382[[#This Row],[PERSONAL FREEDOM]:[ECONOMIC FREEDOM]])</f>
        <v>6.79212084722222</v>
      </c>
      <c r="AZ56" s="29" t="n">
        <f aca="false">RANK(BA56,$BA$2:$BA$142)</f>
        <v>80</v>
      </c>
      <c r="BA56" s="30" t="n">
        <f aca="false">ROUND(AY56, 2)</f>
        <v>6.79</v>
      </c>
      <c r="BB56" s="26" t="n">
        <f aca="false">Table1382[[#This Row],[1 Rule of Law]]</f>
        <v>3.649189</v>
      </c>
      <c r="BC56" s="26" t="n">
        <f aca="false">Table1382[[#This Row],[2 Security &amp; Safety]]</f>
        <v>8.58444444444445</v>
      </c>
      <c r="BD56" s="26" t="n">
        <f aca="false">AVERAGE(AQ56,U56,AI56,AV56,X56)</f>
        <v>7.39166666666667</v>
      </c>
    </row>
    <row r="57" s="6" customFormat="true" ht="15" hidden="false" customHeight="true" outlineLevel="0" collapsed="false">
      <c r="A57" s="23" t="s">
        <v>116</v>
      </c>
      <c r="B57" s="24" t="s">
        <v>60</v>
      </c>
      <c r="C57" s="24" t="s">
        <v>60</v>
      </c>
      <c r="D57" s="24" t="s">
        <v>60</v>
      </c>
      <c r="E57" s="24" t="n">
        <v>4.302196</v>
      </c>
      <c r="F57" s="24" t="n">
        <v>0</v>
      </c>
      <c r="G57" s="24" t="n">
        <v>5</v>
      </c>
      <c r="H57" s="24" t="n">
        <v>10</v>
      </c>
      <c r="I57" s="24" t="n">
        <v>7.5</v>
      </c>
      <c r="J57" s="24" t="n">
        <v>10</v>
      </c>
      <c r="K57" s="24" t="n">
        <v>10</v>
      </c>
      <c r="L57" s="24" t="n">
        <f aca="false">AVERAGE(Table1382[[#This Row],[2Bi Disappearance]:[2Bv Terrorism Injured ]])</f>
        <v>8.5</v>
      </c>
      <c r="M57" s="24" t="n">
        <v>10</v>
      </c>
      <c r="N57" s="24" t="n">
        <v>10</v>
      </c>
      <c r="O57" s="25" t="n">
        <v>10</v>
      </c>
      <c r="P57" s="25" t="n">
        <f aca="false">AVERAGE(Table1382[[#This Row],[2Ci Female Genital Mutilation]:[2Ciii Equal Inheritance Rights]])</f>
        <v>10</v>
      </c>
      <c r="Q57" s="24" t="n">
        <f aca="false">AVERAGE(F57,L57,P57)</f>
        <v>6.16666666666667</v>
      </c>
      <c r="R57" s="24" t="n">
        <v>10</v>
      </c>
      <c r="S57" s="24" t="n">
        <v>10</v>
      </c>
      <c r="T57" s="24" t="n">
        <v>10</v>
      </c>
      <c r="U57" s="24" t="n">
        <f aca="false">AVERAGE(R57:T57)</f>
        <v>10</v>
      </c>
      <c r="V57" s="24" t="n">
        <v>7.5</v>
      </c>
      <c r="W57" s="24" t="n">
        <v>6.66666666666667</v>
      </c>
      <c r="X57" s="24" t="n">
        <f aca="false">AVERAGE(Table1382[[#This Row],[4A Freedom to establish religious organizations]:[4B Autonomy of religious organizations]])</f>
        <v>7.08333333333333</v>
      </c>
      <c r="Y57" s="24" t="n">
        <v>7.5</v>
      </c>
      <c r="Z57" s="24" t="n">
        <v>7.5</v>
      </c>
      <c r="AA57" s="24" t="n">
        <v>3.33333333333333</v>
      </c>
      <c r="AB57" s="24" t="n">
        <v>6.66666666666667</v>
      </c>
      <c r="AC57" s="24" t="n">
        <v>6.66666666666667</v>
      </c>
      <c r="AD57" s="24" t="e">
        <f aca="false">AVERAGE(Table1382[[#This Row],[5Ci Political parties]:[5ciii educational, sporting and cultural organizations]])</f>
        <v>#N/A</v>
      </c>
      <c r="AE57" s="24" t="n">
        <v>7.5</v>
      </c>
      <c r="AF57" s="24" t="n">
        <v>7.5</v>
      </c>
      <c r="AG57" s="24" t="n">
        <v>7.5</v>
      </c>
      <c r="AH57" s="24" t="e">
        <f aca="false">AVERAGE(Table1382[[#This Row],[5Di Political parties]:[5diii educational, sporting and cultural organizations5]])</f>
        <v>#N/A</v>
      </c>
      <c r="AI57" s="24" t="n">
        <f aca="false">AVERAGE(Y57:Z57,AD57,AH57)</f>
        <v>7.01388888888889</v>
      </c>
      <c r="AJ57" s="24" t="n">
        <v>10</v>
      </c>
      <c r="AK57" s="25" t="n">
        <v>5</v>
      </c>
      <c r="AL57" s="25" t="n">
        <v>4.25</v>
      </c>
      <c r="AM57" s="25" t="n">
        <v>10</v>
      </c>
      <c r="AN57" s="25" t="n">
        <v>10</v>
      </c>
      <c r="AO57" s="25" t="n">
        <f aca="false">AVERAGE(Table1382[[#This Row],[6Di Access to foreign television (cable/ satellite)]:[6Dii Access to foreign newspapers]])</f>
        <v>10</v>
      </c>
      <c r="AP57" s="25" t="n">
        <v>6.66666666666667</v>
      </c>
      <c r="AQ57" s="24" t="n">
        <f aca="false">AVERAGE(AJ57:AL57,AO57:AP57)</f>
        <v>7.18333333333333</v>
      </c>
      <c r="AR57" s="24" t="n">
        <v>5</v>
      </c>
      <c r="AS57" s="24" t="n">
        <v>10</v>
      </c>
      <c r="AT57" s="24" t="n">
        <v>10</v>
      </c>
      <c r="AU57" s="24" t="n">
        <f aca="false">AVERAGE(AS57:AT57)</f>
        <v>10</v>
      </c>
      <c r="AV57" s="24" t="n">
        <f aca="false">AVERAGE(AU57,AR57)</f>
        <v>7.5</v>
      </c>
      <c r="AW57" s="26" t="n">
        <f aca="false">AVERAGE(Table1382[[#This Row],[RULE OF LAW]],Table1382[[#This Row],[SECURITY &amp; SAFETY]],Table1382[[#This Row],[PERSONAL FREEDOM (minus Security &amp;Safety and Rule of Law)]],Table1382[[#This Row],[PERSONAL FREEDOM (minus Security &amp;Safety and Rule of Law)]])</f>
        <v>6.49527122222222</v>
      </c>
      <c r="AX57" s="27" t="n">
        <v>7.34</v>
      </c>
      <c r="AY57" s="28" t="n">
        <f aca="false">AVERAGE(Table1382[[#This Row],[PERSONAL FREEDOM]:[ECONOMIC FREEDOM]])</f>
        <v>6.91763561111111</v>
      </c>
      <c r="AZ57" s="29" t="n">
        <f aca="false">RANK(BA57,$BA$2:$BA$142)</f>
        <v>71</v>
      </c>
      <c r="BA57" s="30" t="n">
        <f aca="false">ROUND(AY57, 2)</f>
        <v>6.92</v>
      </c>
      <c r="BB57" s="26" t="n">
        <f aca="false">Table1382[[#This Row],[1 Rule of Law]]</f>
        <v>4.302196</v>
      </c>
      <c r="BC57" s="26" t="n">
        <f aca="false">Table1382[[#This Row],[2 Security &amp; Safety]]</f>
        <v>6.16666666666667</v>
      </c>
      <c r="BD57" s="26" t="n">
        <f aca="false">AVERAGE(AQ57,U57,AI57,AV57,X57)</f>
        <v>7.75611111111111</v>
      </c>
    </row>
    <row r="58" s="6" customFormat="true" ht="15" hidden="false" customHeight="true" outlineLevel="0" collapsed="false">
      <c r="A58" s="23" t="s">
        <v>117</v>
      </c>
      <c r="B58" s="24" t="n">
        <v>7.93333333333333</v>
      </c>
      <c r="C58" s="24" t="n">
        <v>7.05541871511789</v>
      </c>
      <c r="D58" s="24" t="n">
        <v>7.60964272734213</v>
      </c>
      <c r="E58" s="24" t="n">
        <v>7.5</v>
      </c>
      <c r="F58" s="24" t="n">
        <v>9.8</v>
      </c>
      <c r="G58" s="24" t="n">
        <v>0</v>
      </c>
      <c r="H58" s="24" t="n">
        <v>10</v>
      </c>
      <c r="I58" s="24" t="s">
        <v>60</v>
      </c>
      <c r="J58" s="24" t="n">
        <v>10</v>
      </c>
      <c r="K58" s="24" t="n">
        <v>8.68151396592</v>
      </c>
      <c r="L58" s="24" t="n">
        <f aca="false">AVERAGE(Table1382[[#This Row],[2Bi Disappearance]:[2Bv Terrorism Injured ]])</f>
        <v>7.17037849148</v>
      </c>
      <c r="M58" s="24" t="n">
        <v>10</v>
      </c>
      <c r="N58" s="24" t="n">
        <v>7.5</v>
      </c>
      <c r="O58" s="25" t="n">
        <v>10</v>
      </c>
      <c r="P58" s="25" t="n">
        <f aca="false">AVERAGE(Table1382[[#This Row],[2Ci Female Genital Mutilation]:[2Ciii Equal Inheritance Rights]])</f>
        <v>9.16666666666667</v>
      </c>
      <c r="Q58" s="24" t="n">
        <f aca="false">AVERAGE(F58,L58,P58)</f>
        <v>8.71234838604889</v>
      </c>
      <c r="R58" s="24" t="s">
        <v>60</v>
      </c>
      <c r="S58" s="24" t="s">
        <v>60</v>
      </c>
      <c r="T58" s="24" t="n">
        <v>10</v>
      </c>
      <c r="U58" s="24" t="n">
        <f aca="false">AVERAGE(R58:T58)</f>
        <v>10</v>
      </c>
      <c r="V58" s="24" t="n">
        <v>10</v>
      </c>
      <c r="W58" s="24" t="n">
        <v>10</v>
      </c>
      <c r="X58" s="24" t="n">
        <f aca="false">AVERAGE(Table1382[[#This Row],[4A Freedom to establish religious organizations]:[4B Autonomy of religious organizations]])</f>
        <v>10</v>
      </c>
      <c r="Y58" s="24" t="n">
        <v>10</v>
      </c>
      <c r="Z58" s="24" t="n">
        <v>10</v>
      </c>
      <c r="AA58" s="24" t="n">
        <v>6.66666666666667</v>
      </c>
      <c r="AB58" s="24" t="n">
        <v>10</v>
      </c>
      <c r="AC58" s="24" t="n">
        <v>10</v>
      </c>
      <c r="AD58" s="24" t="e">
        <f aca="false">AVERAGE(Table1382[[#This Row],[5Ci Political parties]:[5ciii educational, sporting and cultural organizations]])</f>
        <v>#N/A</v>
      </c>
      <c r="AE58" s="24" t="n">
        <v>7.5</v>
      </c>
      <c r="AF58" s="24" t="n">
        <v>10</v>
      </c>
      <c r="AG58" s="24" t="n">
        <v>10</v>
      </c>
      <c r="AH58" s="24" t="e">
        <f aca="false">AVERAGE(Table1382[[#This Row],[5Di Political parties]:[5diii educational, sporting and cultural organizations5]])</f>
        <v>#N/A</v>
      </c>
      <c r="AI58" s="24" t="n">
        <f aca="false">AVERAGE(Y58:Z58,AD58,AH58)</f>
        <v>9.51388888888889</v>
      </c>
      <c r="AJ58" s="24" t="n">
        <v>10</v>
      </c>
      <c r="AK58" s="25" t="n">
        <v>6</v>
      </c>
      <c r="AL58" s="25" t="n">
        <v>7.25</v>
      </c>
      <c r="AM58" s="25" t="n">
        <v>10</v>
      </c>
      <c r="AN58" s="25" t="n">
        <v>10</v>
      </c>
      <c r="AO58" s="25" t="n">
        <f aca="false">AVERAGE(Table1382[[#This Row],[6Di Access to foreign television (cable/ satellite)]:[6Dii Access to foreign newspapers]])</f>
        <v>10</v>
      </c>
      <c r="AP58" s="25" t="n">
        <v>10</v>
      </c>
      <c r="AQ58" s="24" t="n">
        <f aca="false">AVERAGE(AJ58:AL58,AO58:AP58)</f>
        <v>8.65</v>
      </c>
      <c r="AR58" s="24" t="n">
        <v>10</v>
      </c>
      <c r="AS58" s="24" t="s">
        <v>60</v>
      </c>
      <c r="AT58" s="24" t="s">
        <v>60</v>
      </c>
      <c r="AU58" s="24" t="s">
        <v>60</v>
      </c>
      <c r="AV58" s="24" t="n">
        <f aca="false">AVERAGE(AU58,AR58)</f>
        <v>10</v>
      </c>
      <c r="AW58" s="26" t="n">
        <f aca="false">AVERAGE(Table1382[[#This Row],[RULE OF LAW]],Table1382[[#This Row],[SECURITY &amp; SAFETY]],Table1382[[#This Row],[PERSONAL FREEDOM (minus Security &amp;Safety and Rule of Law)]],Table1382[[#This Row],[PERSONAL FREEDOM (minus Security &amp;Safety and Rule of Law)]])</f>
        <v>8.86947598540111</v>
      </c>
      <c r="AX58" s="27" t="n">
        <v>9.17</v>
      </c>
      <c r="AY58" s="28" t="n">
        <f aca="false">AVERAGE(Table1382[[#This Row],[PERSONAL FREEDOM]:[ECONOMIC FREEDOM]])</f>
        <v>9.01973799270056</v>
      </c>
      <c r="AZ58" s="29" t="n">
        <f aca="false">RANK(BA58,$BA$2:$BA$142)</f>
        <v>1</v>
      </c>
      <c r="BA58" s="30" t="n">
        <f aca="false">ROUND(AY58, 2)</f>
        <v>9.02</v>
      </c>
      <c r="BB58" s="26" t="n">
        <f aca="false">Table1382[[#This Row],[1 Rule of Law]]</f>
        <v>7.5</v>
      </c>
      <c r="BC58" s="26" t="n">
        <f aca="false">Table1382[[#This Row],[2 Security &amp; Safety]]</f>
        <v>8.71234838604889</v>
      </c>
      <c r="BD58" s="26" t="n">
        <f aca="false">AVERAGE(AQ58,U58,AI58,AV58,X58)</f>
        <v>9.63277777777778</v>
      </c>
    </row>
    <row r="59" s="6" customFormat="true" ht="15" hidden="false" customHeight="true" outlineLevel="0" collapsed="false">
      <c r="A59" s="23" t="s">
        <v>118</v>
      </c>
      <c r="B59" s="24" t="n">
        <v>7.43333333333333</v>
      </c>
      <c r="C59" s="24" t="n">
        <v>5.50820675664579</v>
      </c>
      <c r="D59" s="24" t="n">
        <v>6.38948587204571</v>
      </c>
      <c r="E59" s="24" t="n">
        <v>6.4</v>
      </c>
      <c r="F59" s="24" t="n">
        <v>9.4</v>
      </c>
      <c r="G59" s="24" t="n">
        <v>10</v>
      </c>
      <c r="H59" s="24" t="n">
        <v>10</v>
      </c>
      <c r="I59" s="24" t="n">
        <v>7.5</v>
      </c>
      <c r="J59" s="24" t="n">
        <v>10</v>
      </c>
      <c r="K59" s="24" t="n">
        <v>10</v>
      </c>
      <c r="L59" s="24" t="n">
        <f aca="false">AVERAGE(Table1382[[#This Row],[2Bi Disappearance]:[2Bv Terrorism Injured ]])</f>
        <v>9.5</v>
      </c>
      <c r="M59" s="24" t="n">
        <v>9.5</v>
      </c>
      <c r="N59" s="24" t="n">
        <v>10</v>
      </c>
      <c r="O59" s="25" t="n">
        <v>10</v>
      </c>
      <c r="P59" s="25" t="n">
        <f aca="false">AVERAGE(Table1382[[#This Row],[2Ci Female Genital Mutilation]:[2Ciii Equal Inheritance Rights]])</f>
        <v>9.83333333333333</v>
      </c>
      <c r="Q59" s="24" t="n">
        <f aca="false">AVERAGE(F59,L59,P59)</f>
        <v>9.57777777777778</v>
      </c>
      <c r="R59" s="24" t="n">
        <v>10</v>
      </c>
      <c r="S59" s="24" t="n">
        <v>10</v>
      </c>
      <c r="T59" s="24" t="n">
        <v>10</v>
      </c>
      <c r="U59" s="24" t="n">
        <f aca="false">AVERAGE(R59:T59)</f>
        <v>10</v>
      </c>
      <c r="V59" s="24" t="n">
        <v>10</v>
      </c>
      <c r="W59" s="24" t="n">
        <v>10</v>
      </c>
      <c r="X59" s="24" t="n">
        <f aca="false">AVERAGE(Table1382[[#This Row],[4A Freedom to establish religious organizations]:[4B Autonomy of religious organizations]])</f>
        <v>10</v>
      </c>
      <c r="Y59" s="24" t="n">
        <v>10</v>
      </c>
      <c r="Z59" s="24" t="n">
        <v>10</v>
      </c>
      <c r="AA59" s="24" t="n">
        <v>10</v>
      </c>
      <c r="AB59" s="24" t="n">
        <v>10</v>
      </c>
      <c r="AC59" s="24" t="n">
        <v>10</v>
      </c>
      <c r="AD59" s="24" t="e">
        <f aca="false">AVERAGE(Table1382[[#This Row],[5Ci Political parties]:[5ciii educational, sporting and cultural organizations]])</f>
        <v>#N/A</v>
      </c>
      <c r="AE59" s="24" t="n">
        <v>10</v>
      </c>
      <c r="AF59" s="24" t="n">
        <v>10</v>
      </c>
      <c r="AG59" s="24" t="n">
        <v>10</v>
      </c>
      <c r="AH59" s="24" t="e">
        <f aca="false">AVERAGE(Table1382[[#This Row],[5Di Political parties]:[5diii educational, sporting and cultural organizations5]])</f>
        <v>#N/A</v>
      </c>
      <c r="AI59" s="24" t="n">
        <f aca="false">AVERAGE(Y59:Z59,AD59,AH59)</f>
        <v>10</v>
      </c>
      <c r="AJ59" s="24" t="n">
        <v>10</v>
      </c>
      <c r="AK59" s="25" t="n">
        <v>8.33333333333333</v>
      </c>
      <c r="AL59" s="25" t="n">
        <v>7.75</v>
      </c>
      <c r="AM59" s="25" t="n">
        <v>10</v>
      </c>
      <c r="AN59" s="25" t="n">
        <v>10</v>
      </c>
      <c r="AO59" s="25" t="n">
        <f aca="false">AVERAGE(Table1382[[#This Row],[6Di Access to foreign television (cable/ satellite)]:[6Dii Access to foreign newspapers]])</f>
        <v>10</v>
      </c>
      <c r="AP59" s="25" t="n">
        <v>10</v>
      </c>
      <c r="AQ59" s="24" t="n">
        <f aca="false">AVERAGE(AJ59:AL59,AO59:AP59)</f>
        <v>9.21666666666667</v>
      </c>
      <c r="AR59" s="24" t="n">
        <v>10</v>
      </c>
      <c r="AS59" s="24" t="n">
        <v>10</v>
      </c>
      <c r="AT59" s="24" t="n">
        <v>10</v>
      </c>
      <c r="AU59" s="24" t="n">
        <f aca="false">AVERAGE(AS59:AT59)</f>
        <v>10</v>
      </c>
      <c r="AV59" s="24" t="n">
        <f aca="false">AVERAGE(AU59,AR59)</f>
        <v>10</v>
      </c>
      <c r="AW59" s="26" t="n">
        <f aca="false">AVERAGE(Table1382[[#This Row],[RULE OF LAW]],Table1382[[#This Row],[SECURITY &amp; SAFETY]],Table1382[[#This Row],[PERSONAL FREEDOM (minus Security &amp;Safety and Rule of Law)]],Table1382[[#This Row],[PERSONAL FREEDOM (minus Security &amp;Safety and Rule of Law)]])</f>
        <v>8.91611111111111</v>
      </c>
      <c r="AX59" s="27" t="n">
        <v>7.17</v>
      </c>
      <c r="AY59" s="28" t="n">
        <f aca="false">AVERAGE(Table1382[[#This Row],[PERSONAL FREEDOM]:[ECONOMIC FREEDOM]])</f>
        <v>8.04305555555555</v>
      </c>
      <c r="AZ59" s="29" t="n">
        <f aca="false">RANK(BA59,$BA$2:$BA$142)</f>
        <v>31</v>
      </c>
      <c r="BA59" s="30" t="n">
        <f aca="false">ROUND(AY59, 2)</f>
        <v>8.04</v>
      </c>
      <c r="BB59" s="26" t="n">
        <f aca="false">Table1382[[#This Row],[1 Rule of Law]]</f>
        <v>6.4</v>
      </c>
      <c r="BC59" s="26" t="n">
        <f aca="false">Table1382[[#This Row],[2 Security &amp; Safety]]</f>
        <v>9.57777777777778</v>
      </c>
      <c r="BD59" s="26" t="n">
        <f aca="false">AVERAGE(AQ59,U59,AI59,AV59,X59)</f>
        <v>9.84333333333333</v>
      </c>
    </row>
    <row r="60" s="6" customFormat="true" ht="15" hidden="false" customHeight="true" outlineLevel="0" collapsed="false">
      <c r="A60" s="23" t="s">
        <v>119</v>
      </c>
      <c r="B60" s="24" t="s">
        <v>60</v>
      </c>
      <c r="C60" s="24" t="s">
        <v>60</v>
      </c>
      <c r="D60" s="24" t="s">
        <v>60</v>
      </c>
      <c r="E60" s="24" t="n">
        <v>7.798499</v>
      </c>
      <c r="F60" s="24" t="n">
        <v>10</v>
      </c>
      <c r="G60" s="24" t="n">
        <v>10</v>
      </c>
      <c r="H60" s="24" t="n">
        <v>10</v>
      </c>
      <c r="I60" s="24" t="n">
        <v>10</v>
      </c>
      <c r="J60" s="24" t="n">
        <v>10</v>
      </c>
      <c r="K60" s="24" t="n">
        <v>10</v>
      </c>
      <c r="L60" s="24" t="n">
        <f aca="false">AVERAGE(Table1382[[#This Row],[2Bi Disappearance]:[2Bv Terrorism Injured ]])</f>
        <v>10</v>
      </c>
      <c r="M60" s="24" t="s">
        <v>60</v>
      </c>
      <c r="N60" s="24" t="n">
        <v>10</v>
      </c>
      <c r="O60" s="25" t="n">
        <v>10</v>
      </c>
      <c r="P60" s="25" t="n">
        <f aca="false">AVERAGE(Table1382[[#This Row],[2Ci Female Genital Mutilation]:[2Ciii Equal Inheritance Rights]])</f>
        <v>10</v>
      </c>
      <c r="Q60" s="24" t="n">
        <f aca="false">AVERAGE(F60,L60,P60)</f>
        <v>10</v>
      </c>
      <c r="R60" s="24" t="n">
        <v>10</v>
      </c>
      <c r="S60" s="24" t="n">
        <v>10</v>
      </c>
      <c r="T60" s="24" t="n">
        <v>10</v>
      </c>
      <c r="U60" s="24" t="n">
        <f aca="false">AVERAGE(R60:T60)</f>
        <v>10</v>
      </c>
      <c r="V60" s="24" t="s">
        <v>60</v>
      </c>
      <c r="W60" s="24" t="s">
        <v>60</v>
      </c>
      <c r="X60" s="24" t="s">
        <v>60</v>
      </c>
      <c r="Y60" s="24" t="s">
        <v>60</v>
      </c>
      <c r="Z60" s="24" t="s">
        <v>60</v>
      </c>
      <c r="AA60" s="24" t="s">
        <v>60</v>
      </c>
      <c r="AB60" s="24" t="s">
        <v>60</v>
      </c>
      <c r="AC60" s="24" t="s">
        <v>60</v>
      </c>
      <c r="AD60" s="24" t="s">
        <v>60</v>
      </c>
      <c r="AE60" s="24" t="s">
        <v>60</v>
      </c>
      <c r="AF60" s="24" t="s">
        <v>60</v>
      </c>
      <c r="AG60" s="24" t="s">
        <v>60</v>
      </c>
      <c r="AH60" s="24" t="s">
        <v>60</v>
      </c>
      <c r="AI60" s="24" t="s">
        <v>60</v>
      </c>
      <c r="AJ60" s="24" t="n">
        <v>10</v>
      </c>
      <c r="AK60" s="25" t="n">
        <v>9.66666666666667</v>
      </c>
      <c r="AL60" s="25" t="n">
        <v>9</v>
      </c>
      <c r="AM60" s="25" t="s">
        <v>60</v>
      </c>
      <c r="AN60" s="25" t="s">
        <v>60</v>
      </c>
      <c r="AO60" s="25" t="s">
        <v>60</v>
      </c>
      <c r="AP60" s="25" t="s">
        <v>60</v>
      </c>
      <c r="AQ60" s="24" t="n">
        <f aca="false">AVERAGE(AJ60:AL60,AO60:AP60)</f>
        <v>9.55555555555556</v>
      </c>
      <c r="AR60" s="24" t="n">
        <v>10</v>
      </c>
      <c r="AS60" s="24" t="n">
        <v>10</v>
      </c>
      <c r="AT60" s="24" t="n">
        <v>10</v>
      </c>
      <c r="AU60" s="24" t="n">
        <f aca="false">AVERAGE(AS60:AT60)</f>
        <v>10</v>
      </c>
      <c r="AV60" s="24" t="n">
        <f aca="false">AVERAGE(AU60,AR60)</f>
        <v>10</v>
      </c>
      <c r="AW60" s="26" t="n">
        <f aca="false">AVERAGE(Table1382[[#This Row],[RULE OF LAW]],Table1382[[#This Row],[SECURITY &amp; SAFETY]],Table1382[[#This Row],[PERSONAL FREEDOM (minus Security &amp;Safety and Rule of Law)]],Table1382[[#This Row],[PERSONAL FREEDOM (minus Security &amp;Safety and Rule of Law)]])</f>
        <v>9.37555067592593</v>
      </c>
      <c r="AX60" s="27" t="n">
        <v>7.07</v>
      </c>
      <c r="AY60" s="28" t="n">
        <f aca="false">AVERAGE(Table1382[[#This Row],[PERSONAL FREEDOM]:[ECONOMIC FREEDOM]])</f>
        <v>8.22277533796296</v>
      </c>
      <c r="AZ60" s="29" t="n">
        <f aca="false">RANK(BA60,$BA$2:$BA$142)</f>
        <v>21</v>
      </c>
      <c r="BA60" s="30" t="n">
        <f aca="false">ROUND(AY60, 2)</f>
        <v>8.22</v>
      </c>
      <c r="BB60" s="26" t="n">
        <f aca="false">Table1382[[#This Row],[1 Rule of Law]]</f>
        <v>7.798499</v>
      </c>
      <c r="BC60" s="26" t="n">
        <f aca="false">Table1382[[#This Row],[2 Security &amp; Safety]]</f>
        <v>10</v>
      </c>
      <c r="BD60" s="26" t="n">
        <f aca="false">AVERAGE(AQ60,U60,AI60,AV60,X60)</f>
        <v>9.85185185185185</v>
      </c>
    </row>
    <row r="61" s="6" customFormat="true" ht="15" hidden="false" customHeight="true" outlineLevel="0" collapsed="false">
      <c r="A61" s="23" t="s">
        <v>120</v>
      </c>
      <c r="B61" s="24" t="n">
        <v>4.13333333333333</v>
      </c>
      <c r="C61" s="24" t="n">
        <v>4.4613487474779</v>
      </c>
      <c r="D61" s="24" t="n">
        <v>4.39657076566803</v>
      </c>
      <c r="E61" s="24" t="n">
        <v>4.3</v>
      </c>
      <c r="F61" s="24" t="n">
        <v>8.56</v>
      </c>
      <c r="G61" s="24" t="n">
        <v>0</v>
      </c>
      <c r="H61" s="24" t="n">
        <v>9.68478562520085</v>
      </c>
      <c r="I61" s="24" t="n">
        <v>5</v>
      </c>
      <c r="J61" s="24" t="n">
        <v>9.77630890842175</v>
      </c>
      <c r="K61" s="24" t="n">
        <v>9.72648281429766</v>
      </c>
      <c r="L61" s="24" t="n">
        <f aca="false">AVERAGE(Table1382[[#This Row],[2Bi Disappearance]:[2Bv Terrorism Injured ]])</f>
        <v>6.83751546958405</v>
      </c>
      <c r="M61" s="24" t="n">
        <v>10</v>
      </c>
      <c r="N61" s="24" t="n">
        <v>2.5</v>
      </c>
      <c r="O61" s="25" t="n">
        <v>5</v>
      </c>
      <c r="P61" s="25" t="n">
        <f aca="false">AVERAGE(Table1382[[#This Row],[2Ci Female Genital Mutilation]:[2Ciii Equal Inheritance Rights]])</f>
        <v>5.83333333333333</v>
      </c>
      <c r="Q61" s="24" t="n">
        <f aca="false">AVERAGE(F61,L61,P61)</f>
        <v>7.07694960097246</v>
      </c>
      <c r="R61" s="24" t="n">
        <v>5</v>
      </c>
      <c r="S61" s="24" t="n">
        <v>10</v>
      </c>
      <c r="T61" s="24" t="n">
        <v>5</v>
      </c>
      <c r="U61" s="24" t="n">
        <f aca="false">AVERAGE(R61:T61)</f>
        <v>6.66666666666667</v>
      </c>
      <c r="V61" s="24" t="n">
        <v>10</v>
      </c>
      <c r="W61" s="24" t="n">
        <v>10</v>
      </c>
      <c r="X61" s="24" t="n">
        <f aca="false">AVERAGE(Table1382[[#This Row],[4A Freedom to establish religious organizations]:[4B Autonomy of religious organizations]])</f>
        <v>10</v>
      </c>
      <c r="Y61" s="24" t="n">
        <v>10</v>
      </c>
      <c r="Z61" s="24" t="n">
        <v>7.5</v>
      </c>
      <c r="AA61" s="24" t="n">
        <v>10</v>
      </c>
      <c r="AB61" s="24" t="n">
        <v>6.66666666666667</v>
      </c>
      <c r="AC61" s="24" t="n">
        <v>6.66666666666667</v>
      </c>
      <c r="AD61" s="24" t="e">
        <f aca="false">AVERAGE(Table1382[[#This Row],[5Ci Political parties]:[5ciii educational, sporting and cultural organizations]])</f>
        <v>#N/A</v>
      </c>
      <c r="AE61" s="24" t="n">
        <v>10</v>
      </c>
      <c r="AF61" s="24" t="n">
        <v>10</v>
      </c>
      <c r="AG61" s="24" t="n">
        <v>10</v>
      </c>
      <c r="AH61" s="24" t="e">
        <f aca="false">AVERAGE(Table1382[[#This Row],[5Di Political parties]:[5diii educational, sporting and cultural organizations5]])</f>
        <v>#N/A</v>
      </c>
      <c r="AI61" s="24" t="n">
        <f aca="false">AVERAGE(Y61:Z61,AD61,AH61)</f>
        <v>8.81944444444444</v>
      </c>
      <c r="AJ61" s="24" t="n">
        <v>5.07848000695295</v>
      </c>
      <c r="AK61" s="25" t="n">
        <v>6.66666666666667</v>
      </c>
      <c r="AL61" s="25" t="n">
        <v>5.75</v>
      </c>
      <c r="AM61" s="25" t="n">
        <v>10</v>
      </c>
      <c r="AN61" s="25" t="n">
        <v>6.66666666666667</v>
      </c>
      <c r="AO61" s="25" t="n">
        <f aca="false">AVERAGE(Table1382[[#This Row],[6Di Access to foreign television (cable/ satellite)]:[6Dii Access to foreign newspapers]])</f>
        <v>8.33333333333333</v>
      </c>
      <c r="AP61" s="25" t="n">
        <v>10</v>
      </c>
      <c r="AQ61" s="24" t="n">
        <f aca="false">AVERAGE(AJ61:AL61,AO61:AP61)</f>
        <v>7.16569600139059</v>
      </c>
      <c r="AR61" s="24" t="n">
        <v>0</v>
      </c>
      <c r="AS61" s="24" t="n">
        <v>10</v>
      </c>
      <c r="AT61" s="24" t="n">
        <v>10</v>
      </c>
      <c r="AU61" s="24" t="n">
        <f aca="false">AVERAGE(AS61:AT61)</f>
        <v>10</v>
      </c>
      <c r="AV61" s="24" t="n">
        <f aca="false">AVERAGE(AU61,AR61)</f>
        <v>5</v>
      </c>
      <c r="AW61" s="26" t="n">
        <f aca="false">AVERAGE(Table1382[[#This Row],[RULE OF LAW]],Table1382[[#This Row],[SECURITY &amp; SAFETY]],Table1382[[#This Row],[PERSONAL FREEDOM (minus Security &amp;Safety and Rule of Law)]],Table1382[[#This Row],[PERSONAL FREEDOM (minus Security &amp;Safety and Rule of Law)]])</f>
        <v>6.60941811149329</v>
      </c>
      <c r="AX61" s="27" t="n">
        <v>6.51</v>
      </c>
      <c r="AY61" s="28" t="n">
        <f aca="false">AVERAGE(Table1382[[#This Row],[PERSONAL FREEDOM]:[ECONOMIC FREEDOM]])</f>
        <v>6.55970905574664</v>
      </c>
      <c r="AZ61" s="29" t="n">
        <f aca="false">RANK(BA61,$BA$2:$BA$142)</f>
        <v>94</v>
      </c>
      <c r="BA61" s="30" t="n">
        <f aca="false">ROUND(AY61, 2)</f>
        <v>6.56</v>
      </c>
      <c r="BB61" s="26" t="n">
        <f aca="false">Table1382[[#This Row],[1 Rule of Law]]</f>
        <v>4.3</v>
      </c>
      <c r="BC61" s="26" t="n">
        <f aca="false">Table1382[[#This Row],[2 Security &amp; Safety]]</f>
        <v>7.07694960097246</v>
      </c>
      <c r="BD61" s="26" t="n">
        <f aca="false">AVERAGE(AQ61,U61,AI61,AV61,X61)</f>
        <v>7.53036142250034</v>
      </c>
    </row>
    <row r="62" s="6" customFormat="true" ht="15" hidden="false" customHeight="true" outlineLevel="0" collapsed="false">
      <c r="A62" s="23" t="s">
        <v>121</v>
      </c>
      <c r="B62" s="24" t="n">
        <v>4.46666666666667</v>
      </c>
      <c r="C62" s="24" t="n">
        <v>4.94877167839484</v>
      </c>
      <c r="D62" s="24" t="n">
        <v>4.46544987581715</v>
      </c>
      <c r="E62" s="24" t="n">
        <v>4.6</v>
      </c>
      <c r="F62" s="24" t="n">
        <v>9.76</v>
      </c>
      <c r="G62" s="24" t="n">
        <v>10</v>
      </c>
      <c r="H62" s="24" t="n">
        <v>10</v>
      </c>
      <c r="I62" s="24" t="n">
        <v>7.5</v>
      </c>
      <c r="J62" s="24" t="n">
        <v>10</v>
      </c>
      <c r="K62" s="24" t="n">
        <v>10</v>
      </c>
      <c r="L62" s="24" t="n">
        <f aca="false">AVERAGE(Table1382[[#This Row],[2Bi Disappearance]:[2Bv Terrorism Injured ]])</f>
        <v>9.5</v>
      </c>
      <c r="M62" s="24" t="n">
        <v>9</v>
      </c>
      <c r="N62" s="24" t="n">
        <v>10</v>
      </c>
      <c r="O62" s="25" t="n">
        <v>5</v>
      </c>
      <c r="P62" s="25" t="n">
        <f aca="false">AVERAGE(Table1382[[#This Row],[2Ci Female Genital Mutilation]:[2Ciii Equal Inheritance Rights]])</f>
        <v>8</v>
      </c>
      <c r="Q62" s="24" t="n">
        <f aca="false">AVERAGE(F62,L62,P62)</f>
        <v>9.08666666666667</v>
      </c>
      <c r="R62" s="24" t="n">
        <v>10</v>
      </c>
      <c r="S62" s="24" t="n">
        <v>10</v>
      </c>
      <c r="T62" s="24" t="n">
        <v>5</v>
      </c>
      <c r="U62" s="24" t="n">
        <f aca="false">AVERAGE(R62:T62)</f>
        <v>8.33333333333333</v>
      </c>
      <c r="V62" s="24" t="n">
        <v>5</v>
      </c>
      <c r="W62" s="24" t="n">
        <v>3.33333333333333</v>
      </c>
      <c r="X62" s="24" t="n">
        <f aca="false">AVERAGE(Table1382[[#This Row],[4A Freedom to establish religious organizations]:[4B Autonomy of religious organizations]])</f>
        <v>4.16666666666667</v>
      </c>
      <c r="Y62" s="24" t="n">
        <v>7.5</v>
      </c>
      <c r="Z62" s="24" t="n">
        <v>7.5</v>
      </c>
      <c r="AA62" s="24" t="n">
        <v>6.66666666666667</v>
      </c>
      <c r="AB62" s="24" t="n">
        <v>6.66666666666667</v>
      </c>
      <c r="AC62" s="24" t="n">
        <v>10</v>
      </c>
      <c r="AD62" s="24" t="e">
        <f aca="false">AVERAGE(Table1382[[#This Row],[5Ci Political parties]:[5ciii educational, sporting and cultural organizations]])</f>
        <v>#N/A</v>
      </c>
      <c r="AE62" s="24" t="n">
        <v>7.5</v>
      </c>
      <c r="AF62" s="24" t="n">
        <v>7.5</v>
      </c>
      <c r="AG62" s="24" t="n">
        <v>10</v>
      </c>
      <c r="AH62" s="24" t="e">
        <f aca="false">AVERAGE(Table1382[[#This Row],[5Di Political parties]:[5diii educational, sporting and cultural organizations5]])</f>
        <v>#N/A</v>
      </c>
      <c r="AI62" s="24" t="n">
        <f aca="false">AVERAGE(Y62:Z62,AD62,AH62)</f>
        <v>7.77777777777778</v>
      </c>
      <c r="AJ62" s="24" t="n">
        <v>10</v>
      </c>
      <c r="AK62" s="25" t="n">
        <v>4</v>
      </c>
      <c r="AL62" s="25" t="n">
        <v>4.75</v>
      </c>
      <c r="AM62" s="25" t="n">
        <v>10</v>
      </c>
      <c r="AN62" s="25" t="n">
        <v>10</v>
      </c>
      <c r="AO62" s="25" t="n">
        <f aca="false">AVERAGE(Table1382[[#This Row],[6Di Access to foreign television (cable/ satellite)]:[6Dii Access to foreign newspapers]])</f>
        <v>10</v>
      </c>
      <c r="AP62" s="25" t="n">
        <v>10</v>
      </c>
      <c r="AQ62" s="24" t="n">
        <f aca="false">AVERAGE(AJ62:AL62,AO62:AP62)</f>
        <v>7.75</v>
      </c>
      <c r="AR62" s="24" t="n">
        <v>5</v>
      </c>
      <c r="AS62" s="24" t="s">
        <v>60</v>
      </c>
      <c r="AT62" s="24" t="n">
        <v>10</v>
      </c>
      <c r="AU62" s="24" t="n">
        <f aca="false">AVERAGE(AS62:AT62)</f>
        <v>10</v>
      </c>
      <c r="AV62" s="24" t="n">
        <f aca="false">AVERAGE(AU62,AR62)</f>
        <v>7.5</v>
      </c>
      <c r="AW62" s="26" t="n">
        <f aca="false">AVERAGE(Table1382[[#This Row],[RULE OF LAW]],Table1382[[#This Row],[SECURITY &amp; SAFETY]],Table1382[[#This Row],[PERSONAL FREEDOM (minus Security &amp;Safety and Rule of Law)]],Table1382[[#This Row],[PERSONAL FREEDOM (minus Security &amp;Safety and Rule of Law)]])</f>
        <v>6.97444444444444</v>
      </c>
      <c r="AX62" s="27" t="n">
        <v>6.6</v>
      </c>
      <c r="AY62" s="28" t="n">
        <f aca="false">AVERAGE(Table1382[[#This Row],[PERSONAL FREEDOM]:[ECONOMIC FREEDOM]])</f>
        <v>6.78722222222222</v>
      </c>
      <c r="AZ62" s="29" t="n">
        <f aca="false">RANK(BA62,$BA$2:$BA$142)</f>
        <v>80</v>
      </c>
      <c r="BA62" s="30" t="n">
        <f aca="false">ROUND(AY62, 2)</f>
        <v>6.79</v>
      </c>
      <c r="BB62" s="26" t="n">
        <f aca="false">Table1382[[#This Row],[1 Rule of Law]]</f>
        <v>4.6</v>
      </c>
      <c r="BC62" s="26" t="n">
        <f aca="false">Table1382[[#This Row],[2 Security &amp; Safety]]</f>
        <v>9.08666666666667</v>
      </c>
      <c r="BD62" s="26" t="n">
        <f aca="false">AVERAGE(AQ62,U62,AI62,AV62,X62)</f>
        <v>7.10555555555556</v>
      </c>
    </row>
    <row r="63" s="6" customFormat="true" ht="15" hidden="false" customHeight="true" outlineLevel="0" collapsed="false">
      <c r="A63" s="23" t="s">
        <v>122</v>
      </c>
      <c r="B63" s="24" t="n">
        <v>2.2</v>
      </c>
      <c r="C63" s="24" t="n">
        <v>6.24003390412804</v>
      </c>
      <c r="D63" s="24" t="n">
        <v>4.49979294901855</v>
      </c>
      <c r="E63" s="24" t="n">
        <v>4.3</v>
      </c>
      <c r="F63" s="24" t="n">
        <v>8.36</v>
      </c>
      <c r="G63" s="24" t="n">
        <v>0</v>
      </c>
      <c r="H63" s="24" t="n">
        <v>9.4394747784172</v>
      </c>
      <c r="I63" s="24" t="n">
        <v>10</v>
      </c>
      <c r="J63" s="24" t="n">
        <v>9.87955656395742</v>
      </c>
      <c r="K63" s="24" t="n">
        <v>9.38851794009149</v>
      </c>
      <c r="L63" s="24" t="n">
        <f aca="false">AVERAGE(Table1382[[#This Row],[2Bi Disappearance]:[2Bv Terrorism Injured ]])</f>
        <v>7.74150985649322</v>
      </c>
      <c r="M63" s="24" t="n">
        <v>10</v>
      </c>
      <c r="N63" s="24" t="n">
        <v>7.5</v>
      </c>
      <c r="O63" s="25" t="n">
        <v>5</v>
      </c>
      <c r="P63" s="25" t="n">
        <f aca="false">AVERAGE(Table1382[[#This Row],[2Ci Female Genital Mutilation]:[2Ciii Equal Inheritance Rights]])</f>
        <v>7.5</v>
      </c>
      <c r="Q63" s="24" t="n">
        <f aca="false">AVERAGE(F63,L63,P63)</f>
        <v>7.86716995216441</v>
      </c>
      <c r="R63" s="24" t="n">
        <v>0</v>
      </c>
      <c r="S63" s="24" t="n">
        <v>5</v>
      </c>
      <c r="T63" s="24" t="n">
        <v>5</v>
      </c>
      <c r="U63" s="24" t="n">
        <f aca="false">AVERAGE(R63:T63)</f>
        <v>3.33333333333333</v>
      </c>
      <c r="V63" s="24" t="s">
        <v>60</v>
      </c>
      <c r="W63" s="24" t="s">
        <v>60</v>
      </c>
      <c r="X63" s="24" t="s">
        <v>60</v>
      </c>
      <c r="Y63" s="24" t="s">
        <v>60</v>
      </c>
      <c r="Z63" s="24" t="s">
        <v>60</v>
      </c>
      <c r="AA63" s="24" t="s">
        <v>60</v>
      </c>
      <c r="AB63" s="24" t="s">
        <v>60</v>
      </c>
      <c r="AC63" s="24" t="s">
        <v>60</v>
      </c>
      <c r="AD63" s="24" t="s">
        <v>60</v>
      </c>
      <c r="AE63" s="24" t="s">
        <v>60</v>
      </c>
      <c r="AF63" s="24" t="s">
        <v>60</v>
      </c>
      <c r="AG63" s="24" t="s">
        <v>60</v>
      </c>
      <c r="AH63" s="24" t="s">
        <v>60</v>
      </c>
      <c r="AI63" s="24" t="s">
        <v>60</v>
      </c>
      <c r="AJ63" s="24" t="n">
        <v>10</v>
      </c>
      <c r="AK63" s="25" t="n">
        <v>0.333333333333333</v>
      </c>
      <c r="AL63" s="25" t="n">
        <v>1.5</v>
      </c>
      <c r="AM63" s="25" t="s">
        <v>60</v>
      </c>
      <c r="AN63" s="25" t="s">
        <v>60</v>
      </c>
      <c r="AO63" s="25" t="s">
        <v>60</v>
      </c>
      <c r="AP63" s="25" t="s">
        <v>60</v>
      </c>
      <c r="AQ63" s="24" t="n">
        <f aca="false">AVERAGE(AJ63:AL63,AO63:AP63)</f>
        <v>3.94444444444444</v>
      </c>
      <c r="AR63" s="24" t="n">
        <v>0</v>
      </c>
      <c r="AS63" s="24" t="n">
        <v>0</v>
      </c>
      <c r="AT63" s="24" t="n">
        <v>0</v>
      </c>
      <c r="AU63" s="24" t="n">
        <f aca="false">AVERAGE(AS63:AT63)</f>
        <v>0</v>
      </c>
      <c r="AV63" s="24" t="n">
        <f aca="false">AVERAGE(AU63,AR63)</f>
        <v>0</v>
      </c>
      <c r="AW63" s="26" t="n">
        <f aca="false">AVERAGE(Table1382[[#This Row],[RULE OF LAW]],Table1382[[#This Row],[SECURITY &amp; SAFETY]],Table1382[[#This Row],[PERSONAL FREEDOM (minus Security &amp;Safety and Rule of Law)]],Table1382[[#This Row],[PERSONAL FREEDOM (minus Security &amp;Safety and Rule of Law)]])</f>
        <v>4.25475545100406</v>
      </c>
      <c r="AX63" s="27" t="n">
        <v>6.25</v>
      </c>
      <c r="AY63" s="28" t="n">
        <f aca="false">AVERAGE(Table1382[[#This Row],[PERSONAL FREEDOM]:[ECONOMIC FREEDOM]])</f>
        <v>5.25237772550203</v>
      </c>
      <c r="AZ63" s="29" t="n">
        <f aca="false">RANK(BA63,$BA$2:$BA$142)</f>
        <v>133</v>
      </c>
      <c r="BA63" s="30" t="n">
        <f aca="false">ROUND(AY63, 2)</f>
        <v>5.25</v>
      </c>
      <c r="BB63" s="26" t="n">
        <f aca="false">Table1382[[#This Row],[1 Rule of Law]]</f>
        <v>4.3</v>
      </c>
      <c r="BC63" s="26" t="n">
        <f aca="false">Table1382[[#This Row],[2 Security &amp; Safety]]</f>
        <v>7.86716995216441</v>
      </c>
      <c r="BD63" s="26" t="n">
        <f aca="false">AVERAGE(AQ63,U63,AI63,AV63,X63)</f>
        <v>2.42592592592593</v>
      </c>
    </row>
    <row r="64" s="6" customFormat="true" ht="15" hidden="false" customHeight="true" outlineLevel="0" collapsed="false">
      <c r="A64" s="23" t="s">
        <v>123</v>
      </c>
      <c r="B64" s="24" t="s">
        <v>60</v>
      </c>
      <c r="C64" s="24" t="s">
        <v>60</v>
      </c>
      <c r="D64" s="24" t="s">
        <v>60</v>
      </c>
      <c r="E64" s="24" t="n">
        <v>7.893729</v>
      </c>
      <c r="F64" s="24" t="n">
        <v>9.56</v>
      </c>
      <c r="G64" s="24" t="n">
        <v>10</v>
      </c>
      <c r="H64" s="24" t="n">
        <v>10</v>
      </c>
      <c r="I64" s="24" t="n">
        <v>7.5</v>
      </c>
      <c r="J64" s="24" t="n">
        <v>10</v>
      </c>
      <c r="K64" s="24" t="n">
        <v>10</v>
      </c>
      <c r="L64" s="24" t="n">
        <f aca="false">AVERAGE(Table1382[[#This Row],[2Bi Disappearance]:[2Bv Terrorism Injured ]])</f>
        <v>9.5</v>
      </c>
      <c r="M64" s="24" t="n">
        <v>10</v>
      </c>
      <c r="N64" s="24" t="n">
        <v>10</v>
      </c>
      <c r="O64" s="25" t="n">
        <v>10</v>
      </c>
      <c r="P64" s="25" t="n">
        <f aca="false">AVERAGE(Table1382[[#This Row],[2Ci Female Genital Mutilation]:[2Ciii Equal Inheritance Rights]])</f>
        <v>10</v>
      </c>
      <c r="Q64" s="24" t="n">
        <f aca="false">AVERAGE(F64,L64,P64)</f>
        <v>9.68666666666667</v>
      </c>
      <c r="R64" s="24" t="n">
        <v>10</v>
      </c>
      <c r="S64" s="24" t="n">
        <v>10</v>
      </c>
      <c r="T64" s="24" t="n">
        <v>10</v>
      </c>
      <c r="U64" s="24" t="n">
        <f aca="false">AVERAGE(R64:T64)</f>
        <v>10</v>
      </c>
      <c r="V64" s="24" t="n">
        <v>10</v>
      </c>
      <c r="W64" s="24" t="n">
        <v>10</v>
      </c>
      <c r="X64" s="24" t="n">
        <f aca="false">AVERAGE(Table1382[[#This Row],[4A Freedom to establish religious organizations]:[4B Autonomy of religious organizations]])</f>
        <v>10</v>
      </c>
      <c r="Y64" s="24" t="n">
        <v>10</v>
      </c>
      <c r="Z64" s="24" t="n">
        <v>10</v>
      </c>
      <c r="AA64" s="24" t="n">
        <v>10</v>
      </c>
      <c r="AB64" s="24" t="n">
        <v>10</v>
      </c>
      <c r="AC64" s="24" t="n">
        <v>10</v>
      </c>
      <c r="AD64" s="24" t="e">
        <f aca="false">AVERAGE(Table1382[[#This Row],[5Ci Political parties]:[5ciii educational, sporting and cultural organizations]])</f>
        <v>#N/A</v>
      </c>
      <c r="AE64" s="24" t="n">
        <v>10</v>
      </c>
      <c r="AF64" s="24" t="n">
        <v>10</v>
      </c>
      <c r="AG64" s="24" t="n">
        <v>10</v>
      </c>
      <c r="AH64" s="24" t="e">
        <f aca="false">AVERAGE(Table1382[[#This Row],[5Di Political parties]:[5diii educational, sporting and cultural organizations5]])</f>
        <v>#N/A</v>
      </c>
      <c r="AI64" s="24" t="n">
        <f aca="false">AVERAGE(Y64:Z64,AD64,AH64)</f>
        <v>10</v>
      </c>
      <c r="AJ64" s="24" t="n">
        <v>10</v>
      </c>
      <c r="AK64" s="25" t="n">
        <v>8.66666666666667</v>
      </c>
      <c r="AL64" s="25" t="n">
        <v>8.5</v>
      </c>
      <c r="AM64" s="25" t="n">
        <v>10</v>
      </c>
      <c r="AN64" s="25" t="n">
        <v>10</v>
      </c>
      <c r="AO64" s="25" t="n">
        <f aca="false">AVERAGE(Table1382[[#This Row],[6Di Access to foreign television (cable/ satellite)]:[6Dii Access to foreign newspapers]])</f>
        <v>10</v>
      </c>
      <c r="AP64" s="25" t="n">
        <v>10</v>
      </c>
      <c r="AQ64" s="24" t="n">
        <f aca="false">AVERAGE(AJ64:AL64,AO64:AP64)</f>
        <v>9.43333333333333</v>
      </c>
      <c r="AR64" s="24" t="n">
        <v>10</v>
      </c>
      <c r="AS64" s="24" t="n">
        <v>10</v>
      </c>
      <c r="AT64" s="24" t="n">
        <v>10</v>
      </c>
      <c r="AU64" s="24" t="n">
        <f aca="false">AVERAGE(AS64:AT64)</f>
        <v>10</v>
      </c>
      <c r="AV64" s="24" t="n">
        <f aca="false">AVERAGE(AU64,AR64)</f>
        <v>10</v>
      </c>
      <c r="AW64" s="26" t="n">
        <f aca="false">AVERAGE(Table1382[[#This Row],[RULE OF LAW]],Table1382[[#This Row],[SECURITY &amp; SAFETY]],Table1382[[#This Row],[PERSONAL FREEDOM (minus Security &amp;Safety and Rule of Law)]],Table1382[[#This Row],[PERSONAL FREEDOM (minus Security &amp;Safety and Rule of Law)]])</f>
        <v>9.33843225</v>
      </c>
      <c r="AX64" s="27" t="n">
        <v>7.8</v>
      </c>
      <c r="AY64" s="28" t="n">
        <f aca="false">AVERAGE(Table1382[[#This Row],[PERSONAL FREEDOM]:[ECONOMIC FREEDOM]])</f>
        <v>8.569216125</v>
      </c>
      <c r="AZ64" s="29" t="n">
        <f aca="false">RANK(BA64,$BA$2:$BA$142)</f>
        <v>9</v>
      </c>
      <c r="BA64" s="30" t="n">
        <f aca="false">ROUND(AY64, 2)</f>
        <v>8.57</v>
      </c>
      <c r="BB64" s="26" t="n">
        <f aca="false">Table1382[[#This Row],[1 Rule of Law]]</f>
        <v>7.893729</v>
      </c>
      <c r="BC64" s="26" t="n">
        <f aca="false">Table1382[[#This Row],[2 Security &amp; Safety]]</f>
        <v>9.68666666666667</v>
      </c>
      <c r="BD64" s="26" t="n">
        <f aca="false">AVERAGE(AQ64,U64,AI64,AV64,X64)</f>
        <v>9.88666666666667</v>
      </c>
    </row>
    <row r="65" s="6" customFormat="true" ht="15" hidden="false" customHeight="true" outlineLevel="0" collapsed="false">
      <c r="A65" s="23" t="s">
        <v>124</v>
      </c>
      <c r="B65" s="24" t="s">
        <v>60</v>
      </c>
      <c r="C65" s="24" t="s">
        <v>60</v>
      </c>
      <c r="D65" s="24" t="s">
        <v>60</v>
      </c>
      <c r="E65" s="24" t="n">
        <v>6.696551</v>
      </c>
      <c r="F65" s="24" t="n">
        <v>9.24</v>
      </c>
      <c r="G65" s="24" t="n">
        <v>10</v>
      </c>
      <c r="H65" s="24" t="n">
        <v>0</v>
      </c>
      <c r="I65" s="24" t="n">
        <v>2.5</v>
      </c>
      <c r="J65" s="24" t="n">
        <v>8.63178633975482</v>
      </c>
      <c r="K65" s="24" t="n">
        <v>3.48730297723292</v>
      </c>
      <c r="L65" s="24" t="n">
        <f aca="false">AVERAGE(Table1382[[#This Row],[2Bi Disappearance]:[2Bv Terrorism Injured ]])</f>
        <v>4.92381786339755</v>
      </c>
      <c r="M65" s="24" t="n">
        <v>9.5</v>
      </c>
      <c r="N65" s="24" t="n">
        <v>10</v>
      </c>
      <c r="O65" s="25" t="n">
        <v>10</v>
      </c>
      <c r="P65" s="25" t="n">
        <f aca="false">AVERAGE(Table1382[[#This Row],[2Ci Female Genital Mutilation]:[2Ciii Equal Inheritance Rights]])</f>
        <v>9.83333333333333</v>
      </c>
      <c r="Q65" s="24" t="n">
        <f aca="false">AVERAGE(F65,L65,P65)</f>
        <v>7.99905039891029</v>
      </c>
      <c r="R65" s="24" t="n">
        <v>0</v>
      </c>
      <c r="S65" s="24" t="n">
        <v>0</v>
      </c>
      <c r="T65" s="24" t="n">
        <v>10</v>
      </c>
      <c r="U65" s="24" t="n">
        <f aca="false">AVERAGE(R65:T65)</f>
        <v>3.33333333333333</v>
      </c>
      <c r="V65" s="24" t="n">
        <v>10</v>
      </c>
      <c r="W65" s="24" t="n">
        <v>10</v>
      </c>
      <c r="X65" s="24" t="n">
        <f aca="false">AVERAGE(Table1382[[#This Row],[4A Freedom to establish religious organizations]:[4B Autonomy of religious organizations]])</f>
        <v>10</v>
      </c>
      <c r="Y65" s="24" t="n">
        <v>10</v>
      </c>
      <c r="Z65" s="24" t="n">
        <v>10</v>
      </c>
      <c r="AA65" s="24" t="n">
        <v>10</v>
      </c>
      <c r="AB65" s="24" t="n">
        <v>10</v>
      </c>
      <c r="AC65" s="24" t="n">
        <v>10</v>
      </c>
      <c r="AD65" s="24" t="e">
        <f aca="false">AVERAGE(Table1382[[#This Row],[5Ci Political parties]:[5ciii educational, sporting and cultural organizations]])</f>
        <v>#N/A</v>
      </c>
      <c r="AE65" s="24" t="n">
        <v>7.5</v>
      </c>
      <c r="AF65" s="24" t="n">
        <v>10</v>
      </c>
      <c r="AG65" s="24" t="n">
        <v>7.5</v>
      </c>
      <c r="AH65" s="24" t="e">
        <f aca="false">AVERAGE(Table1382[[#This Row],[5Di Political parties]:[5diii educational, sporting and cultural organizations5]])</f>
        <v>#N/A</v>
      </c>
      <c r="AI65" s="24" t="n">
        <f aca="false">AVERAGE(Y65:Z65,AD65,AH65)</f>
        <v>9.58333333333333</v>
      </c>
      <c r="AJ65" s="24" t="n">
        <v>0</v>
      </c>
      <c r="AK65" s="25" t="n">
        <v>7.66666666666667</v>
      </c>
      <c r="AL65" s="25" t="n">
        <v>6</v>
      </c>
      <c r="AM65" s="25" t="n">
        <v>10</v>
      </c>
      <c r="AN65" s="25" t="n">
        <v>10</v>
      </c>
      <c r="AO65" s="25" t="n">
        <f aca="false">AVERAGE(Table1382[[#This Row],[6Di Access to foreign television (cable/ satellite)]:[6Dii Access to foreign newspapers]])</f>
        <v>10</v>
      </c>
      <c r="AP65" s="25" t="n">
        <v>10</v>
      </c>
      <c r="AQ65" s="24" t="n">
        <f aca="false">AVERAGE(AJ65:AL65,AO65:AP65)</f>
        <v>6.73333333333333</v>
      </c>
      <c r="AR65" s="24" t="s">
        <v>60</v>
      </c>
      <c r="AS65" s="24" t="n">
        <v>10</v>
      </c>
      <c r="AT65" s="24" t="n">
        <v>10</v>
      </c>
      <c r="AU65" s="24" t="n">
        <f aca="false">AVERAGE(AS65:AT65)</f>
        <v>10</v>
      </c>
      <c r="AV65" s="24" t="n">
        <f aca="false">AVERAGE(AU65,AR65)</f>
        <v>10</v>
      </c>
      <c r="AW65" s="26" t="n">
        <f aca="false">AVERAGE(Table1382[[#This Row],[RULE OF LAW]],Table1382[[#This Row],[SECURITY &amp; SAFETY]],Table1382[[#This Row],[PERSONAL FREEDOM (minus Security &amp;Safety and Rule of Law)]],Table1382[[#This Row],[PERSONAL FREEDOM (minus Security &amp;Safety and Rule of Law)]])</f>
        <v>7.63890034972757</v>
      </c>
      <c r="AX65" s="27" t="n">
        <v>7.19</v>
      </c>
      <c r="AY65" s="28" t="n">
        <f aca="false">AVERAGE(Table1382[[#This Row],[PERSONAL FREEDOM]:[ECONOMIC FREEDOM]])</f>
        <v>7.41445017486379</v>
      </c>
      <c r="AZ65" s="29" t="n">
        <f aca="false">RANK(BA65,$BA$2:$BA$142)</f>
        <v>50</v>
      </c>
      <c r="BA65" s="30" t="n">
        <f aca="false">ROUND(AY65, 2)</f>
        <v>7.41</v>
      </c>
      <c r="BB65" s="26" t="n">
        <f aca="false">Table1382[[#This Row],[1 Rule of Law]]</f>
        <v>6.696551</v>
      </c>
      <c r="BC65" s="26" t="n">
        <f aca="false">Table1382[[#This Row],[2 Security &amp; Safety]]</f>
        <v>7.99905039891029</v>
      </c>
      <c r="BD65" s="26" t="n">
        <f aca="false">AVERAGE(AQ65,U65,AI65,AV65,X65)</f>
        <v>7.93</v>
      </c>
    </row>
    <row r="66" s="6" customFormat="true" ht="15" hidden="false" customHeight="true" outlineLevel="0" collapsed="false">
      <c r="A66" s="23" t="s">
        <v>125</v>
      </c>
      <c r="B66" s="24" t="n">
        <v>7.8</v>
      </c>
      <c r="C66" s="24" t="n">
        <v>5.58801613591256</v>
      </c>
      <c r="D66" s="24" t="n">
        <v>6.72942399044475</v>
      </c>
      <c r="E66" s="24" t="n">
        <v>6.7</v>
      </c>
      <c r="F66" s="24" t="n">
        <v>9.6</v>
      </c>
      <c r="G66" s="24" t="n">
        <v>10</v>
      </c>
      <c r="H66" s="24" t="n">
        <v>10</v>
      </c>
      <c r="I66" s="24" t="n">
        <v>10</v>
      </c>
      <c r="J66" s="24" t="n">
        <v>10</v>
      </c>
      <c r="K66" s="24" t="n">
        <v>10</v>
      </c>
      <c r="L66" s="24" t="n">
        <f aca="false">AVERAGE(Table1382[[#This Row],[2Bi Disappearance]:[2Bv Terrorism Injured ]])</f>
        <v>10</v>
      </c>
      <c r="M66" s="24" t="n">
        <v>9.5</v>
      </c>
      <c r="N66" s="24" t="n">
        <v>10</v>
      </c>
      <c r="O66" s="25" t="n">
        <v>10</v>
      </c>
      <c r="P66" s="25" t="n">
        <f aca="false">AVERAGE(Table1382[[#This Row],[2Ci Female Genital Mutilation]:[2Ciii Equal Inheritance Rights]])</f>
        <v>9.83333333333333</v>
      </c>
      <c r="Q66" s="24" t="n">
        <f aca="false">AVERAGE(F66,L66,P66)</f>
        <v>9.81111111111111</v>
      </c>
      <c r="R66" s="24" t="n">
        <v>10</v>
      </c>
      <c r="S66" s="24" t="n">
        <v>10</v>
      </c>
      <c r="T66" s="24" t="n">
        <v>10</v>
      </c>
      <c r="U66" s="24" t="n">
        <f aca="false">AVERAGE(R66:T66)</f>
        <v>10</v>
      </c>
      <c r="V66" s="24" t="n">
        <v>10</v>
      </c>
      <c r="W66" s="24" t="n">
        <v>10</v>
      </c>
      <c r="X66" s="24" t="n">
        <f aca="false">AVERAGE(Table1382[[#This Row],[4A Freedom to establish religious organizations]:[4B Autonomy of religious organizations]])</f>
        <v>10</v>
      </c>
      <c r="Y66" s="24" t="n">
        <v>10</v>
      </c>
      <c r="Z66" s="24" t="n">
        <v>10</v>
      </c>
      <c r="AA66" s="24" t="n">
        <v>10</v>
      </c>
      <c r="AB66" s="24" t="n">
        <v>10</v>
      </c>
      <c r="AC66" s="24" t="n">
        <v>10</v>
      </c>
      <c r="AD66" s="24" t="e">
        <f aca="false">AVERAGE(Table1382[[#This Row],[5Ci Political parties]:[5ciii educational, sporting and cultural organizations]])</f>
        <v>#N/A</v>
      </c>
      <c r="AE66" s="24" t="n">
        <v>10</v>
      </c>
      <c r="AF66" s="24" t="n">
        <v>10</v>
      </c>
      <c r="AG66" s="24" t="n">
        <v>10</v>
      </c>
      <c r="AH66" s="24" t="e">
        <f aca="false">AVERAGE(Table1382[[#This Row],[5Di Political parties]:[5diii educational, sporting and cultural organizations5]])</f>
        <v>#N/A</v>
      </c>
      <c r="AI66" s="24" t="n">
        <f aca="false">AVERAGE(Y66:Z66,AD66,AH66)</f>
        <v>10</v>
      </c>
      <c r="AJ66" s="24" t="n">
        <v>10</v>
      </c>
      <c r="AK66" s="25" t="n">
        <v>6.33333333333333</v>
      </c>
      <c r="AL66" s="25" t="n">
        <v>7.25</v>
      </c>
      <c r="AM66" s="25" t="n">
        <v>10</v>
      </c>
      <c r="AN66" s="25" t="n">
        <v>10</v>
      </c>
      <c r="AO66" s="25" t="n">
        <f aca="false">AVERAGE(Table1382[[#This Row],[6Di Access to foreign television (cable/ satellite)]:[6Dii Access to foreign newspapers]])</f>
        <v>10</v>
      </c>
      <c r="AP66" s="25" t="n">
        <v>10</v>
      </c>
      <c r="AQ66" s="24" t="n">
        <f aca="false">AVERAGE(AJ66:AL66,AO66:AP66)</f>
        <v>8.71666666666667</v>
      </c>
      <c r="AR66" s="24" t="n">
        <v>10</v>
      </c>
      <c r="AS66" s="24" t="n">
        <v>10</v>
      </c>
      <c r="AT66" s="24" t="n">
        <v>10</v>
      </c>
      <c r="AU66" s="24" t="n">
        <f aca="false">AVERAGE(AS66:AT66)</f>
        <v>10</v>
      </c>
      <c r="AV66" s="24" t="n">
        <f aca="false">AVERAGE(AU66,AR66)</f>
        <v>10</v>
      </c>
      <c r="AW66" s="26" t="n">
        <f aca="false">AVERAGE(Table1382[[#This Row],[RULE OF LAW]],Table1382[[#This Row],[SECURITY &amp; SAFETY]],Table1382[[#This Row],[PERSONAL FREEDOM (minus Security &amp;Safety and Rule of Law)]],Table1382[[#This Row],[PERSONAL FREEDOM (minus Security &amp;Safety and Rule of Law)]])</f>
        <v>8.99944444444444</v>
      </c>
      <c r="AX66" s="27" t="n">
        <v>7.1</v>
      </c>
      <c r="AY66" s="28" t="n">
        <f aca="false">AVERAGE(Table1382[[#This Row],[PERSONAL FREEDOM]:[ECONOMIC FREEDOM]])</f>
        <v>8.04972222222222</v>
      </c>
      <c r="AZ66" s="29" t="n">
        <f aca="false">RANK(BA66,$BA$2:$BA$142)</f>
        <v>30</v>
      </c>
      <c r="BA66" s="30" t="n">
        <f aca="false">ROUND(AY66, 2)</f>
        <v>8.05</v>
      </c>
      <c r="BB66" s="26" t="n">
        <f aca="false">Table1382[[#This Row],[1 Rule of Law]]</f>
        <v>6.7</v>
      </c>
      <c r="BC66" s="26" t="n">
        <f aca="false">Table1382[[#This Row],[2 Security &amp; Safety]]</f>
        <v>9.81111111111111</v>
      </c>
      <c r="BD66" s="26" t="n">
        <f aca="false">AVERAGE(AQ66,U66,AI66,AV66,X66)</f>
        <v>9.74333333333333</v>
      </c>
    </row>
    <row r="67" s="6" customFormat="true" ht="15" hidden="false" customHeight="true" outlineLevel="0" collapsed="false">
      <c r="A67" s="23" t="s">
        <v>126</v>
      </c>
      <c r="B67" s="24" t="n">
        <v>4.43333333333333</v>
      </c>
      <c r="C67" s="24" t="n">
        <v>5.07203624053807</v>
      </c>
      <c r="D67" s="24" t="n">
        <v>4.18091079779757</v>
      </c>
      <c r="E67" s="24" t="n">
        <v>4.6</v>
      </c>
      <c r="F67" s="24" t="n">
        <v>0</v>
      </c>
      <c r="G67" s="24" t="n">
        <v>10</v>
      </c>
      <c r="H67" s="24" t="n">
        <v>10</v>
      </c>
      <c r="I67" s="24" t="n">
        <v>5</v>
      </c>
      <c r="J67" s="24" t="n">
        <v>10</v>
      </c>
      <c r="K67" s="24" t="n">
        <v>10</v>
      </c>
      <c r="L67" s="24" t="n">
        <f aca="false">AVERAGE(Table1382[[#This Row],[2Bi Disappearance]:[2Bv Terrorism Injured ]])</f>
        <v>9</v>
      </c>
      <c r="M67" s="24" t="n">
        <v>10</v>
      </c>
      <c r="N67" s="24" t="n">
        <v>10</v>
      </c>
      <c r="O67" s="25" t="n">
        <v>10</v>
      </c>
      <c r="P67" s="25" t="n">
        <f aca="false">AVERAGE(Table1382[[#This Row],[2Ci Female Genital Mutilation]:[2Ciii Equal Inheritance Rights]])</f>
        <v>10</v>
      </c>
      <c r="Q67" s="24" t="n">
        <f aca="false">AVERAGE(F67,L67,P67)</f>
        <v>6.33333333333333</v>
      </c>
      <c r="R67" s="24" t="n">
        <v>10</v>
      </c>
      <c r="S67" s="24" t="n">
        <v>10</v>
      </c>
      <c r="T67" s="24" t="n">
        <v>10</v>
      </c>
      <c r="U67" s="24" t="n">
        <f aca="false">AVERAGE(R67:T67)</f>
        <v>10</v>
      </c>
      <c r="V67" s="24" t="s">
        <v>60</v>
      </c>
      <c r="W67" s="24" t="s">
        <v>60</v>
      </c>
      <c r="X67" s="24" t="s">
        <v>60</v>
      </c>
      <c r="Y67" s="24" t="s">
        <v>60</v>
      </c>
      <c r="Z67" s="24" t="s">
        <v>60</v>
      </c>
      <c r="AA67" s="24" t="s">
        <v>60</v>
      </c>
      <c r="AB67" s="24" t="s">
        <v>60</v>
      </c>
      <c r="AC67" s="24" t="s">
        <v>60</v>
      </c>
      <c r="AD67" s="24" t="s">
        <v>60</v>
      </c>
      <c r="AE67" s="24" t="s">
        <v>60</v>
      </c>
      <c r="AF67" s="24" t="s">
        <v>60</v>
      </c>
      <c r="AG67" s="24" t="s">
        <v>60</v>
      </c>
      <c r="AH67" s="24" t="s">
        <v>60</v>
      </c>
      <c r="AI67" s="24" t="s">
        <v>60</v>
      </c>
      <c r="AJ67" s="24" t="n">
        <v>10</v>
      </c>
      <c r="AK67" s="25" t="n">
        <v>9</v>
      </c>
      <c r="AL67" s="25" t="n">
        <v>8.5</v>
      </c>
      <c r="AM67" s="25" t="s">
        <v>60</v>
      </c>
      <c r="AN67" s="25" t="s">
        <v>60</v>
      </c>
      <c r="AO67" s="25" t="s">
        <v>60</v>
      </c>
      <c r="AP67" s="25" t="s">
        <v>60</v>
      </c>
      <c r="AQ67" s="24" t="n">
        <f aca="false">AVERAGE(AJ67:AL67,AO67:AP67)</f>
        <v>9.16666666666667</v>
      </c>
      <c r="AR67" s="24" t="n">
        <v>10</v>
      </c>
      <c r="AS67" s="24" t="n">
        <v>0</v>
      </c>
      <c r="AT67" s="24" t="n">
        <v>10</v>
      </c>
      <c r="AU67" s="24" t="n">
        <f aca="false">AVERAGE(AS67:AT67)</f>
        <v>5</v>
      </c>
      <c r="AV67" s="24" t="n">
        <f aca="false">AVERAGE(AU67,AR67)</f>
        <v>7.5</v>
      </c>
      <c r="AW67" s="26" t="n">
        <f aca="false">AVERAGE(Table1382[[#This Row],[RULE OF LAW]],Table1382[[#This Row],[SECURITY &amp; SAFETY]],Table1382[[#This Row],[PERSONAL FREEDOM (minus Security &amp;Safety and Rule of Law)]],Table1382[[#This Row],[PERSONAL FREEDOM (minus Security &amp;Safety and Rule of Law)]])</f>
        <v>7.17777777777778</v>
      </c>
      <c r="AX67" s="27" t="n">
        <v>7.13</v>
      </c>
      <c r="AY67" s="28" t="n">
        <f aca="false">AVERAGE(Table1382[[#This Row],[PERSONAL FREEDOM]:[ECONOMIC FREEDOM]])</f>
        <v>7.15388888888889</v>
      </c>
      <c r="AZ67" s="29" t="n">
        <f aca="false">RANK(BA67,$BA$2:$BA$142)</f>
        <v>61</v>
      </c>
      <c r="BA67" s="30" t="n">
        <f aca="false">ROUND(AY67, 2)</f>
        <v>7.15</v>
      </c>
      <c r="BB67" s="26" t="n">
        <f aca="false">Table1382[[#This Row],[1 Rule of Law]]</f>
        <v>4.6</v>
      </c>
      <c r="BC67" s="26" t="n">
        <f aca="false">Table1382[[#This Row],[2 Security &amp; Safety]]</f>
        <v>6.33333333333333</v>
      </c>
      <c r="BD67" s="26" t="n">
        <f aca="false">AVERAGE(AQ67,U67,AI67,AV67,X67)</f>
        <v>8.88888888888889</v>
      </c>
    </row>
    <row r="68" s="6" customFormat="true" ht="15" hidden="false" customHeight="true" outlineLevel="0" collapsed="false">
      <c r="A68" s="23" t="s">
        <v>127</v>
      </c>
      <c r="B68" s="24" t="n">
        <v>7.3</v>
      </c>
      <c r="C68" s="24" t="n">
        <v>7.7049915541808</v>
      </c>
      <c r="D68" s="24" t="n">
        <v>6.77867705000566</v>
      </c>
      <c r="E68" s="24" t="n">
        <v>7.3</v>
      </c>
      <c r="F68" s="24" t="n">
        <v>9.8</v>
      </c>
      <c r="G68" s="24" t="n">
        <v>10</v>
      </c>
      <c r="H68" s="24" t="n">
        <v>10</v>
      </c>
      <c r="I68" s="24" t="n">
        <v>10</v>
      </c>
      <c r="J68" s="24" t="n">
        <v>10</v>
      </c>
      <c r="K68" s="24" t="n">
        <v>10</v>
      </c>
      <c r="L68" s="24" t="n">
        <f aca="false">AVERAGE(Table1382[[#This Row],[2Bi Disappearance]:[2Bv Terrorism Injured ]])</f>
        <v>10</v>
      </c>
      <c r="M68" s="24" t="n">
        <v>10</v>
      </c>
      <c r="N68" s="24" t="n">
        <v>10</v>
      </c>
      <c r="O68" s="25" t="n">
        <v>10</v>
      </c>
      <c r="P68" s="25" t="n">
        <f aca="false">AVERAGE(Table1382[[#This Row],[2Ci Female Genital Mutilation]:[2Ciii Equal Inheritance Rights]])</f>
        <v>10</v>
      </c>
      <c r="Q68" s="24" t="n">
        <f aca="false">AVERAGE(F68,L68,P68)</f>
        <v>9.93333333333333</v>
      </c>
      <c r="R68" s="24" t="n">
        <v>10</v>
      </c>
      <c r="S68" s="24" t="n">
        <v>10</v>
      </c>
      <c r="T68" s="24" t="n">
        <v>10</v>
      </c>
      <c r="U68" s="24" t="n">
        <f aca="false">AVERAGE(R68:T68)</f>
        <v>10</v>
      </c>
      <c r="V68" s="24" t="n">
        <v>5</v>
      </c>
      <c r="W68" s="24" t="n">
        <v>6.66666666666667</v>
      </c>
      <c r="X68" s="24" t="n">
        <f aca="false">AVERAGE(Table1382[[#This Row],[4A Freedom to establish religious organizations]:[4B Autonomy of religious organizations]])</f>
        <v>5.83333333333333</v>
      </c>
      <c r="Y68" s="24" t="n">
        <v>10</v>
      </c>
      <c r="Z68" s="24" t="n">
        <v>10</v>
      </c>
      <c r="AA68" s="24" t="n">
        <v>3.33333333333333</v>
      </c>
      <c r="AB68" s="24" t="n">
        <v>10</v>
      </c>
      <c r="AC68" s="24" t="n">
        <v>6.66666666666667</v>
      </c>
      <c r="AD68" s="24" t="e">
        <f aca="false">AVERAGE(Table1382[[#This Row],[5Ci Political parties]:[5ciii educational, sporting and cultural organizations]])</f>
        <v>#N/A</v>
      </c>
      <c r="AE68" s="24" t="n">
        <v>5</v>
      </c>
      <c r="AF68" s="24" t="n">
        <v>5</v>
      </c>
      <c r="AG68" s="24" t="n">
        <v>5</v>
      </c>
      <c r="AH68" s="24" t="e">
        <f aca="false">AVERAGE(Table1382[[#This Row],[5Di Political parties]:[5diii educational, sporting and cultural organizations5]])</f>
        <v>#N/A</v>
      </c>
      <c r="AI68" s="24" t="e">
        <f aca="false">AVERAGE(Y68:Z68,AD68,AH68)</f>
        <v>#N/A</v>
      </c>
      <c r="AJ68" s="24" t="n">
        <v>10</v>
      </c>
      <c r="AK68" s="25" t="n">
        <v>9.33333333333333</v>
      </c>
      <c r="AL68" s="25" t="n">
        <v>6.75</v>
      </c>
      <c r="AM68" s="25" t="n">
        <v>10</v>
      </c>
      <c r="AN68" s="25" t="n">
        <v>10</v>
      </c>
      <c r="AO68" s="25" t="n">
        <f aca="false">AVERAGE(Table1382[[#This Row],[6Di Access to foreign television (cable/ satellite)]:[6Dii Access to foreign newspapers]])</f>
        <v>10</v>
      </c>
      <c r="AP68" s="25" t="n">
        <v>10</v>
      </c>
      <c r="AQ68" s="24" t="n">
        <f aca="false">AVERAGE(AJ68:AL68,AO68:AP68)</f>
        <v>9.21666666666667</v>
      </c>
      <c r="AR68" s="24" t="n">
        <v>10</v>
      </c>
      <c r="AS68" s="24" t="n">
        <v>10</v>
      </c>
      <c r="AT68" s="24" t="n">
        <v>10</v>
      </c>
      <c r="AU68" s="24" t="n">
        <f aca="false">AVERAGE(AS68:AT68)</f>
        <v>10</v>
      </c>
      <c r="AV68" s="24" t="n">
        <f aca="false">AVERAGE(AU68,AR68)</f>
        <v>10</v>
      </c>
      <c r="AW68" s="26" t="n">
        <f aca="false">AVERAGE(Table1382[[#This Row],[RULE OF LAW]],Table1382[[#This Row],[SECURITY &amp; SAFETY]],Table1382[[#This Row],[PERSONAL FREEDOM (minus Security &amp;Safety and Rule of Law)]],Table1382[[#This Row],[PERSONAL FREEDOM (minus Security &amp;Safety and Rule of Law)]])</f>
        <v>8.605</v>
      </c>
      <c r="AX68" s="27" t="n">
        <v>7.66</v>
      </c>
      <c r="AY68" s="28" t="n">
        <f aca="false">AVERAGE(Table1382[[#This Row],[PERSONAL FREEDOM]:[ECONOMIC FREEDOM]])</f>
        <v>8.1325</v>
      </c>
      <c r="AZ68" s="29" t="n">
        <f aca="false">RANK(BA68,$BA$2:$BA$142)</f>
        <v>27</v>
      </c>
      <c r="BA68" s="30" t="n">
        <f aca="false">ROUND(AY68, 2)</f>
        <v>8.13</v>
      </c>
      <c r="BB68" s="26" t="n">
        <f aca="false">Table1382[[#This Row],[1 Rule of Law]]</f>
        <v>7.3</v>
      </c>
      <c r="BC68" s="26" t="n">
        <f aca="false">Table1382[[#This Row],[2 Security &amp; Safety]]</f>
        <v>9.93333333333333</v>
      </c>
      <c r="BD68" s="26" t="e">
        <f aca="false">AVERAGE(AQ68,U68,AI68,AV68,X68)</f>
        <v>#N/A</v>
      </c>
    </row>
    <row r="69" s="6" customFormat="true" ht="15" hidden="false" customHeight="true" outlineLevel="0" collapsed="false">
      <c r="A69" s="23" t="s">
        <v>128</v>
      </c>
      <c r="B69" s="24" t="n">
        <v>4.23333333333333</v>
      </c>
      <c r="C69" s="24" t="n">
        <v>6.45313521711919</v>
      </c>
      <c r="D69" s="24" t="n">
        <v>5.16663534775182</v>
      </c>
      <c r="E69" s="24" t="n">
        <v>5.3</v>
      </c>
      <c r="F69" s="24" t="n">
        <v>9.32</v>
      </c>
      <c r="G69" s="24" t="n">
        <v>10</v>
      </c>
      <c r="H69" s="24" t="n">
        <v>10</v>
      </c>
      <c r="I69" s="24" t="n">
        <v>10</v>
      </c>
      <c r="J69" s="24" t="n">
        <v>10</v>
      </c>
      <c r="K69" s="24" t="n">
        <v>10</v>
      </c>
      <c r="L69" s="24" t="n">
        <f aca="false">AVERAGE(Table1382[[#This Row],[2Bi Disappearance]:[2Bv Terrorism Injured ]])</f>
        <v>10</v>
      </c>
      <c r="M69" s="24" t="n">
        <v>9.5</v>
      </c>
      <c r="N69" s="24" t="n">
        <v>5</v>
      </c>
      <c r="O69" s="25" t="n">
        <v>5</v>
      </c>
      <c r="P69" s="25" t="n">
        <f aca="false">AVERAGE(Table1382[[#This Row],[2Ci Female Genital Mutilation]:[2Ciii Equal Inheritance Rights]])</f>
        <v>6.5</v>
      </c>
      <c r="Q69" s="24" t="n">
        <f aca="false">AVERAGE(F69,L69,P69)</f>
        <v>8.60666666666667</v>
      </c>
      <c r="R69" s="24" t="n">
        <v>0</v>
      </c>
      <c r="S69" s="24" t="n">
        <v>10</v>
      </c>
      <c r="T69" s="24" t="n">
        <v>5</v>
      </c>
      <c r="U69" s="24" t="n">
        <f aca="false">AVERAGE(R69:T69)</f>
        <v>5</v>
      </c>
      <c r="V69" s="24" t="n">
        <v>2.5</v>
      </c>
      <c r="W69" s="24" t="n">
        <v>0</v>
      </c>
      <c r="X69" s="24" t="n">
        <f aca="false">AVERAGE(Table1382[[#This Row],[4A Freedom to establish religious organizations]:[4B Autonomy of religious organizations]])</f>
        <v>1.25</v>
      </c>
      <c r="Y69" s="24" t="n">
        <v>2.5</v>
      </c>
      <c r="Z69" s="24" t="n">
        <v>2.5</v>
      </c>
      <c r="AA69" s="24" t="n">
        <v>0</v>
      </c>
      <c r="AB69" s="24" t="n">
        <v>3.33333333333333</v>
      </c>
      <c r="AC69" s="24" t="n">
        <v>0</v>
      </c>
      <c r="AD69" s="24" t="e">
        <f aca="false">AVERAGE(Table1382[[#This Row],[5Ci Political parties]:[5ciii educational, sporting and cultural organizations]])</f>
        <v>#N/A</v>
      </c>
      <c r="AE69" s="24" t="n">
        <v>0</v>
      </c>
      <c r="AF69" s="24" t="n">
        <v>7.5</v>
      </c>
      <c r="AG69" s="24" t="n">
        <v>5</v>
      </c>
      <c r="AH69" s="24" t="e">
        <f aca="false">AVERAGE(Table1382[[#This Row],[5Di Political parties]:[5diii educational, sporting and cultural organizations5]])</f>
        <v>#N/A</v>
      </c>
      <c r="AI69" s="24" t="e">
        <f aca="false">AVERAGE(Y69:Z69,AD69,AH69)</f>
        <v>#N/A</v>
      </c>
      <c r="AJ69" s="24" t="n">
        <v>10</v>
      </c>
      <c r="AK69" s="25" t="n">
        <v>3</v>
      </c>
      <c r="AL69" s="25" t="n">
        <v>4</v>
      </c>
      <c r="AM69" s="25" t="n">
        <v>10</v>
      </c>
      <c r="AN69" s="25" t="n">
        <v>10</v>
      </c>
      <c r="AO69" s="25" t="n">
        <f aca="false">AVERAGE(Table1382[[#This Row],[6Di Access to foreign television (cable/ satellite)]:[6Dii Access to foreign newspapers]])</f>
        <v>10</v>
      </c>
      <c r="AP69" s="25" t="n">
        <v>6.66666666666667</v>
      </c>
      <c r="AQ69" s="24" t="n">
        <f aca="false">AVERAGE(AJ69:AL69,AO69:AP69)</f>
        <v>6.73333333333333</v>
      </c>
      <c r="AR69" s="24" t="n">
        <v>0</v>
      </c>
      <c r="AS69" s="24" t="n">
        <v>10</v>
      </c>
      <c r="AT69" s="24" t="n">
        <v>10</v>
      </c>
      <c r="AU69" s="24" t="n">
        <f aca="false">AVERAGE(AS69:AT69)</f>
        <v>10</v>
      </c>
      <c r="AV69" s="24" t="n">
        <f aca="false">AVERAGE(AU69,AR69)</f>
        <v>5</v>
      </c>
      <c r="AW69" s="26" t="n">
        <f aca="false">AVERAGE(Table1382[[#This Row],[RULE OF LAW]],Table1382[[#This Row],[SECURITY &amp; SAFETY]],Table1382[[#This Row],[PERSONAL FREEDOM (minus Security &amp;Safety and Rule of Law)]],Table1382[[#This Row],[PERSONAL FREEDOM (minus Security &amp;Safety and Rule of Law)]])</f>
        <v>5.53194444444445</v>
      </c>
      <c r="AX69" s="27" t="n">
        <v>7.52</v>
      </c>
      <c r="AY69" s="28" t="n">
        <f aca="false">AVERAGE(Table1382[[#This Row],[PERSONAL FREEDOM]:[ECONOMIC FREEDOM]])</f>
        <v>6.52597222222222</v>
      </c>
      <c r="AZ69" s="29" t="n">
        <f aca="false">RANK(BA69,$BA$2:$BA$142)</f>
        <v>97</v>
      </c>
      <c r="BA69" s="30" t="n">
        <f aca="false">ROUND(AY69, 2)</f>
        <v>6.53</v>
      </c>
      <c r="BB69" s="26" t="n">
        <f aca="false">Table1382[[#This Row],[1 Rule of Law]]</f>
        <v>5.3</v>
      </c>
      <c r="BC69" s="26" t="n">
        <f aca="false">Table1382[[#This Row],[2 Security &amp; Safety]]</f>
        <v>8.60666666666667</v>
      </c>
      <c r="BD69" s="26" t="e">
        <f aca="false">AVERAGE(AQ69,U69,AI69,AV69,X69)</f>
        <v>#N/A</v>
      </c>
    </row>
    <row r="70" s="6" customFormat="true" ht="15" hidden="false" customHeight="true" outlineLevel="0" collapsed="false">
      <c r="A70" s="23" t="s">
        <v>129</v>
      </c>
      <c r="B70" s="24" t="n">
        <v>4.23333333333333</v>
      </c>
      <c r="C70" s="24" t="n">
        <v>4.85737197657802</v>
      </c>
      <c r="D70" s="24" t="n">
        <v>4.56711599428871</v>
      </c>
      <c r="E70" s="24" t="n">
        <v>4.6</v>
      </c>
      <c r="F70" s="24" t="n">
        <v>5.8</v>
      </c>
      <c r="G70" s="24" t="n">
        <v>10</v>
      </c>
      <c r="H70" s="24" t="n">
        <v>10</v>
      </c>
      <c r="I70" s="24" t="n">
        <v>7.5</v>
      </c>
      <c r="J70" s="24" t="n">
        <v>10</v>
      </c>
      <c r="K70" s="24" t="n">
        <v>10</v>
      </c>
      <c r="L70" s="24" t="n">
        <f aca="false">AVERAGE(Table1382[[#This Row],[2Bi Disappearance]:[2Bv Terrorism Injured ]])</f>
        <v>9.5</v>
      </c>
      <c r="M70" s="24" t="n">
        <v>10</v>
      </c>
      <c r="N70" s="24" t="n">
        <v>10</v>
      </c>
      <c r="O70" s="25" t="n">
        <v>10</v>
      </c>
      <c r="P70" s="25" t="n">
        <f aca="false">AVERAGE(Table1382[[#This Row],[2Ci Female Genital Mutilation]:[2Ciii Equal Inheritance Rights]])</f>
        <v>10</v>
      </c>
      <c r="Q70" s="24" t="n">
        <f aca="false">AVERAGE(F70,L70,P70)</f>
        <v>8.43333333333333</v>
      </c>
      <c r="R70" s="24" t="n">
        <v>5</v>
      </c>
      <c r="S70" s="24" t="n">
        <v>5</v>
      </c>
      <c r="T70" s="24" t="n">
        <v>10</v>
      </c>
      <c r="U70" s="24" t="n">
        <f aca="false">AVERAGE(R70:T70)</f>
        <v>6.66666666666667</v>
      </c>
      <c r="V70" s="24" t="n">
        <v>7.5</v>
      </c>
      <c r="W70" s="24" t="n">
        <v>6.66666666666667</v>
      </c>
      <c r="X70" s="24" t="n">
        <f aca="false">AVERAGE(Table1382[[#This Row],[4A Freedom to establish religious organizations]:[4B Autonomy of religious organizations]])</f>
        <v>7.08333333333333</v>
      </c>
      <c r="Y70" s="24" t="n">
        <v>2.5</v>
      </c>
      <c r="Z70" s="24" t="n">
        <v>5</v>
      </c>
      <c r="AA70" s="24" t="n">
        <v>3.33333333333333</v>
      </c>
      <c r="AB70" s="24" t="n">
        <v>6.66666666666667</v>
      </c>
      <c r="AC70" s="24" t="n">
        <v>3.33333333333333</v>
      </c>
      <c r="AD70" s="24" t="e">
        <f aca="false">AVERAGE(Table1382[[#This Row],[5Ci Political parties]:[5ciii educational, sporting and cultural organizations]])</f>
        <v>#N/A</v>
      </c>
      <c r="AE70" s="24" t="n">
        <v>5</v>
      </c>
      <c r="AF70" s="24" t="n">
        <v>7.5</v>
      </c>
      <c r="AG70" s="24" t="n">
        <v>10</v>
      </c>
      <c r="AH70" s="24" t="e">
        <f aca="false">AVERAGE(Table1382[[#This Row],[5Di Political parties]:[5diii educational, sporting and cultural organizations5]])</f>
        <v>#N/A</v>
      </c>
      <c r="AI70" s="24" t="e">
        <f aca="false">AVERAGE(Y70:Z70,AD70,AH70)</f>
        <v>#N/A</v>
      </c>
      <c r="AJ70" s="24" t="n">
        <v>10</v>
      </c>
      <c r="AK70" s="25" t="n">
        <v>1.33333333333333</v>
      </c>
      <c r="AL70" s="25" t="n">
        <v>2.5</v>
      </c>
      <c r="AM70" s="25" t="n">
        <v>6.66666666666667</v>
      </c>
      <c r="AN70" s="25" t="n">
        <v>6.66666666666667</v>
      </c>
      <c r="AO70" s="25" t="n">
        <f aca="false">AVERAGE(Table1382[[#This Row],[6Di Access to foreign television (cable/ satellite)]:[6Dii Access to foreign newspapers]])</f>
        <v>6.66666666666667</v>
      </c>
      <c r="AP70" s="25" t="n">
        <v>10</v>
      </c>
      <c r="AQ70" s="24" t="n">
        <f aca="false">AVERAGE(AJ70:AL70,AO70:AP70)</f>
        <v>6.1</v>
      </c>
      <c r="AR70" s="24" t="n">
        <v>10</v>
      </c>
      <c r="AS70" s="24" t="n">
        <v>10</v>
      </c>
      <c r="AT70" s="24" t="n">
        <v>10</v>
      </c>
      <c r="AU70" s="24" t="n">
        <f aca="false">AVERAGE(AS70:AT70)</f>
        <v>10</v>
      </c>
      <c r="AV70" s="24" t="n">
        <f aca="false">AVERAGE(AU70,AR70)</f>
        <v>10</v>
      </c>
      <c r="AW70" s="26" t="n">
        <f aca="false">AVERAGE(Table1382[[#This Row],[RULE OF LAW]],Table1382[[#This Row],[SECURITY &amp; SAFETY]],Table1382[[#This Row],[PERSONAL FREEDOM (minus Security &amp;Safety and Rule of Law)]],Table1382[[#This Row],[PERSONAL FREEDOM (minus Security &amp;Safety and Rule of Law)]])</f>
        <v>6.72944444444445</v>
      </c>
      <c r="AX70" s="27" t="n">
        <v>7.02</v>
      </c>
      <c r="AY70" s="28" t="n">
        <f aca="false">AVERAGE(Table1382[[#This Row],[PERSONAL FREEDOM]:[ECONOMIC FREEDOM]])</f>
        <v>6.87472222222222</v>
      </c>
      <c r="AZ70" s="29" t="n">
        <f aca="false">RANK(BA70,$BA$2:$BA$142)</f>
        <v>76</v>
      </c>
      <c r="BA70" s="30" t="n">
        <f aca="false">ROUND(AY70, 2)</f>
        <v>6.87</v>
      </c>
      <c r="BB70" s="26" t="n">
        <f aca="false">Table1382[[#This Row],[1 Rule of Law]]</f>
        <v>4.6</v>
      </c>
      <c r="BC70" s="26" t="n">
        <f aca="false">Table1382[[#This Row],[2 Security &amp; Safety]]</f>
        <v>8.43333333333333</v>
      </c>
      <c r="BD70" s="26" t="e">
        <f aca="false">AVERAGE(AQ70,U70,AI70,AV70,X70)</f>
        <v>#N/A</v>
      </c>
    </row>
    <row r="71" s="6" customFormat="true" ht="15" hidden="false" customHeight="true" outlineLevel="0" collapsed="false">
      <c r="A71" s="23" t="s">
        <v>130</v>
      </c>
      <c r="B71" s="24" t="n">
        <v>4.1</v>
      </c>
      <c r="C71" s="24" t="n">
        <v>4.73680293869291</v>
      </c>
      <c r="D71" s="24" t="n">
        <v>3.97986859560256</v>
      </c>
      <c r="E71" s="24" t="n">
        <v>4.3</v>
      </c>
      <c r="F71" s="24" t="n">
        <v>8.56</v>
      </c>
      <c r="G71" s="24" t="n">
        <v>5</v>
      </c>
      <c r="H71" s="24" t="n">
        <v>10</v>
      </c>
      <c r="I71" s="24" t="n">
        <v>2.5</v>
      </c>
      <c r="J71" s="24" t="n">
        <v>9.85382120317601</v>
      </c>
      <c r="K71" s="24" t="n">
        <v>9.98452224504217</v>
      </c>
      <c r="L71" s="24" t="n">
        <f aca="false">AVERAGE(Table1382[[#This Row],[2Bi Disappearance]:[2Bv Terrorism Injured ]])</f>
        <v>7.46766868964364</v>
      </c>
      <c r="M71" s="24" t="n">
        <v>6</v>
      </c>
      <c r="N71" s="24" t="n">
        <v>10</v>
      </c>
      <c r="O71" s="25" t="n">
        <v>5</v>
      </c>
      <c r="P71" s="25" t="n">
        <f aca="false">AVERAGE(Table1382[[#This Row],[2Ci Female Genital Mutilation]:[2Ciii Equal Inheritance Rights]])</f>
        <v>7</v>
      </c>
      <c r="Q71" s="24" t="n">
        <f aca="false">AVERAGE(F71,L71,P71)</f>
        <v>7.67588956321455</v>
      </c>
      <c r="R71" s="24" t="n">
        <v>5</v>
      </c>
      <c r="S71" s="24" t="n">
        <v>0</v>
      </c>
      <c r="T71" s="24" t="n">
        <v>10</v>
      </c>
      <c r="U71" s="24" t="n">
        <f aca="false">AVERAGE(R71:T71)</f>
        <v>5</v>
      </c>
      <c r="V71" s="24" t="n">
        <v>10</v>
      </c>
      <c r="W71" s="24" t="n">
        <v>10</v>
      </c>
      <c r="X71" s="24" t="n">
        <f aca="false">AVERAGE(Table1382[[#This Row],[4A Freedom to establish religious organizations]:[4B Autonomy of religious organizations]])</f>
        <v>10</v>
      </c>
      <c r="Y71" s="24" t="n">
        <v>10</v>
      </c>
      <c r="Z71" s="24" t="n">
        <v>7.5</v>
      </c>
      <c r="AA71" s="24" t="n">
        <v>6.66666666666667</v>
      </c>
      <c r="AB71" s="24" t="n">
        <v>6.66666666666667</v>
      </c>
      <c r="AC71" s="24" t="n">
        <v>10</v>
      </c>
      <c r="AD71" s="24" t="e">
        <f aca="false">AVERAGE(Table1382[[#This Row],[5Ci Political parties]:[5ciii educational, sporting and cultural organizations]])</f>
        <v>#N/A</v>
      </c>
      <c r="AE71" s="24" t="n">
        <v>7.5</v>
      </c>
      <c r="AF71" s="24" t="n">
        <v>7.5</v>
      </c>
      <c r="AG71" s="24" t="n">
        <v>10</v>
      </c>
      <c r="AH71" s="24" t="e">
        <f aca="false">AVERAGE(Table1382[[#This Row],[5Di Political parties]:[5diii educational, sporting and cultural organizations5]])</f>
        <v>#N/A</v>
      </c>
      <c r="AI71" s="24" t="e">
        <f aca="false">AVERAGE(Y71:Z71,AD71,AH71)</f>
        <v>#N/A</v>
      </c>
      <c r="AJ71" s="24" t="n">
        <v>10</v>
      </c>
      <c r="AK71" s="25" t="n">
        <v>3</v>
      </c>
      <c r="AL71" s="25" t="n">
        <v>4.75</v>
      </c>
      <c r="AM71" s="25" t="n">
        <v>10</v>
      </c>
      <c r="AN71" s="25" t="n">
        <v>10</v>
      </c>
      <c r="AO71" s="25" t="n">
        <f aca="false">AVERAGE(Table1382[[#This Row],[6Di Access to foreign television (cable/ satellite)]:[6Dii Access to foreign newspapers]])</f>
        <v>10</v>
      </c>
      <c r="AP71" s="25" t="n">
        <v>10</v>
      </c>
      <c r="AQ71" s="24" t="n">
        <f aca="false">AVERAGE(AJ71:AL71,AO71:AP71)</f>
        <v>7.55</v>
      </c>
      <c r="AR71" s="24" t="n">
        <v>5</v>
      </c>
      <c r="AS71" s="24" t="n">
        <v>0</v>
      </c>
      <c r="AT71" s="24" t="n">
        <v>10</v>
      </c>
      <c r="AU71" s="24" t="n">
        <f aca="false">AVERAGE(AS71:AT71)</f>
        <v>5</v>
      </c>
      <c r="AV71" s="24" t="n">
        <f aca="false">AVERAGE(AU71,AR71)</f>
        <v>5</v>
      </c>
      <c r="AW71" s="26" t="n">
        <f aca="false">AVERAGE(Table1382[[#This Row],[RULE OF LAW]],Table1382[[#This Row],[SECURITY &amp; SAFETY]],Table1382[[#This Row],[PERSONAL FREEDOM (minus Security &amp;Safety and Rule of Law)]],Table1382[[#This Row],[PERSONAL FREEDOM (minus Security &amp;Safety and Rule of Law)]])</f>
        <v>6.58925016858142</v>
      </c>
      <c r="AX71" s="27" t="n">
        <v>6.8</v>
      </c>
      <c r="AY71" s="28" t="n">
        <f aca="false">AVERAGE(Table1382[[#This Row],[PERSONAL FREEDOM]:[ECONOMIC FREEDOM]])</f>
        <v>6.69462508429071</v>
      </c>
      <c r="AZ71" s="29" t="n">
        <f aca="false">RANK(BA71,$BA$2:$BA$142)</f>
        <v>86</v>
      </c>
      <c r="BA71" s="30" t="n">
        <f aca="false">ROUND(AY71, 2)</f>
        <v>6.69</v>
      </c>
      <c r="BB71" s="26" t="n">
        <f aca="false">Table1382[[#This Row],[1 Rule of Law]]</f>
        <v>4.3</v>
      </c>
      <c r="BC71" s="26" t="n">
        <f aca="false">Table1382[[#This Row],[2 Security &amp; Safety]]</f>
        <v>7.67588956321455</v>
      </c>
      <c r="BD71" s="26" t="e">
        <f aca="false">AVERAGE(AQ71,U71,AI71,AV71,X71)</f>
        <v>#N/A</v>
      </c>
    </row>
    <row r="72" s="6" customFormat="true" ht="15" hidden="false" customHeight="true" outlineLevel="0" collapsed="false">
      <c r="A72" s="23" t="s">
        <v>131</v>
      </c>
      <c r="B72" s="24" t="n">
        <v>7.73333333333333</v>
      </c>
      <c r="C72" s="24" t="n">
        <v>7.16860280939691</v>
      </c>
      <c r="D72" s="24" t="n">
        <v>7.5583767067969</v>
      </c>
      <c r="E72" s="24" t="n">
        <v>7.5</v>
      </c>
      <c r="F72" s="24" t="n">
        <v>9.64</v>
      </c>
      <c r="G72" s="24" t="n">
        <v>10</v>
      </c>
      <c r="H72" s="24" t="n">
        <v>10</v>
      </c>
      <c r="I72" s="24" t="n">
        <v>7.5</v>
      </c>
      <c r="J72" s="24" t="n">
        <v>10</v>
      </c>
      <c r="K72" s="24" t="n">
        <v>10</v>
      </c>
      <c r="L72" s="24" t="n">
        <f aca="false">AVERAGE(Table1382[[#This Row],[2Bi Disappearance]:[2Bv Terrorism Injured ]])</f>
        <v>9.5</v>
      </c>
      <c r="M72" s="24" t="s">
        <v>60</v>
      </c>
      <c r="N72" s="24" t="n">
        <v>10</v>
      </c>
      <c r="O72" s="25" t="n">
        <v>10</v>
      </c>
      <c r="P72" s="25" t="n">
        <f aca="false">AVERAGE(Table1382[[#This Row],[2Ci Female Genital Mutilation]:[2Ciii Equal Inheritance Rights]])</f>
        <v>10</v>
      </c>
      <c r="Q72" s="24" t="n">
        <f aca="false">AVERAGE(F72,L72,P72)</f>
        <v>9.71333333333333</v>
      </c>
      <c r="R72" s="24" t="n">
        <v>5</v>
      </c>
      <c r="S72" s="24" t="n">
        <v>10</v>
      </c>
      <c r="T72" s="24" t="n">
        <v>10</v>
      </c>
      <c r="U72" s="24" t="n">
        <f aca="false">AVERAGE(R72:T72)</f>
        <v>8.33333333333333</v>
      </c>
      <c r="V72" s="24" t="n">
        <v>10</v>
      </c>
      <c r="W72" s="24" t="n">
        <v>10</v>
      </c>
      <c r="X72" s="24" t="n">
        <f aca="false">AVERAGE(Table1382[[#This Row],[4A Freedom to establish religious organizations]:[4B Autonomy of religious organizations]])</f>
        <v>10</v>
      </c>
      <c r="Y72" s="24" t="n">
        <v>10</v>
      </c>
      <c r="Z72" s="24" t="n">
        <v>10</v>
      </c>
      <c r="AA72" s="24" t="n">
        <v>10</v>
      </c>
      <c r="AB72" s="24" t="n">
        <v>6.66666666666667</v>
      </c>
      <c r="AC72" s="24" t="n">
        <v>6.66666666666667</v>
      </c>
      <c r="AD72" s="24" t="e">
        <f aca="false">AVERAGE(Table1382[[#This Row],[5Ci Political parties]:[5ciii educational, sporting and cultural organizations]])</f>
        <v>#N/A</v>
      </c>
      <c r="AE72" s="24" t="n">
        <v>10</v>
      </c>
      <c r="AF72" s="24" t="n">
        <v>10</v>
      </c>
      <c r="AG72" s="24" t="n">
        <v>10</v>
      </c>
      <c r="AH72" s="24" t="e">
        <f aca="false">AVERAGE(Table1382[[#This Row],[5Di Political parties]:[5diii educational, sporting and cultural organizations5]])</f>
        <v>#N/A</v>
      </c>
      <c r="AI72" s="24" t="e">
        <f aca="false">AVERAGE(Y72:Z72,AD72,AH72)</f>
        <v>#N/A</v>
      </c>
      <c r="AJ72" s="24" t="n">
        <v>10</v>
      </c>
      <c r="AK72" s="25" t="n">
        <v>7</v>
      </c>
      <c r="AL72" s="25" t="n">
        <v>7</v>
      </c>
      <c r="AM72" s="25" t="n">
        <v>10</v>
      </c>
      <c r="AN72" s="25" t="n">
        <v>10</v>
      </c>
      <c r="AO72" s="25" t="n">
        <f aca="false">AVERAGE(Table1382[[#This Row],[6Di Access to foreign television (cable/ satellite)]:[6Dii Access to foreign newspapers]])</f>
        <v>10</v>
      </c>
      <c r="AP72" s="25" t="n">
        <v>6.66666666666667</v>
      </c>
      <c r="AQ72" s="24" t="n">
        <f aca="false">AVERAGE(AJ72:AL72,AO72:AP72)</f>
        <v>8.13333333333333</v>
      </c>
      <c r="AR72" s="24" t="n">
        <v>10</v>
      </c>
      <c r="AS72" s="24" t="n">
        <v>10</v>
      </c>
      <c r="AT72" s="24" t="n">
        <v>10</v>
      </c>
      <c r="AU72" s="24" t="n">
        <f aca="false">AVERAGE(AS72:AT72)</f>
        <v>10</v>
      </c>
      <c r="AV72" s="24" t="n">
        <f aca="false">AVERAGE(AU72,AR72)</f>
        <v>10</v>
      </c>
      <c r="AW72" s="26" t="n">
        <f aca="false">AVERAGE(Table1382[[#This Row],[RULE OF LAW]],Table1382[[#This Row],[SECURITY &amp; SAFETY]],Table1382[[#This Row],[PERSONAL FREEDOM (minus Security &amp;Safety and Rule of Law)]],Table1382[[#This Row],[PERSONAL FREEDOM (minus Security &amp;Safety and Rule of Law)]])</f>
        <v>8.89444444444444</v>
      </c>
      <c r="AX72" s="27" t="n">
        <v>7.46</v>
      </c>
      <c r="AY72" s="28" t="n">
        <f aca="false">AVERAGE(Table1382[[#This Row],[PERSONAL FREEDOM]:[ECONOMIC FREEDOM]])</f>
        <v>8.17722222222222</v>
      </c>
      <c r="AZ72" s="29" t="n">
        <f aca="false">RANK(BA72,$BA$2:$BA$142)</f>
        <v>24</v>
      </c>
      <c r="BA72" s="30" t="n">
        <f aca="false">ROUND(AY72, 2)</f>
        <v>8.18</v>
      </c>
      <c r="BB72" s="26" t="n">
        <f aca="false">Table1382[[#This Row],[1 Rule of Law]]</f>
        <v>7.5</v>
      </c>
      <c r="BC72" s="26" t="n">
        <f aca="false">Table1382[[#This Row],[2 Security &amp; Safety]]</f>
        <v>9.71333333333333</v>
      </c>
      <c r="BD72" s="26" t="e">
        <f aca="false">AVERAGE(AQ72,U72,AI72,AV72,X72)</f>
        <v>#N/A</v>
      </c>
    </row>
    <row r="73" s="6" customFormat="true" ht="15" hidden="false" customHeight="true" outlineLevel="0" collapsed="false">
      <c r="A73" s="23" t="s">
        <v>132</v>
      </c>
      <c r="B73" s="24" t="s">
        <v>60</v>
      </c>
      <c r="C73" s="24" t="s">
        <v>60</v>
      </c>
      <c r="D73" s="24" t="s">
        <v>60</v>
      </c>
      <c r="E73" s="24" t="n">
        <v>6.234005</v>
      </c>
      <c r="F73" s="24" t="n">
        <v>9.84</v>
      </c>
      <c r="G73" s="24" t="n">
        <v>10</v>
      </c>
      <c r="H73" s="24" t="n">
        <v>10</v>
      </c>
      <c r="I73" s="24" t="n">
        <v>10</v>
      </c>
      <c r="J73" s="24" t="n">
        <v>10</v>
      </c>
      <c r="K73" s="24" t="n">
        <v>10</v>
      </c>
      <c r="L73" s="24" t="n">
        <f aca="false">AVERAGE(Table1382[[#This Row],[2Bi Disappearance]:[2Bv Terrorism Injured ]])</f>
        <v>10</v>
      </c>
      <c r="M73" s="24" t="n">
        <v>10</v>
      </c>
      <c r="N73" s="24" t="n">
        <v>5</v>
      </c>
      <c r="O73" s="25" t="n">
        <v>5</v>
      </c>
      <c r="P73" s="25" t="n">
        <f aca="false">AVERAGE(Table1382[[#This Row],[2Ci Female Genital Mutilation]:[2Ciii Equal Inheritance Rights]])</f>
        <v>6.66666666666667</v>
      </c>
      <c r="Q73" s="24" t="n">
        <f aca="false">AVERAGE(F73,L73,P73)</f>
        <v>8.83555555555556</v>
      </c>
      <c r="R73" s="24" t="n">
        <v>0</v>
      </c>
      <c r="S73" s="24" t="n">
        <v>5</v>
      </c>
      <c r="T73" s="24" t="n">
        <v>5</v>
      </c>
      <c r="U73" s="24" t="n">
        <f aca="false">AVERAGE(R73:T73)</f>
        <v>3.33333333333333</v>
      </c>
      <c r="V73" s="24" t="n">
        <v>5</v>
      </c>
      <c r="W73" s="24" t="n">
        <v>3.33333333333333</v>
      </c>
      <c r="X73" s="24" t="n">
        <f aca="false">AVERAGE(Table1382[[#This Row],[4A Freedom to establish religious organizations]:[4B Autonomy of religious organizations]])</f>
        <v>4.16666666666667</v>
      </c>
      <c r="Y73" s="24" t="n">
        <v>7.5</v>
      </c>
      <c r="Z73" s="24" t="n">
        <v>5</v>
      </c>
      <c r="AA73" s="24" t="n">
        <v>3.33333333333333</v>
      </c>
      <c r="AB73" s="24" t="n">
        <v>3.33333333333333</v>
      </c>
      <c r="AC73" s="24" t="n">
        <v>3.33333333333333</v>
      </c>
      <c r="AD73" s="24" t="e">
        <f aca="false">AVERAGE(Table1382[[#This Row],[5Ci Political parties]:[5ciii educational, sporting and cultural organizations]])</f>
        <v>#N/A</v>
      </c>
      <c r="AE73" s="24" t="n">
        <v>0</v>
      </c>
      <c r="AF73" s="24" t="n">
        <v>5</v>
      </c>
      <c r="AG73" s="24" t="n">
        <v>5</v>
      </c>
      <c r="AH73" s="24" t="e">
        <f aca="false">AVERAGE(Table1382[[#This Row],[5Di Political parties]:[5diii educational, sporting and cultural organizations5]])</f>
        <v>#N/A</v>
      </c>
      <c r="AI73" s="24" t="e">
        <f aca="false">AVERAGE(Y73:Z73,AD73,AH73)</f>
        <v>#N/A</v>
      </c>
      <c r="AJ73" s="24" t="n">
        <v>10</v>
      </c>
      <c r="AK73" s="25" t="n">
        <v>4</v>
      </c>
      <c r="AL73" s="25" t="n">
        <v>4.75</v>
      </c>
      <c r="AM73" s="25" t="n">
        <v>6.66666666666667</v>
      </c>
      <c r="AN73" s="25" t="n">
        <v>6.66666666666667</v>
      </c>
      <c r="AO73" s="25" t="n">
        <f aca="false">AVERAGE(Table1382[[#This Row],[6Di Access to foreign television (cable/ satellite)]:[6Dii Access to foreign newspapers]])</f>
        <v>6.66666666666667</v>
      </c>
      <c r="AP73" s="25" t="n">
        <v>6.66666666666667</v>
      </c>
      <c r="AQ73" s="24" t="n">
        <f aca="false">AVERAGE(AJ73:AL73,AO73:AP73)</f>
        <v>6.41666666666667</v>
      </c>
      <c r="AR73" s="24" t="n">
        <v>0</v>
      </c>
      <c r="AS73" s="24" t="n">
        <v>0</v>
      </c>
      <c r="AT73" s="24" t="n">
        <v>10</v>
      </c>
      <c r="AU73" s="24" t="n">
        <f aca="false">AVERAGE(AS73:AT73)</f>
        <v>5</v>
      </c>
      <c r="AV73" s="24" t="n">
        <f aca="false">AVERAGE(AU73,AR73)</f>
        <v>2.5</v>
      </c>
      <c r="AW73" s="26" t="n">
        <f aca="false">AVERAGE(Table1382[[#This Row],[RULE OF LAW]],Table1382[[#This Row],[SECURITY &amp; SAFETY]],Table1382[[#This Row],[PERSONAL FREEDOM (minus Security &amp;Safety and Rule of Law)]],Table1382[[#This Row],[PERSONAL FREEDOM (minus Security &amp;Safety and Rule of Law)]])</f>
        <v>5.88822347222222</v>
      </c>
      <c r="AX73" s="27" t="n">
        <v>7.33</v>
      </c>
      <c r="AY73" s="28" t="n">
        <f aca="false">AVERAGE(Table1382[[#This Row],[PERSONAL FREEDOM]:[ECONOMIC FREEDOM]])</f>
        <v>6.60911173611111</v>
      </c>
      <c r="AZ73" s="29" t="n">
        <f aca="false">RANK(BA73,$BA$2:$BA$142)</f>
        <v>90</v>
      </c>
      <c r="BA73" s="30" t="n">
        <f aca="false">ROUND(AY73, 2)</f>
        <v>6.61</v>
      </c>
      <c r="BB73" s="26" t="n">
        <f aca="false">Table1382[[#This Row],[1 Rule of Law]]</f>
        <v>6.234005</v>
      </c>
      <c r="BC73" s="26" t="n">
        <f aca="false">Table1382[[#This Row],[2 Security &amp; Safety]]</f>
        <v>8.83555555555556</v>
      </c>
      <c r="BD73" s="26" t="e">
        <f aca="false">AVERAGE(AQ73,U73,AI73,AV73,X73)</f>
        <v>#N/A</v>
      </c>
    </row>
    <row r="74" s="6" customFormat="true" ht="15" hidden="false" customHeight="true" outlineLevel="0" collapsed="false">
      <c r="A74" s="23" t="s">
        <v>133</v>
      </c>
      <c r="B74" s="24" t="n">
        <v>3.86666666666667</v>
      </c>
      <c r="C74" s="24" t="n">
        <v>4.58112918022489</v>
      </c>
      <c r="D74" s="24" t="n">
        <v>3.51086746015079</v>
      </c>
      <c r="E74" s="24" t="n">
        <v>4</v>
      </c>
      <c r="F74" s="24" t="n">
        <v>6.68</v>
      </c>
      <c r="G74" s="24" t="n">
        <v>10</v>
      </c>
      <c r="H74" s="24" t="n">
        <v>10</v>
      </c>
      <c r="I74" s="24" t="s">
        <v>60</v>
      </c>
      <c r="J74" s="24" t="n">
        <v>10</v>
      </c>
      <c r="K74" s="24" t="n">
        <v>10</v>
      </c>
      <c r="L74" s="24" t="n">
        <f aca="false">AVERAGE(Table1382[[#This Row],[2Bi Disappearance]:[2Bv Terrorism Injured ]])</f>
        <v>10</v>
      </c>
      <c r="M74" s="24" t="n">
        <v>10</v>
      </c>
      <c r="N74" s="24" t="n">
        <v>10</v>
      </c>
      <c r="O74" s="25" t="n">
        <v>5</v>
      </c>
      <c r="P74" s="25" t="n">
        <f aca="false">AVERAGE(Table1382[[#This Row],[2Ci Female Genital Mutilation]:[2Ciii Equal Inheritance Rights]])</f>
        <v>8.33333333333333</v>
      </c>
      <c r="Q74" s="24" t="n">
        <f aca="false">AVERAGE(F74,L74,P74)</f>
        <v>8.33777777777778</v>
      </c>
      <c r="R74" s="24" t="n">
        <v>5</v>
      </c>
      <c r="S74" s="24" t="n">
        <v>5</v>
      </c>
      <c r="T74" s="24" t="n">
        <v>10</v>
      </c>
      <c r="U74" s="24" t="n">
        <f aca="false">AVERAGE(R74:T74)</f>
        <v>6.66666666666667</v>
      </c>
      <c r="V74" s="24" t="s">
        <v>60</v>
      </c>
      <c r="W74" s="24" t="s">
        <v>60</v>
      </c>
      <c r="X74" s="24" t="s">
        <v>60</v>
      </c>
      <c r="Y74" s="24" t="s">
        <v>60</v>
      </c>
      <c r="Z74" s="24" t="s">
        <v>60</v>
      </c>
      <c r="AA74" s="24" t="s">
        <v>60</v>
      </c>
      <c r="AB74" s="24" t="s">
        <v>60</v>
      </c>
      <c r="AC74" s="24" t="s">
        <v>60</v>
      </c>
      <c r="AD74" s="24" t="s">
        <v>60</v>
      </c>
      <c r="AE74" s="24" t="s">
        <v>60</v>
      </c>
      <c r="AF74" s="24" t="s">
        <v>60</v>
      </c>
      <c r="AG74" s="24" t="s">
        <v>60</v>
      </c>
      <c r="AH74" s="24" t="s">
        <v>60</v>
      </c>
      <c r="AI74" s="24" t="s">
        <v>60</v>
      </c>
      <c r="AJ74" s="24" t="n">
        <v>10</v>
      </c>
      <c r="AK74" s="25" t="n">
        <v>2.33333333333333</v>
      </c>
      <c r="AL74" s="25" t="n">
        <v>2.75</v>
      </c>
      <c r="AM74" s="25" t="s">
        <v>60</v>
      </c>
      <c r="AN74" s="25" t="s">
        <v>60</v>
      </c>
      <c r="AO74" s="25" t="s">
        <v>60</v>
      </c>
      <c r="AP74" s="25" t="s">
        <v>60</v>
      </c>
      <c r="AQ74" s="24" t="n">
        <f aca="false">AVERAGE(AJ74:AL74,AO74:AP74)</f>
        <v>5.02777777777778</v>
      </c>
      <c r="AR74" s="24" t="n">
        <v>10</v>
      </c>
      <c r="AS74" s="24" t="n">
        <v>10</v>
      </c>
      <c r="AT74" s="24" t="n">
        <v>10</v>
      </c>
      <c r="AU74" s="24" t="n">
        <f aca="false">AVERAGE(AS74:AT74)</f>
        <v>10</v>
      </c>
      <c r="AV74" s="24" t="n">
        <f aca="false">AVERAGE(AU74,AR74)</f>
        <v>10</v>
      </c>
      <c r="AW74" s="26" t="n">
        <f aca="false">AVERAGE(Table1382[[#This Row],[RULE OF LAW]],Table1382[[#This Row],[SECURITY &amp; SAFETY]],Table1382[[#This Row],[PERSONAL FREEDOM (minus Security &amp;Safety and Rule of Law)]],Table1382[[#This Row],[PERSONAL FREEDOM (minus Security &amp;Safety and Rule of Law)]])</f>
        <v>6.70018518518519</v>
      </c>
      <c r="AX74" s="27" t="n">
        <v>6.85</v>
      </c>
      <c r="AY74" s="28" t="n">
        <f aca="false">AVERAGE(Table1382[[#This Row],[PERSONAL FREEDOM]:[ECONOMIC FREEDOM]])</f>
        <v>6.77509259259259</v>
      </c>
      <c r="AZ74" s="29" t="n">
        <f aca="false">RANK(BA74,$BA$2:$BA$142)</f>
        <v>82</v>
      </c>
      <c r="BA74" s="30" t="n">
        <f aca="false">ROUND(AY74, 2)</f>
        <v>6.78</v>
      </c>
      <c r="BB74" s="26" t="n">
        <f aca="false">Table1382[[#This Row],[1 Rule of Law]]</f>
        <v>4</v>
      </c>
      <c r="BC74" s="26" t="n">
        <f aca="false">Table1382[[#This Row],[2 Security &amp; Safety]]</f>
        <v>8.33777777777778</v>
      </c>
      <c r="BD74" s="26" t="n">
        <f aca="false">AVERAGE(AQ74,U74,AI74,AV74,X74)</f>
        <v>7.23148148148148</v>
      </c>
    </row>
    <row r="75" s="6" customFormat="true" ht="15" hidden="false" customHeight="true" outlineLevel="0" collapsed="false">
      <c r="A75" s="23" t="s">
        <v>134</v>
      </c>
      <c r="B75" s="24" t="s">
        <v>60</v>
      </c>
      <c r="C75" s="24" t="s">
        <v>60</v>
      </c>
      <c r="D75" s="24" t="s">
        <v>60</v>
      </c>
      <c r="E75" s="24" t="n">
        <v>6.574112</v>
      </c>
      <c r="F75" s="24" t="n">
        <v>8.16</v>
      </c>
      <c r="G75" s="24" t="n">
        <v>10</v>
      </c>
      <c r="H75" s="24" t="n">
        <v>10</v>
      </c>
      <c r="I75" s="24" t="n">
        <v>7.5</v>
      </c>
      <c r="J75" s="24" t="n">
        <v>10</v>
      </c>
      <c r="K75" s="24" t="n">
        <v>10</v>
      </c>
      <c r="L75" s="24" t="n">
        <f aca="false">AVERAGE(Table1382[[#This Row],[2Bi Disappearance]:[2Bv Terrorism Injured ]])</f>
        <v>9.5</v>
      </c>
      <c r="M75" s="24" t="n">
        <v>10</v>
      </c>
      <c r="N75" s="24" t="n">
        <v>10</v>
      </c>
      <c r="O75" s="25" t="n">
        <v>10</v>
      </c>
      <c r="P75" s="25" t="n">
        <f aca="false">AVERAGE(Table1382[[#This Row],[2Ci Female Genital Mutilation]:[2Ciii Equal Inheritance Rights]])</f>
        <v>10</v>
      </c>
      <c r="Q75" s="24" t="n">
        <f aca="false">AVERAGE(F75,L75,P75)</f>
        <v>9.22</v>
      </c>
      <c r="R75" s="24" t="n">
        <v>10</v>
      </c>
      <c r="S75" s="24" t="n">
        <v>10</v>
      </c>
      <c r="T75" s="24" t="n">
        <v>10</v>
      </c>
      <c r="U75" s="24" t="n">
        <f aca="false">AVERAGE(R75:T75)</f>
        <v>10</v>
      </c>
      <c r="V75" s="24" t="n">
        <v>7.5</v>
      </c>
      <c r="W75" s="24" t="n">
        <v>10</v>
      </c>
      <c r="X75" s="24" t="n">
        <f aca="false">AVERAGE(Table1382[[#This Row],[4A Freedom to establish religious organizations]:[4B Autonomy of religious organizations]])</f>
        <v>8.75</v>
      </c>
      <c r="Y75" s="24" t="n">
        <v>10</v>
      </c>
      <c r="Z75" s="24" t="n">
        <v>7.5</v>
      </c>
      <c r="AA75" s="24" t="n">
        <v>10</v>
      </c>
      <c r="AB75" s="24" t="n">
        <v>10</v>
      </c>
      <c r="AC75" s="24" t="n">
        <v>6.66666666666667</v>
      </c>
      <c r="AD75" s="24" t="e">
        <f aca="false">AVERAGE(Table1382[[#This Row],[5Ci Political parties]:[5ciii educational, sporting and cultural organizations]])</f>
        <v>#N/A</v>
      </c>
      <c r="AE75" s="24" t="n">
        <v>10</v>
      </c>
      <c r="AF75" s="24" t="n">
        <v>10</v>
      </c>
      <c r="AG75" s="24" t="n">
        <v>10</v>
      </c>
      <c r="AH75" s="24" t="e">
        <f aca="false">AVERAGE(Table1382[[#This Row],[5Di Political parties]:[5diii educational, sporting and cultural organizations5]])</f>
        <v>#N/A</v>
      </c>
      <c r="AI75" s="24" t="n">
        <f aca="false">AVERAGE(Y75:Z75,AD75,AH75)</f>
        <v>9.09722222222222</v>
      </c>
      <c r="AJ75" s="24" t="n">
        <v>10</v>
      </c>
      <c r="AK75" s="25" t="n">
        <v>8</v>
      </c>
      <c r="AL75" s="25" t="n">
        <v>8</v>
      </c>
      <c r="AM75" s="25" t="n">
        <v>10</v>
      </c>
      <c r="AN75" s="25" t="n">
        <v>10</v>
      </c>
      <c r="AO75" s="25" t="n">
        <f aca="false">AVERAGE(Table1382[[#This Row],[6Di Access to foreign television (cable/ satellite)]:[6Dii Access to foreign newspapers]])</f>
        <v>10</v>
      </c>
      <c r="AP75" s="25" t="n">
        <v>10</v>
      </c>
      <c r="AQ75" s="24" t="n">
        <f aca="false">AVERAGE(AJ75:AL75,AO75:AP75)</f>
        <v>9.2</v>
      </c>
      <c r="AR75" s="24" t="n">
        <v>10</v>
      </c>
      <c r="AS75" s="24" t="n">
        <v>10</v>
      </c>
      <c r="AT75" s="24" t="n">
        <v>10</v>
      </c>
      <c r="AU75" s="24" t="n">
        <f aca="false">AVERAGE(AS75:AT75)</f>
        <v>10</v>
      </c>
      <c r="AV75" s="24" t="n">
        <f aca="false">AVERAGE(AU75,AR75)</f>
        <v>10</v>
      </c>
      <c r="AW75" s="26" t="n">
        <f aca="false">AVERAGE(Table1382[[#This Row],[RULE OF LAW]],Table1382[[#This Row],[SECURITY &amp; SAFETY]],Table1382[[#This Row],[PERSONAL FREEDOM (minus Security &amp;Safety and Rule of Law)]],Table1382[[#This Row],[PERSONAL FREEDOM (minus Security &amp;Safety and Rule of Law)]])</f>
        <v>8.65325022222222</v>
      </c>
      <c r="AX75" s="27" t="n">
        <v>7.37</v>
      </c>
      <c r="AY75" s="28" t="n">
        <f aca="false">AVERAGE(Table1382[[#This Row],[PERSONAL FREEDOM]:[ECONOMIC FREEDOM]])</f>
        <v>8.01162511111111</v>
      </c>
      <c r="AZ75" s="29" t="n">
        <f aca="false">RANK(BA75,$BA$2:$BA$142)</f>
        <v>33</v>
      </c>
      <c r="BA75" s="30" t="n">
        <f aca="false">ROUND(AY75, 2)</f>
        <v>8.01</v>
      </c>
      <c r="BB75" s="26" t="n">
        <f aca="false">Table1382[[#This Row],[1 Rule of Law]]</f>
        <v>6.574112</v>
      </c>
      <c r="BC75" s="26" t="n">
        <f aca="false">Table1382[[#This Row],[2 Security &amp; Safety]]</f>
        <v>9.22</v>
      </c>
      <c r="BD75" s="26" t="n">
        <f aca="false">AVERAGE(AQ75,U75,AI75,AV75,X75)</f>
        <v>9.40944444444444</v>
      </c>
    </row>
    <row r="76" s="6" customFormat="true" ht="15" hidden="false" customHeight="true" outlineLevel="0" collapsed="false">
      <c r="A76" s="23" t="s">
        <v>135</v>
      </c>
      <c r="B76" s="24" t="s">
        <v>60</v>
      </c>
      <c r="C76" s="24" t="s">
        <v>60</v>
      </c>
      <c r="D76" s="24" t="s">
        <v>60</v>
      </c>
      <c r="E76" s="24" t="n">
        <v>5.091245</v>
      </c>
      <c r="F76" s="24" t="n">
        <v>0</v>
      </c>
      <c r="G76" s="24" t="n">
        <v>10</v>
      </c>
      <c r="H76" s="24" t="n">
        <v>10</v>
      </c>
      <c r="I76" s="24" t="s">
        <v>60</v>
      </c>
      <c r="J76" s="24" t="n">
        <v>10</v>
      </c>
      <c r="K76" s="24" t="n">
        <v>10</v>
      </c>
      <c r="L76" s="24" t="n">
        <f aca="false">AVERAGE(Table1382[[#This Row],[2Bi Disappearance]:[2Bv Terrorism Injured ]])</f>
        <v>10</v>
      </c>
      <c r="M76" s="24" t="n">
        <v>5</v>
      </c>
      <c r="N76" s="24" t="n">
        <v>10</v>
      </c>
      <c r="O76" s="25" t="n">
        <v>0</v>
      </c>
      <c r="P76" s="25" t="n">
        <f aca="false">AVERAGE(Table1382[[#This Row],[2Ci Female Genital Mutilation]:[2Ciii Equal Inheritance Rights]])</f>
        <v>5</v>
      </c>
      <c r="Q76" s="24" t="n">
        <f aca="false">AVERAGE(F76,L76,P76)</f>
        <v>5</v>
      </c>
      <c r="R76" s="24" t="n">
        <v>10</v>
      </c>
      <c r="S76" s="24" t="n">
        <v>10</v>
      </c>
      <c r="T76" s="24" t="n">
        <v>5</v>
      </c>
      <c r="U76" s="24" t="n">
        <f aca="false">AVERAGE(R76:T76)</f>
        <v>8.33333333333333</v>
      </c>
      <c r="V76" s="24" t="s">
        <v>60</v>
      </c>
      <c r="W76" s="24" t="s">
        <v>60</v>
      </c>
      <c r="X76" s="24" t="s">
        <v>60</v>
      </c>
      <c r="Y76" s="24" t="s">
        <v>60</v>
      </c>
      <c r="Z76" s="24" t="s">
        <v>60</v>
      </c>
      <c r="AA76" s="24" t="s">
        <v>60</v>
      </c>
      <c r="AB76" s="24" t="s">
        <v>60</v>
      </c>
      <c r="AC76" s="24" t="s">
        <v>60</v>
      </c>
      <c r="AD76" s="24" t="s">
        <v>60</v>
      </c>
      <c r="AE76" s="24" t="s">
        <v>60</v>
      </c>
      <c r="AF76" s="24" t="s">
        <v>60</v>
      </c>
      <c r="AG76" s="24" t="s">
        <v>60</v>
      </c>
      <c r="AH76" s="24" t="s">
        <v>60</v>
      </c>
      <c r="AI76" s="24" t="s">
        <v>60</v>
      </c>
      <c r="AJ76" s="24" t="n">
        <v>10</v>
      </c>
      <c r="AK76" s="25" t="n">
        <v>5.33333333333333</v>
      </c>
      <c r="AL76" s="25" t="n">
        <v>5.25</v>
      </c>
      <c r="AM76" s="25" t="s">
        <v>60</v>
      </c>
      <c r="AN76" s="25" t="s">
        <v>60</v>
      </c>
      <c r="AO76" s="25" t="s">
        <v>60</v>
      </c>
      <c r="AP76" s="25" t="s">
        <v>60</v>
      </c>
      <c r="AQ76" s="24" t="n">
        <f aca="false">AVERAGE(AJ76:AL76,AO76:AP76)</f>
        <v>6.86111111111111</v>
      </c>
      <c r="AR76" s="24" t="n">
        <v>0</v>
      </c>
      <c r="AS76" s="24" t="n">
        <v>0</v>
      </c>
      <c r="AT76" s="24" t="n">
        <v>10</v>
      </c>
      <c r="AU76" s="24" t="n">
        <f aca="false">AVERAGE(AS76:AT76)</f>
        <v>5</v>
      </c>
      <c r="AV76" s="24" t="n">
        <f aca="false">AVERAGE(AU76,AR76)</f>
        <v>2.5</v>
      </c>
      <c r="AW76" s="26" t="n">
        <f aca="false">AVERAGE(Table1382[[#This Row],[RULE OF LAW]],Table1382[[#This Row],[SECURITY &amp; SAFETY]],Table1382[[#This Row],[PERSONAL FREEDOM (minus Security &amp;Safety and Rule of Law)]],Table1382[[#This Row],[PERSONAL FREEDOM (minus Security &amp;Safety and Rule of Law)]])</f>
        <v>5.47188532407407</v>
      </c>
      <c r="AX76" s="27" t="n">
        <v>6.18</v>
      </c>
      <c r="AY76" s="28" t="n">
        <f aca="false">AVERAGE(Table1382[[#This Row],[PERSONAL FREEDOM]:[ECONOMIC FREEDOM]])</f>
        <v>5.82594266203704</v>
      </c>
      <c r="AZ76" s="29" t="n">
        <f aca="false">RANK(BA76,$BA$2:$BA$142)</f>
        <v>122</v>
      </c>
      <c r="BA76" s="30" t="n">
        <f aca="false">ROUND(AY76, 2)</f>
        <v>5.83</v>
      </c>
      <c r="BB76" s="26" t="n">
        <f aca="false">Table1382[[#This Row],[1 Rule of Law]]</f>
        <v>5.091245</v>
      </c>
      <c r="BC76" s="26" t="n">
        <f aca="false">Table1382[[#This Row],[2 Security &amp; Safety]]</f>
        <v>5</v>
      </c>
      <c r="BD76" s="26" t="n">
        <f aca="false">AVERAGE(AQ76,U76,AI76,AV76,X76)</f>
        <v>5.89814814814815</v>
      </c>
    </row>
    <row r="77" s="6" customFormat="true" ht="15" hidden="false" customHeight="true" outlineLevel="0" collapsed="false">
      <c r="A77" s="23" t="s">
        <v>136</v>
      </c>
      <c r="B77" s="24" t="s">
        <v>60</v>
      </c>
      <c r="C77" s="24" t="s">
        <v>60</v>
      </c>
      <c r="D77" s="24" t="s">
        <v>60</v>
      </c>
      <c r="E77" s="24" t="n">
        <v>6.5333</v>
      </c>
      <c r="F77" s="24" t="n">
        <v>6.2</v>
      </c>
      <c r="G77" s="24" t="n">
        <v>10</v>
      </c>
      <c r="H77" s="24" t="n">
        <v>10</v>
      </c>
      <c r="I77" s="24" t="n">
        <v>10</v>
      </c>
      <c r="J77" s="24" t="n">
        <v>10</v>
      </c>
      <c r="K77" s="24" t="n">
        <v>10</v>
      </c>
      <c r="L77" s="24" t="n">
        <f aca="false">AVERAGE(Table1382[[#This Row],[2Bi Disappearance]:[2Bv Terrorism Injured ]])</f>
        <v>10</v>
      </c>
      <c r="M77" s="24" t="n">
        <v>10</v>
      </c>
      <c r="N77" s="24" t="n">
        <v>10</v>
      </c>
      <c r="O77" s="25" t="n">
        <v>10</v>
      </c>
      <c r="P77" s="25" t="n">
        <f aca="false">AVERAGE(Table1382[[#This Row],[2Ci Female Genital Mutilation]:[2Ciii Equal Inheritance Rights]])</f>
        <v>10</v>
      </c>
      <c r="Q77" s="24" t="n">
        <f aca="false">AVERAGE(F77,L77,P77)</f>
        <v>8.73333333333333</v>
      </c>
      <c r="R77" s="24" t="n">
        <v>10</v>
      </c>
      <c r="S77" s="24" t="n">
        <v>10</v>
      </c>
      <c r="T77" s="24" t="n">
        <v>10</v>
      </c>
      <c r="U77" s="24" t="n">
        <f aca="false">AVERAGE(R77:T77)</f>
        <v>10</v>
      </c>
      <c r="V77" s="24" t="n">
        <v>10</v>
      </c>
      <c r="W77" s="24" t="n">
        <v>10</v>
      </c>
      <c r="X77" s="24" t="n">
        <f aca="false">AVERAGE(Table1382[[#This Row],[4A Freedom to establish religious organizations]:[4B Autonomy of religious organizations]])</f>
        <v>10</v>
      </c>
      <c r="Y77" s="24" t="n">
        <v>10</v>
      </c>
      <c r="Z77" s="24" t="n">
        <v>7.5</v>
      </c>
      <c r="AA77" s="24" t="n">
        <v>10</v>
      </c>
      <c r="AB77" s="24" t="n">
        <v>10</v>
      </c>
      <c r="AC77" s="24" t="n">
        <v>10</v>
      </c>
      <c r="AD77" s="24" t="e">
        <f aca="false">AVERAGE(Table1382[[#This Row],[5Ci Political parties]:[5ciii educational, sporting and cultural organizations]])</f>
        <v>#N/A</v>
      </c>
      <c r="AE77" s="24" t="n">
        <v>7.5</v>
      </c>
      <c r="AF77" s="24" t="n">
        <v>10</v>
      </c>
      <c r="AG77" s="24" t="n">
        <v>10</v>
      </c>
      <c r="AH77" s="24" t="e">
        <f aca="false">AVERAGE(Table1382[[#This Row],[5Di Political parties]:[5diii educational, sporting and cultural organizations5]])</f>
        <v>#N/A</v>
      </c>
      <c r="AI77" s="24" t="n">
        <f aca="false">AVERAGE(Y77:Z77,AD77,AH77)</f>
        <v>9.16666666666667</v>
      </c>
      <c r="AJ77" s="24" t="n">
        <v>10</v>
      </c>
      <c r="AK77" s="25" t="n">
        <v>8.33333333333333</v>
      </c>
      <c r="AL77" s="25" t="n">
        <v>8.25</v>
      </c>
      <c r="AM77" s="25" t="n">
        <v>10</v>
      </c>
      <c r="AN77" s="25" t="n">
        <v>10</v>
      </c>
      <c r="AO77" s="25" t="n">
        <f aca="false">AVERAGE(Table1382[[#This Row],[6Di Access to foreign television (cable/ satellite)]:[6Dii Access to foreign newspapers]])</f>
        <v>10</v>
      </c>
      <c r="AP77" s="25" t="n">
        <v>10</v>
      </c>
      <c r="AQ77" s="24" t="n">
        <f aca="false">AVERAGE(AJ77:AL77,AO77:AP77)</f>
        <v>9.31666666666667</v>
      </c>
      <c r="AR77" s="24" t="n">
        <v>10</v>
      </c>
      <c r="AS77" s="24" t="n">
        <v>10</v>
      </c>
      <c r="AT77" s="24" t="n">
        <v>10</v>
      </c>
      <c r="AU77" s="24" t="n">
        <f aca="false">AVERAGE(AS77:AT77)</f>
        <v>10</v>
      </c>
      <c r="AV77" s="24" t="n">
        <f aca="false">AVERAGE(AU77,AR77)</f>
        <v>10</v>
      </c>
      <c r="AW77" s="26" t="n">
        <f aca="false">AVERAGE(Table1382[[#This Row],[RULE OF LAW]],Table1382[[#This Row],[SECURITY &amp; SAFETY]],Table1382[[#This Row],[PERSONAL FREEDOM (minus Security &amp;Safety and Rule of Law)]],Table1382[[#This Row],[PERSONAL FREEDOM (minus Security &amp;Safety and Rule of Law)]])</f>
        <v>8.66499166666667</v>
      </c>
      <c r="AX77" s="27" t="n">
        <v>7.41</v>
      </c>
      <c r="AY77" s="28" t="n">
        <f aca="false">AVERAGE(Table1382[[#This Row],[PERSONAL FREEDOM]:[ECONOMIC FREEDOM]])</f>
        <v>8.03749583333333</v>
      </c>
      <c r="AZ77" s="29" t="n">
        <f aca="false">RANK(BA77,$BA$2:$BA$142)</f>
        <v>31</v>
      </c>
      <c r="BA77" s="30" t="n">
        <f aca="false">ROUND(AY77, 2)</f>
        <v>8.04</v>
      </c>
      <c r="BB77" s="26" t="n">
        <f aca="false">Table1382[[#This Row],[1 Rule of Law]]</f>
        <v>6.5333</v>
      </c>
      <c r="BC77" s="26" t="n">
        <f aca="false">Table1382[[#This Row],[2 Security &amp; Safety]]</f>
        <v>8.73333333333333</v>
      </c>
      <c r="BD77" s="26" t="n">
        <f aca="false">AVERAGE(AQ77,U77,AI77,AV77,X77)</f>
        <v>9.69666666666667</v>
      </c>
    </row>
    <row r="78" s="6" customFormat="true" ht="15" hidden="false" customHeight="true" outlineLevel="0" collapsed="false">
      <c r="A78" s="23" t="s">
        <v>137</v>
      </c>
      <c r="B78" s="24" t="s">
        <v>60</v>
      </c>
      <c r="C78" s="24" t="s">
        <v>60</v>
      </c>
      <c r="D78" s="24" t="s">
        <v>60</v>
      </c>
      <c r="E78" s="24" t="n">
        <v>7.975355</v>
      </c>
      <c r="F78" s="24" t="n">
        <v>9.36</v>
      </c>
      <c r="G78" s="24" t="n">
        <v>10</v>
      </c>
      <c r="H78" s="24" t="n">
        <v>10</v>
      </c>
      <c r="I78" s="24" t="n">
        <v>7.5</v>
      </c>
      <c r="J78" s="24" t="n">
        <v>10</v>
      </c>
      <c r="K78" s="24" t="n">
        <v>10</v>
      </c>
      <c r="L78" s="24" t="n">
        <f aca="false">AVERAGE(Table1382[[#This Row],[2Bi Disappearance]:[2Bv Terrorism Injured ]])</f>
        <v>9.5</v>
      </c>
      <c r="M78" s="24" t="n">
        <v>10</v>
      </c>
      <c r="N78" s="24" t="n">
        <v>10</v>
      </c>
      <c r="O78" s="25" t="n">
        <v>10</v>
      </c>
      <c r="P78" s="25" t="n">
        <f aca="false">AVERAGE(Table1382[[#This Row],[2Ci Female Genital Mutilation]:[2Ciii Equal Inheritance Rights]])</f>
        <v>10</v>
      </c>
      <c r="Q78" s="24" t="n">
        <f aca="false">AVERAGE(F78,L78,P78)</f>
        <v>9.62</v>
      </c>
      <c r="R78" s="24" t="n">
        <v>10</v>
      </c>
      <c r="S78" s="24" t="n">
        <v>10</v>
      </c>
      <c r="T78" s="24" t="n">
        <v>10</v>
      </c>
      <c r="U78" s="24" t="n">
        <f aca="false">AVERAGE(R78:T78)</f>
        <v>10</v>
      </c>
      <c r="V78" s="24" t="s">
        <v>60</v>
      </c>
      <c r="W78" s="24" t="s">
        <v>60</v>
      </c>
      <c r="X78" s="24" t="s">
        <v>60</v>
      </c>
      <c r="Y78" s="24" t="s">
        <v>60</v>
      </c>
      <c r="Z78" s="24" t="s">
        <v>60</v>
      </c>
      <c r="AA78" s="24" t="s">
        <v>60</v>
      </c>
      <c r="AB78" s="24" t="s">
        <v>60</v>
      </c>
      <c r="AC78" s="24" t="s">
        <v>60</v>
      </c>
      <c r="AD78" s="24" t="s">
        <v>60</v>
      </c>
      <c r="AE78" s="24" t="s">
        <v>60</v>
      </c>
      <c r="AF78" s="24" t="s">
        <v>60</v>
      </c>
      <c r="AG78" s="24" t="s">
        <v>60</v>
      </c>
      <c r="AH78" s="24" t="s">
        <v>60</v>
      </c>
      <c r="AI78" s="24" t="s">
        <v>60</v>
      </c>
      <c r="AJ78" s="24" t="n">
        <v>10</v>
      </c>
      <c r="AK78" s="25" t="n">
        <v>9.33333333333333</v>
      </c>
      <c r="AL78" s="25" t="n">
        <v>9.25</v>
      </c>
      <c r="AM78" s="25" t="s">
        <v>60</v>
      </c>
      <c r="AN78" s="25" t="s">
        <v>60</v>
      </c>
      <c r="AO78" s="25" t="s">
        <v>60</v>
      </c>
      <c r="AP78" s="25" t="s">
        <v>60</v>
      </c>
      <c r="AQ78" s="24" t="n">
        <f aca="false">AVERAGE(AJ78:AL78,AO78:AP78)</f>
        <v>9.52777777777778</v>
      </c>
      <c r="AR78" s="24" t="n">
        <v>10</v>
      </c>
      <c r="AS78" s="24" t="n">
        <v>10</v>
      </c>
      <c r="AT78" s="24" t="n">
        <v>10</v>
      </c>
      <c r="AU78" s="24" t="n">
        <f aca="false">AVERAGE(AS78:AT78)</f>
        <v>10</v>
      </c>
      <c r="AV78" s="24" t="n">
        <f aca="false">AVERAGE(AU78,AR78)</f>
        <v>10</v>
      </c>
      <c r="AW78" s="26" t="n">
        <f aca="false">AVERAGE(Table1382[[#This Row],[RULE OF LAW]],Table1382[[#This Row],[SECURITY &amp; SAFETY]],Table1382[[#This Row],[PERSONAL FREEDOM (minus Security &amp;Safety and Rule of Law)]],Table1382[[#This Row],[PERSONAL FREEDOM (minus Security &amp;Safety and Rule of Law)]])</f>
        <v>9.3201350462963</v>
      </c>
      <c r="AX78" s="27" t="n">
        <v>7.65</v>
      </c>
      <c r="AY78" s="28" t="n">
        <f aca="false">AVERAGE(Table1382[[#This Row],[PERSONAL FREEDOM]:[ECONOMIC FREEDOM]])</f>
        <v>8.48506752314815</v>
      </c>
      <c r="AZ78" s="29" t="n">
        <f aca="false">RANK(BA78,$BA$2:$BA$142)</f>
        <v>10</v>
      </c>
      <c r="BA78" s="30" t="n">
        <f aca="false">ROUND(AY78, 2)</f>
        <v>8.49</v>
      </c>
      <c r="BB78" s="26" t="n">
        <f aca="false">Table1382[[#This Row],[1 Rule of Law]]</f>
        <v>7.975355</v>
      </c>
      <c r="BC78" s="26" t="n">
        <f aca="false">Table1382[[#This Row],[2 Security &amp; Safety]]</f>
        <v>9.62</v>
      </c>
      <c r="BD78" s="26" t="n">
        <f aca="false">AVERAGE(AQ78,U78,AI78,AV78,X78)</f>
        <v>9.84259259259259</v>
      </c>
    </row>
    <row r="79" s="6" customFormat="true" ht="15" hidden="false" customHeight="true" outlineLevel="0" collapsed="false">
      <c r="A79" s="23" t="s">
        <v>138</v>
      </c>
      <c r="B79" s="24" t="n">
        <v>6</v>
      </c>
      <c r="C79" s="24" t="n">
        <v>5.32310340708388</v>
      </c>
      <c r="D79" s="24" t="n">
        <v>5.34023335637933</v>
      </c>
      <c r="E79" s="24" t="n">
        <v>5.6</v>
      </c>
      <c r="F79" s="24" t="n">
        <v>9.32</v>
      </c>
      <c r="G79" s="24" t="n">
        <v>10</v>
      </c>
      <c r="H79" s="24" t="n">
        <v>10</v>
      </c>
      <c r="I79" s="24" t="n">
        <v>7.5</v>
      </c>
      <c r="J79" s="24" t="n">
        <v>9.67341745446541</v>
      </c>
      <c r="K79" s="24" t="n">
        <v>8.92227759973586</v>
      </c>
      <c r="L79" s="24" t="n">
        <f aca="false">AVERAGE(Table1382[[#This Row],[2Bi Disappearance]:[2Bv Terrorism Injured ]])</f>
        <v>9.21913901084026</v>
      </c>
      <c r="M79" s="24" t="n">
        <v>10</v>
      </c>
      <c r="N79" s="24" t="n">
        <v>10</v>
      </c>
      <c r="O79" s="25" t="n">
        <v>5</v>
      </c>
      <c r="P79" s="25" t="n">
        <f aca="false">AVERAGE(Table1382[[#This Row],[2Ci Female Genital Mutilation]:[2Ciii Equal Inheritance Rights]])</f>
        <v>8.33333333333333</v>
      </c>
      <c r="Q79" s="24" t="n">
        <f aca="false">AVERAGE(F79,L79,P79)</f>
        <v>8.9574907813912</v>
      </c>
      <c r="R79" s="24" t="n">
        <v>10</v>
      </c>
      <c r="S79" s="24" t="n">
        <v>10</v>
      </c>
      <c r="T79" s="24" t="n">
        <v>10</v>
      </c>
      <c r="U79" s="24" t="n">
        <f aca="false">AVERAGE(R79:T79)</f>
        <v>10</v>
      </c>
      <c r="V79" s="24" t="s">
        <v>60</v>
      </c>
      <c r="W79" s="24" t="s">
        <v>60</v>
      </c>
      <c r="X79" s="24" t="s">
        <v>60</v>
      </c>
      <c r="Y79" s="24" t="s">
        <v>60</v>
      </c>
      <c r="Z79" s="24" t="s">
        <v>60</v>
      </c>
      <c r="AA79" s="24" t="s">
        <v>60</v>
      </c>
      <c r="AB79" s="24" t="s">
        <v>60</v>
      </c>
      <c r="AC79" s="24" t="s">
        <v>60</v>
      </c>
      <c r="AD79" s="24" t="s">
        <v>60</v>
      </c>
      <c r="AE79" s="24" t="s">
        <v>60</v>
      </c>
      <c r="AF79" s="24" t="s">
        <v>60</v>
      </c>
      <c r="AG79" s="24" t="s">
        <v>60</v>
      </c>
      <c r="AH79" s="24" t="s">
        <v>60</v>
      </c>
      <c r="AI79" s="24" t="s">
        <v>60</v>
      </c>
      <c r="AJ79" s="24" t="n">
        <v>10</v>
      </c>
      <c r="AK79" s="25" t="n">
        <v>6</v>
      </c>
      <c r="AL79" s="25" t="n">
        <v>5.25</v>
      </c>
      <c r="AM79" s="25" t="s">
        <v>60</v>
      </c>
      <c r="AN79" s="25" t="s">
        <v>60</v>
      </c>
      <c r="AO79" s="25" t="s">
        <v>60</v>
      </c>
      <c r="AP79" s="25" t="s">
        <v>60</v>
      </c>
      <c r="AQ79" s="24" t="n">
        <f aca="false">AVERAGE(AJ79:AL79,AO79:AP79)</f>
        <v>7.08333333333333</v>
      </c>
      <c r="AR79" s="24" t="n">
        <v>10</v>
      </c>
      <c r="AS79" s="24" t="n">
        <v>10</v>
      </c>
      <c r="AT79" s="24" t="n">
        <v>10</v>
      </c>
      <c r="AU79" s="24" t="n">
        <f aca="false">AVERAGE(AS79:AT79)</f>
        <v>10</v>
      </c>
      <c r="AV79" s="24" t="n">
        <f aca="false">AVERAGE(AU79,AR79)</f>
        <v>10</v>
      </c>
      <c r="AW79" s="26" t="n">
        <f aca="false">AVERAGE(Table1382[[#This Row],[RULE OF LAW]],Table1382[[#This Row],[SECURITY &amp; SAFETY]],Table1382[[#This Row],[PERSONAL FREEDOM (minus Security &amp;Safety and Rule of Law)]],Table1382[[#This Row],[PERSONAL FREEDOM (minus Security &amp;Safety and Rule of Law)]])</f>
        <v>8.15326158423669</v>
      </c>
      <c r="AX79" s="27" t="n">
        <v>6.85</v>
      </c>
      <c r="AY79" s="28" t="n">
        <f aca="false">AVERAGE(Table1382[[#This Row],[PERSONAL FREEDOM]:[ECONOMIC FREEDOM]])</f>
        <v>7.50163079211834</v>
      </c>
      <c r="AZ79" s="29" t="n">
        <f aca="false">RANK(BA79,$BA$2:$BA$142)</f>
        <v>45</v>
      </c>
      <c r="BA79" s="30" t="n">
        <f aca="false">ROUND(AY79, 2)</f>
        <v>7.5</v>
      </c>
      <c r="BB79" s="26" t="n">
        <f aca="false">Table1382[[#This Row],[1 Rule of Law]]</f>
        <v>5.6</v>
      </c>
      <c r="BC79" s="26" t="n">
        <f aca="false">Table1382[[#This Row],[2 Security &amp; Safety]]</f>
        <v>8.9574907813912</v>
      </c>
      <c r="BD79" s="26" t="n">
        <f aca="false">AVERAGE(AQ79,U79,AI79,AV79,X79)</f>
        <v>9.02777777777778</v>
      </c>
    </row>
    <row r="80" s="6" customFormat="true" ht="15" hidden="false" customHeight="true" outlineLevel="0" collapsed="false">
      <c r="A80" s="23" t="s">
        <v>139</v>
      </c>
      <c r="B80" s="24" t="n">
        <v>4.3</v>
      </c>
      <c r="C80" s="24" t="n">
        <v>5.34974494523748</v>
      </c>
      <c r="D80" s="24" t="n">
        <v>4.94909164418644</v>
      </c>
      <c r="E80" s="24" t="n">
        <v>4.9</v>
      </c>
      <c r="F80" s="24" t="n">
        <v>5.56</v>
      </c>
      <c r="G80" s="24" t="n">
        <v>10</v>
      </c>
      <c r="H80" s="24" t="n">
        <v>10</v>
      </c>
      <c r="I80" s="24" t="n">
        <v>2.5</v>
      </c>
      <c r="J80" s="24" t="n">
        <v>10</v>
      </c>
      <c r="K80" s="24" t="n">
        <v>10</v>
      </c>
      <c r="L80" s="24" t="n">
        <f aca="false">AVERAGE(Table1382[[#This Row],[2Bi Disappearance]:[2Bv Terrorism Injured ]])</f>
        <v>8.5</v>
      </c>
      <c r="M80" s="24" t="n">
        <v>10</v>
      </c>
      <c r="N80" s="24" t="n">
        <v>10</v>
      </c>
      <c r="O80" s="25" t="n">
        <v>10</v>
      </c>
      <c r="P80" s="25" t="n">
        <f aca="false">AVERAGE(Table1382[[#This Row],[2Ci Female Genital Mutilation]:[2Ciii Equal Inheritance Rights]])</f>
        <v>10</v>
      </c>
      <c r="Q80" s="24" t="n">
        <f aca="false">AVERAGE(F80,L80,P80)</f>
        <v>8.02</v>
      </c>
      <c r="R80" s="24" t="n">
        <v>10</v>
      </c>
      <c r="S80" s="24" t="n">
        <v>10</v>
      </c>
      <c r="T80" s="24" t="n">
        <v>10</v>
      </c>
      <c r="U80" s="24" t="n">
        <f aca="false">AVERAGE(R80:T80)</f>
        <v>10</v>
      </c>
      <c r="V80" s="24" t="n">
        <v>7.5</v>
      </c>
      <c r="W80" s="24" t="n">
        <v>3.33333333333333</v>
      </c>
      <c r="X80" s="24" t="n">
        <f aca="false">AVERAGE(Table1382[[#This Row],[4A Freedom to establish religious organizations]:[4B Autonomy of religious organizations]])</f>
        <v>5.41666666666667</v>
      </c>
      <c r="Y80" s="24" t="n">
        <v>7.5</v>
      </c>
      <c r="Z80" s="24" t="n">
        <v>5</v>
      </c>
      <c r="AA80" s="24" t="n">
        <v>3.33333333333333</v>
      </c>
      <c r="AB80" s="24" t="n">
        <v>3.33333333333333</v>
      </c>
      <c r="AC80" s="24" t="n">
        <v>3.33333333333333</v>
      </c>
      <c r="AD80" s="24" t="e">
        <f aca="false">AVERAGE(Table1382[[#This Row],[5Ci Political parties]:[5ciii educational, sporting and cultural organizations]])</f>
        <v>#N/A</v>
      </c>
      <c r="AE80" s="24" t="n">
        <v>5</v>
      </c>
      <c r="AF80" s="24" t="n">
        <v>10</v>
      </c>
      <c r="AG80" s="24" t="n">
        <v>10</v>
      </c>
      <c r="AH80" s="24" t="e">
        <f aca="false">AVERAGE(Table1382[[#This Row],[5Di Political parties]:[5diii educational, sporting and cultural organizations5]])</f>
        <v>#N/A</v>
      </c>
      <c r="AI80" s="24" t="n">
        <f aca="false">AVERAGE(Y80:Z80,AD80,AH80)</f>
        <v>6.04166666666667</v>
      </c>
      <c r="AJ80" s="24" t="n">
        <v>10</v>
      </c>
      <c r="AK80" s="25" t="n">
        <v>5.33333333333333</v>
      </c>
      <c r="AL80" s="25" t="n">
        <v>4.5</v>
      </c>
      <c r="AM80" s="25" t="n">
        <v>10</v>
      </c>
      <c r="AN80" s="25" t="n">
        <v>10</v>
      </c>
      <c r="AO80" s="25" t="n">
        <f aca="false">AVERAGE(Table1382[[#This Row],[6Di Access to foreign television (cable/ satellite)]:[6Dii Access to foreign newspapers]])</f>
        <v>10</v>
      </c>
      <c r="AP80" s="25" t="n">
        <v>10</v>
      </c>
      <c r="AQ80" s="24" t="n">
        <f aca="false">AVERAGE(AJ80:AL80,AO80:AP80)</f>
        <v>7.96666666666667</v>
      </c>
      <c r="AR80" s="24" t="n">
        <v>0</v>
      </c>
      <c r="AS80" s="24" t="n">
        <v>10</v>
      </c>
      <c r="AT80" s="24" t="n">
        <v>10</v>
      </c>
      <c r="AU80" s="24" t="n">
        <f aca="false">AVERAGE(AS80:AT80)</f>
        <v>10</v>
      </c>
      <c r="AV80" s="24" t="n">
        <f aca="false">AVERAGE(AU80,AR80)</f>
        <v>5</v>
      </c>
      <c r="AW80" s="26" t="n">
        <f aca="false">AVERAGE(Table1382[[#This Row],[RULE OF LAW]],Table1382[[#This Row],[SECURITY &amp; SAFETY]],Table1382[[#This Row],[PERSONAL FREEDOM (minus Security &amp;Safety and Rule of Law)]],Table1382[[#This Row],[PERSONAL FREEDOM (minus Security &amp;Safety and Rule of Law)]])</f>
        <v>6.6725</v>
      </c>
      <c r="AX80" s="27" t="n">
        <v>6.11</v>
      </c>
      <c r="AY80" s="28" t="n">
        <f aca="false">AVERAGE(Table1382[[#This Row],[PERSONAL FREEDOM]:[ECONOMIC FREEDOM]])</f>
        <v>6.39125</v>
      </c>
      <c r="AZ80" s="29" t="n">
        <f aca="false">RANK(BA80,$BA$2:$BA$142)</f>
        <v>103</v>
      </c>
      <c r="BA80" s="30" t="n">
        <f aca="false">ROUND(AY80, 2)</f>
        <v>6.39</v>
      </c>
      <c r="BB80" s="26" t="n">
        <f aca="false">Table1382[[#This Row],[1 Rule of Law]]</f>
        <v>4.9</v>
      </c>
      <c r="BC80" s="26" t="n">
        <f aca="false">Table1382[[#This Row],[2 Security &amp; Safety]]</f>
        <v>8.02</v>
      </c>
      <c r="BD80" s="26" t="n">
        <f aca="false">AVERAGE(AQ80,U80,AI80,AV80,X80)</f>
        <v>6.885</v>
      </c>
    </row>
    <row r="81" s="6" customFormat="true" ht="15" hidden="false" customHeight="true" outlineLevel="0" collapsed="false">
      <c r="A81" s="23" t="s">
        <v>140</v>
      </c>
      <c r="B81" s="24" t="n">
        <v>4.03333333333333</v>
      </c>
      <c r="C81" s="24" t="n">
        <v>5.9434894940454</v>
      </c>
      <c r="D81" s="24" t="n">
        <v>4.51202654338547</v>
      </c>
      <c r="E81" s="24" t="n">
        <v>4.8</v>
      </c>
      <c r="F81" s="24" t="n">
        <v>7.8</v>
      </c>
      <c r="G81" s="24" t="n">
        <v>10</v>
      </c>
      <c r="H81" s="24" t="n">
        <v>10</v>
      </c>
      <c r="I81" s="24" t="n">
        <v>7.5</v>
      </c>
      <c r="J81" s="24" t="n">
        <v>10</v>
      </c>
      <c r="K81" s="24" t="n">
        <v>10</v>
      </c>
      <c r="L81" s="24" t="n">
        <f aca="false">AVERAGE(Table1382[[#This Row],[2Bi Disappearance]:[2Bv Terrorism Injured ]])</f>
        <v>9.5</v>
      </c>
      <c r="M81" s="24" t="n">
        <v>8.2</v>
      </c>
      <c r="N81" s="24" t="n">
        <v>10</v>
      </c>
      <c r="O81" s="25" t="n">
        <v>5</v>
      </c>
      <c r="P81" s="25" t="n">
        <f aca="false">AVERAGE(Table1382[[#This Row],[2Ci Female Genital Mutilation]:[2Ciii Equal Inheritance Rights]])</f>
        <v>7.73333333333333</v>
      </c>
      <c r="Q81" s="24" t="n">
        <f aca="false">AVERAGE(F81,L81,P81)</f>
        <v>8.34444444444445</v>
      </c>
      <c r="R81" s="24" t="n">
        <v>10</v>
      </c>
      <c r="S81" s="24" t="n">
        <v>10</v>
      </c>
      <c r="T81" s="24" t="n">
        <v>5</v>
      </c>
      <c r="U81" s="24" t="n">
        <f aca="false">AVERAGE(R81:T81)</f>
        <v>8.33333333333333</v>
      </c>
      <c r="V81" s="24" t="s">
        <v>60</v>
      </c>
      <c r="W81" s="24" t="s">
        <v>60</v>
      </c>
      <c r="X81" s="24" t="s">
        <v>60</v>
      </c>
      <c r="Y81" s="24" t="s">
        <v>60</v>
      </c>
      <c r="Z81" s="24" t="s">
        <v>60</v>
      </c>
      <c r="AA81" s="24" t="s">
        <v>60</v>
      </c>
      <c r="AB81" s="24" t="s">
        <v>60</v>
      </c>
      <c r="AC81" s="24" t="s">
        <v>60</v>
      </c>
      <c r="AD81" s="24" t="s">
        <v>60</v>
      </c>
      <c r="AE81" s="24" t="s">
        <v>60</v>
      </c>
      <c r="AF81" s="24" t="s">
        <v>60</v>
      </c>
      <c r="AG81" s="24" t="s">
        <v>60</v>
      </c>
      <c r="AH81" s="24" t="s">
        <v>60</v>
      </c>
      <c r="AI81" s="24" t="s">
        <v>60</v>
      </c>
      <c r="AJ81" s="24" t="n">
        <v>10</v>
      </c>
      <c r="AK81" s="25" t="n">
        <v>4.33333333333333</v>
      </c>
      <c r="AL81" s="25" t="n">
        <v>4.75</v>
      </c>
      <c r="AM81" s="25" t="s">
        <v>60</v>
      </c>
      <c r="AN81" s="25" t="s">
        <v>60</v>
      </c>
      <c r="AO81" s="25" t="s">
        <v>60</v>
      </c>
      <c r="AP81" s="25" t="s">
        <v>60</v>
      </c>
      <c r="AQ81" s="24" t="n">
        <f aca="false">AVERAGE(AJ81:AL81,AO81:AP81)</f>
        <v>6.36111111111111</v>
      </c>
      <c r="AR81" s="24" t="n">
        <v>10</v>
      </c>
      <c r="AS81" s="24" t="n">
        <v>0</v>
      </c>
      <c r="AT81" s="24" t="n">
        <v>10</v>
      </c>
      <c r="AU81" s="24" t="n">
        <f aca="false">AVERAGE(AS81:AT81)</f>
        <v>5</v>
      </c>
      <c r="AV81" s="24" t="n">
        <f aca="false">AVERAGE(AU81,AR81)</f>
        <v>7.5</v>
      </c>
      <c r="AW81" s="26" t="n">
        <f aca="false">AVERAGE(Table1382[[#This Row],[RULE OF LAW]],Table1382[[#This Row],[SECURITY &amp; SAFETY]],Table1382[[#This Row],[PERSONAL FREEDOM (minus Security &amp;Safety and Rule of Law)]],Table1382[[#This Row],[PERSONAL FREEDOM (minus Security &amp;Safety and Rule of Law)]])</f>
        <v>6.98518518518519</v>
      </c>
      <c r="AX81" s="27" t="n">
        <v>6.1</v>
      </c>
      <c r="AY81" s="28" t="n">
        <f aca="false">AVERAGE(Table1382[[#This Row],[PERSONAL FREEDOM]:[ECONOMIC FREEDOM]])</f>
        <v>6.54259259259259</v>
      </c>
      <c r="AZ81" s="29" t="n">
        <f aca="false">RANK(BA81,$BA$2:$BA$142)</f>
        <v>96</v>
      </c>
      <c r="BA81" s="30" t="n">
        <f aca="false">ROUND(AY81, 2)</f>
        <v>6.54</v>
      </c>
      <c r="BB81" s="26" t="n">
        <f aca="false">Table1382[[#This Row],[1 Rule of Law]]</f>
        <v>4.8</v>
      </c>
      <c r="BC81" s="26" t="n">
        <f aca="false">Table1382[[#This Row],[2 Security &amp; Safety]]</f>
        <v>8.34444444444445</v>
      </c>
      <c r="BD81" s="26" t="n">
        <f aca="false">AVERAGE(AQ81,U81,AI81,AV81,X81)</f>
        <v>7.39814814814815</v>
      </c>
    </row>
    <row r="82" s="6" customFormat="true" ht="15" hidden="false" customHeight="true" outlineLevel="0" collapsed="false">
      <c r="A82" s="23" t="s">
        <v>141</v>
      </c>
      <c r="B82" s="24" t="n">
        <v>5.56666666666667</v>
      </c>
      <c r="C82" s="24" t="n">
        <v>5.72368487503129</v>
      </c>
      <c r="D82" s="24" t="n">
        <v>6.11482401714427</v>
      </c>
      <c r="E82" s="24" t="n">
        <v>5.8</v>
      </c>
      <c r="F82" s="24" t="n">
        <v>9.06126290575094</v>
      </c>
      <c r="G82" s="24" t="n">
        <v>10</v>
      </c>
      <c r="H82" s="24" t="n">
        <v>10</v>
      </c>
      <c r="I82" s="24" t="n">
        <v>10</v>
      </c>
      <c r="J82" s="24" t="n">
        <v>10</v>
      </c>
      <c r="K82" s="24" t="n">
        <v>10</v>
      </c>
      <c r="L82" s="24" t="n">
        <f aca="false">AVERAGE(Table1382[[#This Row],[2Bi Disappearance]:[2Bv Terrorism Injured ]])</f>
        <v>10</v>
      </c>
      <c r="M82" s="24" t="n">
        <v>10</v>
      </c>
      <c r="N82" s="24" t="n">
        <v>10</v>
      </c>
      <c r="O82" s="25" t="n">
        <v>5</v>
      </c>
      <c r="P82" s="25" t="n">
        <f aca="false">AVERAGE(Table1382[[#This Row],[2Ci Female Genital Mutilation]:[2Ciii Equal Inheritance Rights]])</f>
        <v>8.33333333333333</v>
      </c>
      <c r="Q82" s="24" t="n">
        <f aca="false">AVERAGE(F82,L82,P82)</f>
        <v>9.13153207969476</v>
      </c>
      <c r="R82" s="24" t="n">
        <v>5</v>
      </c>
      <c r="S82" s="24" t="n">
        <v>5</v>
      </c>
      <c r="T82" s="24" t="n">
        <v>5</v>
      </c>
      <c r="U82" s="24" t="n">
        <f aca="false">AVERAGE(R82:T82)</f>
        <v>5</v>
      </c>
      <c r="V82" s="24" t="n">
        <v>2.5</v>
      </c>
      <c r="W82" s="24" t="n">
        <v>6.66666666666667</v>
      </c>
      <c r="X82" s="24" t="n">
        <f aca="false">AVERAGE(Table1382[[#This Row],[4A Freedom to establish religious organizations]:[4B Autonomy of religious organizations]])</f>
        <v>4.58333333333333</v>
      </c>
      <c r="Y82" s="24" t="n">
        <v>5</v>
      </c>
      <c r="Z82" s="24" t="n">
        <v>5</v>
      </c>
      <c r="AA82" s="24" t="n">
        <v>6.66666666666667</v>
      </c>
      <c r="AB82" s="24" t="n">
        <v>6.66666666666667</v>
      </c>
      <c r="AC82" s="24" t="n">
        <v>3.33333333333333</v>
      </c>
      <c r="AD82" s="24" t="e">
        <f aca="false">AVERAGE(Table1382[[#This Row],[5Ci Political parties]:[5ciii educational, sporting and cultural organizations]])</f>
        <v>#N/A</v>
      </c>
      <c r="AE82" s="24" t="n">
        <v>2.5</v>
      </c>
      <c r="AF82" s="24" t="n">
        <v>7.5</v>
      </c>
      <c r="AG82" s="24" t="n">
        <v>5</v>
      </c>
      <c r="AH82" s="24" t="e">
        <f aca="false">AVERAGE(Table1382[[#This Row],[5Di Political parties]:[5diii educational, sporting and cultural organizations5]])</f>
        <v>#N/A</v>
      </c>
      <c r="AI82" s="24" t="e">
        <f aca="false">AVERAGE(Y82:Z82,AD82,AH82)</f>
        <v>#N/A</v>
      </c>
      <c r="AJ82" s="24" t="n">
        <v>10</v>
      </c>
      <c r="AK82" s="25" t="n">
        <v>2</v>
      </c>
      <c r="AL82" s="25" t="n">
        <v>4</v>
      </c>
      <c r="AM82" s="25" t="n">
        <v>3.33333333333333</v>
      </c>
      <c r="AN82" s="25" t="n">
        <v>6.66666666666667</v>
      </c>
      <c r="AO82" s="25" t="n">
        <f aca="false">AVERAGE(Table1382[[#This Row],[6Di Access to foreign television (cable/ satellite)]:[6Dii Access to foreign newspapers]])</f>
        <v>5</v>
      </c>
      <c r="AP82" s="25" t="n">
        <v>3.33333333333333</v>
      </c>
      <c r="AQ82" s="24" t="n">
        <f aca="false">AVERAGE(AJ82:AL82,AO82:AP82)</f>
        <v>4.86666666666667</v>
      </c>
      <c r="AR82" s="24" t="n">
        <v>5</v>
      </c>
      <c r="AS82" s="24" t="n">
        <v>0</v>
      </c>
      <c r="AT82" s="24" t="n">
        <v>0</v>
      </c>
      <c r="AU82" s="24" t="n">
        <f aca="false">AVERAGE(AS82:AT82)</f>
        <v>0</v>
      </c>
      <c r="AV82" s="24" t="n">
        <f aca="false">AVERAGE(AU82,AR82)</f>
        <v>2.5</v>
      </c>
      <c r="AW82" s="26" t="n">
        <f aca="false">AVERAGE(Table1382[[#This Row],[RULE OF LAW]],Table1382[[#This Row],[SECURITY &amp; SAFETY]],Table1382[[#This Row],[PERSONAL FREEDOM (minus Security &amp;Safety and Rule of Law)]],Table1382[[#This Row],[PERSONAL FREEDOM (minus Security &amp;Safety and Rule of Law)]])</f>
        <v>5.94177190881258</v>
      </c>
      <c r="AX82" s="27" t="n">
        <v>6.72</v>
      </c>
      <c r="AY82" s="28" t="n">
        <f aca="false">AVERAGE(Table1382[[#This Row],[PERSONAL FREEDOM]:[ECONOMIC FREEDOM]])</f>
        <v>6.33088595440629</v>
      </c>
      <c r="AZ82" s="29" t="n">
        <f aca="false">RANK(BA82,$BA$2:$BA$142)</f>
        <v>106</v>
      </c>
      <c r="BA82" s="30" t="n">
        <f aca="false">ROUND(AY82, 2)</f>
        <v>6.33</v>
      </c>
      <c r="BB82" s="26" t="n">
        <f aca="false">Table1382[[#This Row],[1 Rule of Law]]</f>
        <v>5.8</v>
      </c>
      <c r="BC82" s="26" t="n">
        <f aca="false">Table1382[[#This Row],[2 Security &amp; Safety]]</f>
        <v>9.13153207969476</v>
      </c>
      <c r="BD82" s="26" t="e">
        <f aca="false">AVERAGE(AQ82,U82,AI82,AV82,X82)</f>
        <v>#N/A</v>
      </c>
    </row>
    <row r="83" s="6" customFormat="true" ht="15" hidden="false" customHeight="true" outlineLevel="0" collapsed="false">
      <c r="A83" s="23" t="s">
        <v>142</v>
      </c>
      <c r="B83" s="24" t="s">
        <v>60</v>
      </c>
      <c r="C83" s="24" t="s">
        <v>60</v>
      </c>
      <c r="D83" s="24" t="s">
        <v>60</v>
      </c>
      <c r="E83" s="24" t="n">
        <v>4.873576</v>
      </c>
      <c r="F83" s="24" t="n">
        <v>7</v>
      </c>
      <c r="G83" s="24" t="n">
        <v>10</v>
      </c>
      <c r="H83" s="24" t="n">
        <v>8.47837753489185</v>
      </c>
      <c r="I83" s="24" t="n">
        <v>2.5</v>
      </c>
      <c r="J83" s="24" t="n">
        <v>8.55708214515607</v>
      </c>
      <c r="K83" s="24" t="n">
        <v>9.24443574146354</v>
      </c>
      <c r="L83" s="24" t="n">
        <f aca="false">AVERAGE(Table1382[[#This Row],[2Bi Disappearance]:[2Bv Terrorism Injured ]])</f>
        <v>7.75597908430229</v>
      </c>
      <c r="M83" s="24" t="n">
        <v>0.600000000000001</v>
      </c>
      <c r="N83" s="24" t="n">
        <v>10</v>
      </c>
      <c r="O83" s="25" t="n">
        <v>0</v>
      </c>
      <c r="P83" s="25" t="n">
        <f aca="false">AVERAGE(Table1382[[#This Row],[2Ci Female Genital Mutilation]:[2Ciii Equal Inheritance Rights]])</f>
        <v>3.53333333333333</v>
      </c>
      <c r="Q83" s="24" t="n">
        <f aca="false">AVERAGE(F83,L83,P83)</f>
        <v>6.09643747254521</v>
      </c>
      <c r="R83" s="24" t="n">
        <v>10</v>
      </c>
      <c r="S83" s="24" t="n">
        <v>5</v>
      </c>
      <c r="T83" s="24" t="n">
        <v>10</v>
      </c>
      <c r="U83" s="24" t="n">
        <f aca="false">AVERAGE(R83:T83)</f>
        <v>8.33333333333333</v>
      </c>
      <c r="V83" s="24" t="n">
        <v>10</v>
      </c>
      <c r="W83" s="24" t="n">
        <v>6.66666666666667</v>
      </c>
      <c r="X83" s="24" t="n">
        <f aca="false">AVERAGE(Table1382[[#This Row],[4A Freedom to establish religious organizations]:[4B Autonomy of religious organizations]])</f>
        <v>8.33333333333333</v>
      </c>
      <c r="Y83" s="24" t="n">
        <v>10</v>
      </c>
      <c r="Z83" s="24" t="n">
        <v>10</v>
      </c>
      <c r="AA83" s="24" t="n">
        <v>0</v>
      </c>
      <c r="AB83" s="24" t="n">
        <v>6.66666666666667</v>
      </c>
      <c r="AC83" s="24" t="n">
        <v>3.33333333333333</v>
      </c>
      <c r="AD83" s="24" t="e">
        <f aca="false">AVERAGE(Table1382[[#This Row],[5Ci Political parties]:[5ciii educational, sporting and cultural organizations]])</f>
        <v>#N/A</v>
      </c>
      <c r="AE83" s="24" t="n">
        <v>7.5</v>
      </c>
      <c r="AF83" s="24" t="n">
        <v>10</v>
      </c>
      <c r="AG83" s="24" t="n">
        <v>10</v>
      </c>
      <c r="AH83" s="24" t="e">
        <f aca="false">AVERAGE(Table1382[[#This Row],[5Di Political parties]:[5diii educational, sporting and cultural organizations5]])</f>
        <v>#N/A</v>
      </c>
      <c r="AI83" s="24" t="e">
        <f aca="false">AVERAGE(Y83:Z83,AD83,AH83)</f>
        <v>#N/A</v>
      </c>
      <c r="AJ83" s="24" t="n">
        <v>10</v>
      </c>
      <c r="AK83" s="25" t="n">
        <v>7</v>
      </c>
      <c r="AL83" s="25" t="n">
        <v>7.75</v>
      </c>
      <c r="AM83" s="25" t="n">
        <v>10</v>
      </c>
      <c r="AN83" s="25" t="n">
        <v>10</v>
      </c>
      <c r="AO83" s="25" t="n">
        <f aca="false">AVERAGE(Table1382[[#This Row],[6Di Access to foreign television (cable/ satellite)]:[6Dii Access to foreign newspapers]])</f>
        <v>10</v>
      </c>
      <c r="AP83" s="25" t="n">
        <v>10</v>
      </c>
      <c r="AQ83" s="24" t="n">
        <f aca="false">AVERAGE(AJ83:AL83,AO83:AP83)</f>
        <v>8.95</v>
      </c>
      <c r="AR83" s="24" t="n">
        <v>0</v>
      </c>
      <c r="AS83" s="24" t="n">
        <v>10</v>
      </c>
      <c r="AT83" s="24" t="n">
        <v>10</v>
      </c>
      <c r="AU83" s="24" t="n">
        <f aca="false">AVERAGE(AS83:AT83)</f>
        <v>10</v>
      </c>
      <c r="AV83" s="24" t="n">
        <f aca="false">AVERAGE(AU83,AR83)</f>
        <v>5</v>
      </c>
      <c r="AW83" s="26" t="n">
        <f aca="false">AVERAGE(Table1382[[#This Row],[RULE OF LAW]],Table1382[[#This Row],[SECURITY &amp; SAFETY]],Table1382[[#This Row],[PERSONAL FREEDOM (minus Security &amp;Safety and Rule of Law)]],Table1382[[#This Row],[PERSONAL FREEDOM (minus Security &amp;Safety and Rule of Law)]])</f>
        <v>6.61667003480297</v>
      </c>
      <c r="AX83" s="27" t="n">
        <v>5.9</v>
      </c>
      <c r="AY83" s="28" t="n">
        <f aca="false">AVERAGE(Table1382[[#This Row],[PERSONAL FREEDOM]:[ECONOMIC FREEDOM]])</f>
        <v>6.25833501740148</v>
      </c>
      <c r="AZ83" s="29" t="n">
        <f aca="false">RANK(BA83,$BA$2:$BA$142)</f>
        <v>109</v>
      </c>
      <c r="BA83" s="30" t="n">
        <f aca="false">ROUND(AY83, 2)</f>
        <v>6.26</v>
      </c>
      <c r="BB83" s="26" t="n">
        <f aca="false">Table1382[[#This Row],[1 Rule of Law]]</f>
        <v>4.873576</v>
      </c>
      <c r="BC83" s="26" t="n">
        <f aca="false">Table1382[[#This Row],[2 Security &amp; Safety]]</f>
        <v>6.09643747254521</v>
      </c>
      <c r="BD83" s="26" t="e">
        <f aca="false">AVERAGE(AQ83,U83,AI83,AV83,X83)</f>
        <v>#N/A</v>
      </c>
    </row>
    <row r="84" s="6" customFormat="true" ht="15" hidden="false" customHeight="true" outlineLevel="0" collapsed="false">
      <c r="A84" s="23" t="s">
        <v>143</v>
      </c>
      <c r="B84" s="24" t="s">
        <v>60</v>
      </c>
      <c r="C84" s="24" t="s">
        <v>60</v>
      </c>
      <c r="D84" s="24" t="s">
        <v>60</v>
      </c>
      <c r="E84" s="24" t="n">
        <v>7.512808</v>
      </c>
      <c r="F84" s="24" t="n">
        <v>9.44</v>
      </c>
      <c r="G84" s="24" t="n">
        <v>10</v>
      </c>
      <c r="H84" s="24" t="n">
        <v>10</v>
      </c>
      <c r="I84" s="24" t="s">
        <v>60</v>
      </c>
      <c r="J84" s="24" t="n">
        <v>10</v>
      </c>
      <c r="K84" s="24" t="n">
        <v>10</v>
      </c>
      <c r="L84" s="24" t="n">
        <f aca="false">AVERAGE(Table1382[[#This Row],[2Bi Disappearance]:[2Bv Terrorism Injured ]])</f>
        <v>10</v>
      </c>
      <c r="M84" s="24" t="n">
        <v>10</v>
      </c>
      <c r="N84" s="24" t="n">
        <v>10</v>
      </c>
      <c r="O84" s="25" t="n">
        <v>10</v>
      </c>
      <c r="P84" s="25" t="n">
        <f aca="false">AVERAGE(Table1382[[#This Row],[2Ci Female Genital Mutilation]:[2Ciii Equal Inheritance Rights]])</f>
        <v>10</v>
      </c>
      <c r="Q84" s="24" t="n">
        <f aca="false">AVERAGE(F84,L84,P84)</f>
        <v>9.81333333333333</v>
      </c>
      <c r="R84" s="24" t="n">
        <v>10</v>
      </c>
      <c r="S84" s="24" t="n">
        <v>10</v>
      </c>
      <c r="T84" s="24" t="n">
        <v>10</v>
      </c>
      <c r="U84" s="24" t="n">
        <f aca="false">AVERAGE(R84:T84)</f>
        <v>10</v>
      </c>
      <c r="V84" s="24" t="n">
        <v>10</v>
      </c>
      <c r="W84" s="24" t="n">
        <v>10</v>
      </c>
      <c r="X84" s="24" t="n">
        <f aca="false">AVERAGE(Table1382[[#This Row],[4A Freedom to establish religious organizations]:[4B Autonomy of religious organizations]])</f>
        <v>10</v>
      </c>
      <c r="Y84" s="24" t="n">
        <v>10</v>
      </c>
      <c r="Z84" s="24" t="n">
        <v>10</v>
      </c>
      <c r="AA84" s="24" t="n">
        <v>10</v>
      </c>
      <c r="AB84" s="24" t="n">
        <v>10</v>
      </c>
      <c r="AC84" s="24" t="n">
        <v>10</v>
      </c>
      <c r="AD84" s="24" t="e">
        <f aca="false">AVERAGE(Table1382[[#This Row],[5Ci Political parties]:[5ciii educational, sporting and cultural organizations]])</f>
        <v>#N/A</v>
      </c>
      <c r="AE84" s="24" t="n">
        <v>10</v>
      </c>
      <c r="AF84" s="24" t="n">
        <v>10</v>
      </c>
      <c r="AG84" s="24" t="n">
        <v>10</v>
      </c>
      <c r="AH84" s="24" t="e">
        <f aca="false">AVERAGE(Table1382[[#This Row],[5Di Political parties]:[5diii educational, sporting and cultural organizations5]])</f>
        <v>#N/A</v>
      </c>
      <c r="AI84" s="24" t="e">
        <f aca="false">AVERAGE(Y84:Z84,AD84,AH84)</f>
        <v>#N/A</v>
      </c>
      <c r="AJ84" s="24" t="n">
        <v>10</v>
      </c>
      <c r="AK84" s="25" t="n">
        <v>8.66666666666667</v>
      </c>
      <c r="AL84" s="25" t="n">
        <v>7.75</v>
      </c>
      <c r="AM84" s="25" t="n">
        <v>10</v>
      </c>
      <c r="AN84" s="25" t="n">
        <v>10</v>
      </c>
      <c r="AO84" s="25" t="n">
        <f aca="false">AVERAGE(Table1382[[#This Row],[6Di Access to foreign television (cable/ satellite)]:[6Dii Access to foreign newspapers]])</f>
        <v>10</v>
      </c>
      <c r="AP84" s="25" t="n">
        <v>10</v>
      </c>
      <c r="AQ84" s="24" t="n">
        <f aca="false">AVERAGE(AJ84:AL84,AO84:AP84)</f>
        <v>9.28333333333333</v>
      </c>
      <c r="AR84" s="24" t="n">
        <v>10</v>
      </c>
      <c r="AS84" s="24" t="n">
        <v>10</v>
      </c>
      <c r="AT84" s="24" t="n">
        <v>10</v>
      </c>
      <c r="AU84" s="24" t="n">
        <f aca="false">AVERAGE(AS84:AT84)</f>
        <v>10</v>
      </c>
      <c r="AV84" s="24" t="n">
        <f aca="false">AVERAGE(AU84,AR84)</f>
        <v>10</v>
      </c>
      <c r="AW84" s="26" t="n">
        <f aca="false">AVERAGE(Table1382[[#This Row],[RULE OF LAW]],Table1382[[#This Row],[SECURITY &amp; SAFETY]],Table1382[[#This Row],[PERSONAL FREEDOM (minus Security &amp;Safety and Rule of Law)]],Table1382[[#This Row],[PERSONAL FREEDOM (minus Security &amp;Safety and Rule of Law)]])</f>
        <v>9.25986866666667</v>
      </c>
      <c r="AX84" s="27" t="n">
        <v>7.56</v>
      </c>
      <c r="AY84" s="28" t="n">
        <f aca="false">AVERAGE(Table1382[[#This Row],[PERSONAL FREEDOM]:[ECONOMIC FREEDOM]])</f>
        <v>8.40993433333333</v>
      </c>
      <c r="AZ84" s="29" t="n">
        <f aca="false">RANK(BA84,$BA$2:$BA$142)</f>
        <v>15</v>
      </c>
      <c r="BA84" s="30" t="n">
        <f aca="false">ROUND(AY84, 2)</f>
        <v>8.41</v>
      </c>
      <c r="BB84" s="26" t="n">
        <f aca="false">Table1382[[#This Row],[1 Rule of Law]]</f>
        <v>7.512808</v>
      </c>
      <c r="BC84" s="26" t="n">
        <f aca="false">Table1382[[#This Row],[2 Security &amp; Safety]]</f>
        <v>9.81333333333333</v>
      </c>
      <c r="BD84" s="26" t="e">
        <f aca="false">AVERAGE(AQ84,U84,AI84,AV84,X84)</f>
        <v>#N/A</v>
      </c>
    </row>
    <row r="85" s="6" customFormat="true" ht="15" hidden="false" customHeight="true" outlineLevel="0" collapsed="false">
      <c r="A85" s="23" t="s">
        <v>144</v>
      </c>
      <c r="B85" s="24" t="s">
        <v>60</v>
      </c>
      <c r="C85" s="24" t="s">
        <v>60</v>
      </c>
      <c r="D85" s="24" t="s">
        <v>60</v>
      </c>
      <c r="E85" s="24" t="n">
        <v>4.3158</v>
      </c>
      <c r="F85" s="24" t="n">
        <v>8</v>
      </c>
      <c r="G85" s="24" t="n">
        <v>10</v>
      </c>
      <c r="H85" s="24" t="n">
        <v>10</v>
      </c>
      <c r="I85" s="24" t="n">
        <v>2.5</v>
      </c>
      <c r="J85" s="24" t="n">
        <v>8.75584867760711</v>
      </c>
      <c r="K85" s="24" t="n">
        <v>10</v>
      </c>
      <c r="L85" s="24" t="n">
        <f aca="false">AVERAGE(Table1382[[#This Row],[2Bi Disappearance]:[2Bv Terrorism Injured ]])</f>
        <v>8.25116973552142</v>
      </c>
      <c r="M85" s="24" t="n">
        <v>2.9</v>
      </c>
      <c r="N85" s="24" t="n">
        <v>10</v>
      </c>
      <c r="O85" s="25" t="n">
        <v>5</v>
      </c>
      <c r="P85" s="25" t="n">
        <f aca="false">AVERAGE(Table1382[[#This Row],[2Ci Female Genital Mutilation]:[2Ciii Equal Inheritance Rights]])</f>
        <v>5.96666666666667</v>
      </c>
      <c r="Q85" s="24" t="n">
        <f aca="false">AVERAGE(F85,L85,P85)</f>
        <v>7.40594546739603</v>
      </c>
      <c r="R85" s="24" t="n">
        <v>5</v>
      </c>
      <c r="S85" s="24" t="n">
        <v>0</v>
      </c>
      <c r="T85" s="24" t="n">
        <v>10</v>
      </c>
      <c r="U85" s="24" t="n">
        <f aca="false">AVERAGE(R85:T85)</f>
        <v>5</v>
      </c>
      <c r="V85" s="24" t="n">
        <v>2.5</v>
      </c>
      <c r="W85" s="24" t="n">
        <v>3.33333333333333</v>
      </c>
      <c r="X85" s="24" t="n">
        <f aca="false">AVERAGE(Table1382[[#This Row],[4A Freedom to establish religious organizations]:[4B Autonomy of religious organizations]])</f>
        <v>2.91666666666667</v>
      </c>
      <c r="Y85" s="24" t="n">
        <v>7.5</v>
      </c>
      <c r="Z85" s="24" t="n">
        <v>5</v>
      </c>
      <c r="AA85" s="24" t="n">
        <v>6.66666666666667</v>
      </c>
      <c r="AB85" s="24" t="n">
        <v>3.33333333333333</v>
      </c>
      <c r="AC85" s="24" t="n">
        <v>6.66666666666667</v>
      </c>
      <c r="AD85" s="24" t="e">
        <f aca="false">AVERAGE(Table1382[[#This Row],[5Ci Political parties]:[5ciii educational, sporting and cultural organizations]])</f>
        <v>#N/A</v>
      </c>
      <c r="AE85" s="24" t="n">
        <v>10</v>
      </c>
      <c r="AF85" s="24" t="n">
        <v>7.5</v>
      </c>
      <c r="AG85" s="24" t="n">
        <v>7.5</v>
      </c>
      <c r="AH85" s="24" t="e">
        <f aca="false">AVERAGE(Table1382[[#This Row],[5Di Political parties]:[5diii educational, sporting and cultural organizations5]])</f>
        <v>#N/A</v>
      </c>
      <c r="AI85" s="24" t="e">
        <f aca="false">AVERAGE(Y85:Z85,AD85,AH85)</f>
        <v>#N/A</v>
      </c>
      <c r="AJ85" s="24" t="n">
        <v>10</v>
      </c>
      <c r="AK85" s="25" t="n">
        <v>4</v>
      </c>
      <c r="AL85" s="25" t="n">
        <v>4.5</v>
      </c>
      <c r="AM85" s="25" t="n">
        <v>6.66666666666667</v>
      </c>
      <c r="AN85" s="25" t="n">
        <v>6.66666666666667</v>
      </c>
      <c r="AO85" s="25" t="n">
        <f aca="false">AVERAGE(Table1382[[#This Row],[6Di Access to foreign television (cable/ satellite)]:[6Dii Access to foreign newspapers]])</f>
        <v>6.66666666666667</v>
      </c>
      <c r="AP85" s="25" t="n">
        <v>10</v>
      </c>
      <c r="AQ85" s="24" t="n">
        <f aca="false">AVERAGE(AJ85:AL85,AO85:AP85)</f>
        <v>7.03333333333333</v>
      </c>
      <c r="AR85" s="24" t="n">
        <v>10</v>
      </c>
      <c r="AS85" s="24" t="n">
        <v>0</v>
      </c>
      <c r="AT85" s="24" t="n">
        <v>0</v>
      </c>
      <c r="AU85" s="24" t="n">
        <f aca="false">AVERAGE(AS85:AT85)</f>
        <v>0</v>
      </c>
      <c r="AV85" s="24" t="n">
        <f aca="false">AVERAGE(AU85,AR85)</f>
        <v>5</v>
      </c>
      <c r="AW85" s="26" t="n">
        <f aca="false">AVERAGE(Table1382[[#This Row],[RULE OF LAW]],Table1382[[#This Row],[SECURITY &amp; SAFETY]],Table1382[[#This Row],[PERSONAL FREEDOM (minus Security &amp;Safety and Rule of Law)]],Table1382[[#This Row],[PERSONAL FREEDOM (minus Security &amp;Safety and Rule of Law)]])</f>
        <v>5.58515858907123</v>
      </c>
      <c r="AX85" s="27" t="n">
        <v>6.35</v>
      </c>
      <c r="AY85" s="28" t="n">
        <f aca="false">AVERAGE(Table1382[[#This Row],[PERSONAL FREEDOM]:[ECONOMIC FREEDOM]])</f>
        <v>5.96757929453561</v>
      </c>
      <c r="AZ85" s="29" t="n">
        <f aca="false">RANK(BA85,$BA$2:$BA$142)</f>
        <v>116</v>
      </c>
      <c r="BA85" s="30" t="n">
        <f aca="false">ROUND(AY85, 2)</f>
        <v>5.97</v>
      </c>
      <c r="BB85" s="26" t="n">
        <f aca="false">Table1382[[#This Row],[1 Rule of Law]]</f>
        <v>4.3158</v>
      </c>
      <c r="BC85" s="26" t="n">
        <f aca="false">Table1382[[#This Row],[2 Security &amp; Safety]]</f>
        <v>7.40594546739603</v>
      </c>
      <c r="BD85" s="26" t="e">
        <f aca="false">AVERAGE(AQ85,U85,AI85,AV85,X85)</f>
        <v>#N/A</v>
      </c>
    </row>
    <row r="86" s="6" customFormat="true" ht="15" hidden="false" customHeight="true" outlineLevel="0" collapsed="false">
      <c r="A86" s="23" t="s">
        <v>145</v>
      </c>
      <c r="B86" s="24" t="s">
        <v>60</v>
      </c>
      <c r="C86" s="24" t="s">
        <v>60</v>
      </c>
      <c r="D86" s="24" t="s">
        <v>60</v>
      </c>
      <c r="E86" s="24" t="n">
        <v>6.655738</v>
      </c>
      <c r="F86" s="24" t="n">
        <v>8.76</v>
      </c>
      <c r="G86" s="24" t="n">
        <v>10</v>
      </c>
      <c r="H86" s="24" t="n">
        <v>10</v>
      </c>
      <c r="I86" s="24" t="s">
        <v>60</v>
      </c>
      <c r="J86" s="24" t="n">
        <v>10</v>
      </c>
      <c r="K86" s="24" t="n">
        <v>10</v>
      </c>
      <c r="L86" s="24" t="n">
        <f aca="false">AVERAGE(Table1382[[#This Row],[2Bi Disappearance]:[2Bv Terrorism Injured ]])</f>
        <v>10</v>
      </c>
      <c r="M86" s="24" t="n">
        <v>10</v>
      </c>
      <c r="N86" s="24" t="n">
        <v>10</v>
      </c>
      <c r="O86" s="25" t="n">
        <v>10</v>
      </c>
      <c r="P86" s="25" t="n">
        <f aca="false">AVERAGE(Table1382[[#This Row],[2Ci Female Genital Mutilation]:[2Ciii Equal Inheritance Rights]])</f>
        <v>10</v>
      </c>
      <c r="Q86" s="24" t="n">
        <f aca="false">AVERAGE(F86,L86,P86)</f>
        <v>9.58666666666667</v>
      </c>
      <c r="R86" s="24" t="n">
        <v>10</v>
      </c>
      <c r="S86" s="24" t="n">
        <v>10</v>
      </c>
      <c r="T86" s="24" t="n">
        <v>10</v>
      </c>
      <c r="U86" s="24" t="n">
        <f aca="false">AVERAGE(R86:T86)</f>
        <v>10</v>
      </c>
      <c r="V86" s="24" t="n">
        <v>10</v>
      </c>
      <c r="W86" s="24" t="n">
        <v>6.66666666666667</v>
      </c>
      <c r="X86" s="24" t="n">
        <f aca="false">AVERAGE(Table1382[[#This Row],[4A Freedom to establish religious organizations]:[4B Autonomy of religious organizations]])</f>
        <v>8.33333333333333</v>
      </c>
      <c r="Y86" s="24" t="n">
        <v>10</v>
      </c>
      <c r="Z86" s="24" t="n">
        <v>7.5</v>
      </c>
      <c r="AA86" s="24" t="n">
        <v>3.33333333333333</v>
      </c>
      <c r="AB86" s="24" t="n">
        <v>10</v>
      </c>
      <c r="AC86" s="24" t="n">
        <v>10</v>
      </c>
      <c r="AD86" s="24" t="e">
        <f aca="false">AVERAGE(Table1382[[#This Row],[5Ci Political parties]:[5ciii educational, sporting and cultural organizations]])</f>
        <v>#N/A</v>
      </c>
      <c r="AE86" s="24" t="n">
        <v>7.5</v>
      </c>
      <c r="AF86" s="24" t="n">
        <v>10</v>
      </c>
      <c r="AG86" s="24" t="n">
        <v>10</v>
      </c>
      <c r="AH86" s="24" t="e">
        <f aca="false">AVERAGE(Table1382[[#This Row],[5Di Political parties]:[5diii educational, sporting and cultural organizations5]])</f>
        <v>#N/A</v>
      </c>
      <c r="AI86" s="24" t="e">
        <f aca="false">AVERAGE(Y86:Z86,AD86,AH86)</f>
        <v>#N/A</v>
      </c>
      <c r="AJ86" s="24" t="n">
        <v>10</v>
      </c>
      <c r="AK86" s="25" t="n">
        <v>8</v>
      </c>
      <c r="AL86" s="25" t="n">
        <v>8</v>
      </c>
      <c r="AM86" s="25" t="n">
        <v>6.66666666666667</v>
      </c>
      <c r="AN86" s="25" t="n">
        <v>10</v>
      </c>
      <c r="AO86" s="25" t="n">
        <f aca="false">AVERAGE(Table1382[[#This Row],[6Di Access to foreign television (cable/ satellite)]:[6Dii Access to foreign newspapers]])</f>
        <v>8.33333333333333</v>
      </c>
      <c r="AP86" s="25" t="n">
        <v>10</v>
      </c>
      <c r="AQ86" s="24" t="n">
        <f aca="false">AVERAGE(AJ86:AL86,AO86:AP86)</f>
        <v>8.86666666666667</v>
      </c>
      <c r="AR86" s="24" t="n">
        <v>10</v>
      </c>
      <c r="AS86" s="24" t="n">
        <v>0</v>
      </c>
      <c r="AT86" s="24" t="n">
        <v>10</v>
      </c>
      <c r="AU86" s="24" t="n">
        <f aca="false">AVERAGE(AS86:AT86)</f>
        <v>5</v>
      </c>
      <c r="AV86" s="24" t="n">
        <f aca="false">AVERAGE(AU86,AR86)</f>
        <v>7.5</v>
      </c>
      <c r="AW86" s="26" t="n">
        <f aca="false">AVERAGE(Table1382[[#This Row],[RULE OF LAW]],Table1382[[#This Row],[SECURITY &amp; SAFETY]],Table1382[[#This Row],[PERSONAL FREEDOM (minus Security &amp;Safety and Rule of Law)]],Table1382[[#This Row],[PERSONAL FREEDOM (minus Security &amp;Safety and Rule of Law)]])</f>
        <v>8.39171227777778</v>
      </c>
      <c r="AX86" s="27" t="n">
        <v>7.99</v>
      </c>
      <c r="AY86" s="28" t="n">
        <f aca="false">AVERAGE(Table1382[[#This Row],[PERSONAL FREEDOM]:[ECONOMIC FREEDOM]])</f>
        <v>8.19085613888889</v>
      </c>
      <c r="AZ86" s="29" t="n">
        <f aca="false">RANK(BA86,$BA$2:$BA$142)</f>
        <v>23</v>
      </c>
      <c r="BA86" s="30" t="n">
        <f aca="false">ROUND(AY86, 2)</f>
        <v>8.19</v>
      </c>
      <c r="BB86" s="26" t="n">
        <f aca="false">Table1382[[#This Row],[1 Rule of Law]]</f>
        <v>6.655738</v>
      </c>
      <c r="BC86" s="26" t="n">
        <f aca="false">Table1382[[#This Row],[2 Security &amp; Safety]]</f>
        <v>9.58666666666667</v>
      </c>
      <c r="BD86" s="26" t="e">
        <f aca="false">AVERAGE(AQ86,U86,AI86,AV86,X86)</f>
        <v>#N/A</v>
      </c>
    </row>
    <row r="87" s="6" customFormat="true" ht="15" hidden="false" customHeight="true" outlineLevel="0" collapsed="false">
      <c r="A87" s="23" t="s">
        <v>146</v>
      </c>
      <c r="B87" s="24" t="n">
        <v>4.96666666666667</v>
      </c>
      <c r="C87" s="24" t="n">
        <v>4.01327918141643</v>
      </c>
      <c r="D87" s="24" t="n">
        <v>3.50541222572632</v>
      </c>
      <c r="E87" s="24" t="n">
        <v>4.2</v>
      </c>
      <c r="F87" s="24" t="n">
        <v>5.12</v>
      </c>
      <c r="G87" s="24" t="n">
        <v>5</v>
      </c>
      <c r="H87" s="24" t="n">
        <v>10</v>
      </c>
      <c r="I87" s="24" t="n">
        <v>7.5</v>
      </c>
      <c r="J87" s="24" t="n">
        <v>9.93417986427775</v>
      </c>
      <c r="K87" s="24" t="n">
        <v>9.8044201681396</v>
      </c>
      <c r="L87" s="24" t="n">
        <f aca="false">AVERAGE(Table1382[[#This Row],[2Bi Disappearance]:[2Bv Terrorism Injured ]])</f>
        <v>8.44772000648347</v>
      </c>
      <c r="M87" s="24" t="n">
        <v>9.5</v>
      </c>
      <c r="N87" s="24" t="n">
        <v>10</v>
      </c>
      <c r="O87" s="25" t="n">
        <v>10</v>
      </c>
      <c r="P87" s="25" t="n">
        <f aca="false">AVERAGE(Table1382[[#This Row],[2Ci Female Genital Mutilation]:[2Ciii Equal Inheritance Rights]])</f>
        <v>9.83333333333333</v>
      </c>
      <c r="Q87" s="24" t="n">
        <f aca="false">AVERAGE(F87,L87,P87)</f>
        <v>7.80035111327227</v>
      </c>
      <c r="R87" s="24" t="n">
        <v>10</v>
      </c>
      <c r="S87" s="24" t="n">
        <v>10</v>
      </c>
      <c r="T87" s="24" t="n">
        <v>10</v>
      </c>
      <c r="U87" s="24" t="n">
        <f aca="false">AVERAGE(R87:T87)</f>
        <v>10</v>
      </c>
      <c r="V87" s="24" t="n">
        <v>7.5</v>
      </c>
      <c r="W87" s="24" t="n">
        <v>6.66666666666667</v>
      </c>
      <c r="X87" s="24" t="n">
        <f aca="false">AVERAGE(Table1382[[#This Row],[4A Freedom to establish religious organizations]:[4B Autonomy of religious organizations]])</f>
        <v>7.08333333333333</v>
      </c>
      <c r="Y87" s="24" t="n">
        <v>7.5</v>
      </c>
      <c r="Z87" s="24" t="n">
        <v>7.5</v>
      </c>
      <c r="AA87" s="24" t="n">
        <v>3.33333333333333</v>
      </c>
      <c r="AB87" s="24" t="n">
        <v>6.66666666666667</v>
      </c>
      <c r="AC87" s="24" t="n">
        <v>10</v>
      </c>
      <c r="AD87" s="24" t="e">
        <f aca="false">AVERAGE(Table1382[[#This Row],[5Ci Political parties]:[5ciii educational, sporting and cultural organizations]])</f>
        <v>#N/A</v>
      </c>
      <c r="AE87" s="24" t="n">
        <v>7.5</v>
      </c>
      <c r="AF87" s="24" t="n">
        <v>7.5</v>
      </c>
      <c r="AG87" s="24" t="n">
        <v>7.5</v>
      </c>
      <c r="AH87" s="24" t="e">
        <f aca="false">AVERAGE(Table1382[[#This Row],[5Di Political parties]:[5diii educational, sporting and cultural organizations5]])</f>
        <v>#N/A</v>
      </c>
      <c r="AI87" s="24" t="e">
        <f aca="false">AVERAGE(Y87:Z87,AD87,AH87)</f>
        <v>#N/A</v>
      </c>
      <c r="AJ87" s="24" t="n">
        <v>4.27338141771055</v>
      </c>
      <c r="AK87" s="25" t="n">
        <v>5</v>
      </c>
      <c r="AL87" s="25" t="n">
        <v>3.25</v>
      </c>
      <c r="AM87" s="25" t="n">
        <v>10</v>
      </c>
      <c r="AN87" s="25" t="n">
        <v>10</v>
      </c>
      <c r="AO87" s="25" t="n">
        <f aca="false">AVERAGE(Table1382[[#This Row],[6Di Access to foreign television (cable/ satellite)]:[6Dii Access to foreign newspapers]])</f>
        <v>10</v>
      </c>
      <c r="AP87" s="25" t="n">
        <v>10</v>
      </c>
      <c r="AQ87" s="24" t="n">
        <f aca="false">AVERAGE(AJ87:AL87,AO87:AP87)</f>
        <v>6.50467628354211</v>
      </c>
      <c r="AR87" s="24" t="n">
        <v>10</v>
      </c>
      <c r="AS87" s="24" t="n">
        <v>10</v>
      </c>
      <c r="AT87" s="24" t="n">
        <v>10</v>
      </c>
      <c r="AU87" s="24" t="n">
        <f aca="false">AVERAGE(AS87:AT87)</f>
        <v>10</v>
      </c>
      <c r="AV87" s="24" t="n">
        <f aca="false">AVERAGE(AU87,AR87)</f>
        <v>10</v>
      </c>
      <c r="AW87" s="26" t="n">
        <f aca="false">AVERAGE(Table1382[[#This Row],[RULE OF LAW]],Table1382[[#This Row],[SECURITY &amp; SAFETY]],Table1382[[#This Row],[PERSONAL FREEDOM (minus Security &amp;Safety and Rule of Law)]],Table1382[[#This Row],[PERSONAL FREEDOM (minus Security &amp;Safety and Rule of Law)]])</f>
        <v>7.08805540667228</v>
      </c>
      <c r="AX87" s="27" t="n">
        <v>6.72</v>
      </c>
      <c r="AY87" s="28" t="n">
        <f aca="false">AVERAGE(Table1382[[#This Row],[PERSONAL FREEDOM]:[ECONOMIC FREEDOM]])</f>
        <v>6.90402770333614</v>
      </c>
      <c r="AZ87" s="29" t="n">
        <f aca="false">RANK(BA87,$BA$2:$BA$142)</f>
        <v>73</v>
      </c>
      <c r="BA87" s="30" t="n">
        <f aca="false">ROUND(AY87, 2)</f>
        <v>6.9</v>
      </c>
      <c r="BB87" s="26" t="n">
        <f aca="false">Table1382[[#This Row],[1 Rule of Law]]</f>
        <v>4.2</v>
      </c>
      <c r="BC87" s="26" t="n">
        <f aca="false">Table1382[[#This Row],[2 Security &amp; Safety]]</f>
        <v>7.80035111327227</v>
      </c>
      <c r="BD87" s="26" t="e">
        <f aca="false">AVERAGE(AQ87,U87,AI87,AV87,X87)</f>
        <v>#N/A</v>
      </c>
    </row>
    <row r="88" s="6" customFormat="true" ht="15" hidden="false" customHeight="true" outlineLevel="0" collapsed="false">
      <c r="A88" s="23" t="s">
        <v>147</v>
      </c>
      <c r="B88" s="24" t="n">
        <v>4.5</v>
      </c>
      <c r="C88" s="24" t="n">
        <v>4.16397344835252</v>
      </c>
      <c r="D88" s="24" t="n">
        <v>4.03982981562106</v>
      </c>
      <c r="E88" s="24" t="n">
        <v>4.2</v>
      </c>
      <c r="F88" s="24" t="n">
        <v>7.4</v>
      </c>
      <c r="G88" s="24" t="n">
        <v>10</v>
      </c>
      <c r="H88" s="24" t="n">
        <v>10</v>
      </c>
      <c r="I88" s="24" t="n">
        <v>5</v>
      </c>
      <c r="J88" s="24" t="n">
        <v>10</v>
      </c>
      <c r="K88" s="24" t="n">
        <v>10</v>
      </c>
      <c r="L88" s="24" t="n">
        <f aca="false">AVERAGE(Table1382[[#This Row],[2Bi Disappearance]:[2Bv Terrorism Injured ]])</f>
        <v>9</v>
      </c>
      <c r="M88" s="24" t="n">
        <v>10</v>
      </c>
      <c r="N88" s="24" t="n">
        <v>10</v>
      </c>
      <c r="O88" s="25" t="n">
        <v>10</v>
      </c>
      <c r="P88" s="25" t="n">
        <f aca="false">AVERAGE(Table1382[[#This Row],[2Ci Female Genital Mutilation]:[2Ciii Equal Inheritance Rights]])</f>
        <v>10</v>
      </c>
      <c r="Q88" s="24" t="n">
        <f aca="false">AVERAGE(F88,L88,P88)</f>
        <v>8.8</v>
      </c>
      <c r="R88" s="24" t="n">
        <v>5</v>
      </c>
      <c r="S88" s="24" t="n">
        <v>10</v>
      </c>
      <c r="T88" s="24" t="n">
        <v>10</v>
      </c>
      <c r="U88" s="24" t="n">
        <f aca="false">AVERAGE(R88:T88)</f>
        <v>8.33333333333333</v>
      </c>
      <c r="V88" s="24" t="s">
        <v>60</v>
      </c>
      <c r="W88" s="24" t="s">
        <v>60</v>
      </c>
      <c r="X88" s="24" t="s">
        <v>60</v>
      </c>
      <c r="Y88" s="24" t="s">
        <v>60</v>
      </c>
      <c r="Z88" s="24" t="s">
        <v>60</v>
      </c>
      <c r="AA88" s="24" t="s">
        <v>60</v>
      </c>
      <c r="AB88" s="24" t="s">
        <v>60</v>
      </c>
      <c r="AC88" s="24" t="s">
        <v>60</v>
      </c>
      <c r="AD88" s="24" t="s">
        <v>60</v>
      </c>
      <c r="AE88" s="24" t="s">
        <v>60</v>
      </c>
      <c r="AF88" s="24" t="s">
        <v>60</v>
      </c>
      <c r="AG88" s="24" t="s">
        <v>60</v>
      </c>
      <c r="AH88" s="24" t="s">
        <v>60</v>
      </c>
      <c r="AI88" s="24" t="s">
        <v>60</v>
      </c>
      <c r="AJ88" s="24" t="n">
        <v>10</v>
      </c>
      <c r="AK88" s="25" t="n">
        <v>3.33333333333333</v>
      </c>
      <c r="AL88" s="25" t="n">
        <v>3.5</v>
      </c>
      <c r="AM88" s="25" t="s">
        <v>60</v>
      </c>
      <c r="AN88" s="25" t="s">
        <v>60</v>
      </c>
      <c r="AO88" s="25" t="s">
        <v>60</v>
      </c>
      <c r="AP88" s="25" t="s">
        <v>60</v>
      </c>
      <c r="AQ88" s="24" t="n">
        <f aca="false">AVERAGE(AJ88:AL88,AO88:AP88)</f>
        <v>5.61111111111111</v>
      </c>
      <c r="AR88" s="24" t="n">
        <v>10</v>
      </c>
      <c r="AS88" s="24" t="n">
        <v>10</v>
      </c>
      <c r="AT88" s="24" t="n">
        <v>10</v>
      </c>
      <c r="AU88" s="24" t="n">
        <f aca="false">AVERAGE(AS88:AT88)</f>
        <v>10</v>
      </c>
      <c r="AV88" s="24" t="n">
        <f aca="false">AVERAGE(AU88,AR88)</f>
        <v>10</v>
      </c>
      <c r="AW88" s="26" t="n">
        <f aca="false">AVERAGE(Table1382[[#This Row],[RULE OF LAW]],Table1382[[#This Row],[SECURITY &amp; SAFETY]],Table1382[[#This Row],[PERSONAL FREEDOM (minus Security &amp;Safety and Rule of Law)]],Table1382[[#This Row],[PERSONAL FREEDOM (minus Security &amp;Safety and Rule of Law)]])</f>
        <v>7.24074074074074</v>
      </c>
      <c r="AX88" s="27" t="n">
        <v>6.96</v>
      </c>
      <c r="AY88" s="28" t="n">
        <f aca="false">AVERAGE(Table1382[[#This Row],[PERSONAL FREEDOM]:[ECONOMIC FREEDOM]])</f>
        <v>7.10037037037037</v>
      </c>
      <c r="AZ88" s="29" t="n">
        <f aca="false">RANK(BA88,$BA$2:$BA$142)</f>
        <v>63</v>
      </c>
      <c r="BA88" s="30" t="n">
        <f aca="false">ROUND(AY88, 2)</f>
        <v>7.1</v>
      </c>
      <c r="BB88" s="26" t="n">
        <f aca="false">Table1382[[#This Row],[1 Rule of Law]]</f>
        <v>4.2</v>
      </c>
      <c r="BC88" s="26" t="n">
        <f aca="false">Table1382[[#This Row],[2 Security &amp; Safety]]</f>
        <v>8.8</v>
      </c>
      <c r="BD88" s="26" t="n">
        <f aca="false">AVERAGE(AQ88,U88,AI88,AV88,X88)</f>
        <v>7.98148148148148</v>
      </c>
    </row>
    <row r="89" s="6" customFormat="true" ht="15" hidden="false" customHeight="true" outlineLevel="0" collapsed="false">
      <c r="A89" s="23" t="s">
        <v>148</v>
      </c>
      <c r="B89" s="24" t="n">
        <v>5.16666666666667</v>
      </c>
      <c r="C89" s="24" t="n">
        <v>5.26756332809878</v>
      </c>
      <c r="D89" s="24" t="n">
        <v>5.43686235727469</v>
      </c>
      <c r="E89" s="24" t="n">
        <v>5.3</v>
      </c>
      <c r="F89" s="24" t="n">
        <v>6.76</v>
      </c>
      <c r="G89" s="24" t="n">
        <v>10</v>
      </c>
      <c r="H89" s="24" t="n">
        <v>10</v>
      </c>
      <c r="I89" s="24" t="n">
        <v>5</v>
      </c>
      <c r="J89" s="24" t="n">
        <v>10</v>
      </c>
      <c r="K89" s="24" t="n">
        <v>10</v>
      </c>
      <c r="L89" s="24" t="n">
        <f aca="false">AVERAGE(Table1382[[#This Row],[2Bi Disappearance]:[2Bv Terrorism Injured ]])</f>
        <v>9</v>
      </c>
      <c r="M89" s="24" t="n">
        <v>10</v>
      </c>
      <c r="N89" s="24" t="n">
        <v>7.5</v>
      </c>
      <c r="O89" s="25" t="n">
        <v>10</v>
      </c>
      <c r="P89" s="25" t="n">
        <f aca="false">AVERAGE(Table1382[[#This Row],[2Ci Female Genital Mutilation]:[2Ciii Equal Inheritance Rights]])</f>
        <v>9.16666666666667</v>
      </c>
      <c r="Q89" s="24" t="n">
        <f aca="false">AVERAGE(F89,L89,P89)</f>
        <v>8.30888888888889</v>
      </c>
      <c r="R89" s="24" t="n">
        <v>10</v>
      </c>
      <c r="S89" s="24" t="n">
        <v>10</v>
      </c>
      <c r="T89" s="24" t="n">
        <v>10</v>
      </c>
      <c r="U89" s="24" t="n">
        <f aca="false">AVERAGE(R89:T89)</f>
        <v>10</v>
      </c>
      <c r="V89" s="24" t="n">
        <v>5</v>
      </c>
      <c r="W89" s="24" t="n">
        <v>6.66666666666667</v>
      </c>
      <c r="X89" s="24" t="n">
        <f aca="false">AVERAGE(Table1382[[#This Row],[4A Freedom to establish religious organizations]:[4B Autonomy of religious organizations]])</f>
        <v>5.83333333333333</v>
      </c>
      <c r="Y89" s="24" t="n">
        <v>5</v>
      </c>
      <c r="Z89" s="24" t="n">
        <v>5</v>
      </c>
      <c r="AA89" s="24" t="n">
        <v>6.66666666666667</v>
      </c>
      <c r="AB89" s="24" t="n">
        <v>3.33333333333333</v>
      </c>
      <c r="AC89" s="24" t="n">
        <v>6.66666666666667</v>
      </c>
      <c r="AD89" s="24" t="e">
        <f aca="false">AVERAGE(Table1382[[#This Row],[5Ci Political parties]:[5ciii educational, sporting and cultural organizations]])</f>
        <v>#N/A</v>
      </c>
      <c r="AE89" s="24" t="n">
        <v>5</v>
      </c>
      <c r="AF89" s="24" t="n">
        <v>5</v>
      </c>
      <c r="AG89" s="24" t="n">
        <v>5</v>
      </c>
      <c r="AH89" s="24" t="e">
        <f aca="false">AVERAGE(Table1382[[#This Row],[5Di Political parties]:[5diii educational, sporting and cultural organizations5]])</f>
        <v>#N/A</v>
      </c>
      <c r="AI89" s="24" t="n">
        <f aca="false">AVERAGE(Y89:Z89,AD89,AH89)</f>
        <v>5.13888888888889</v>
      </c>
      <c r="AJ89" s="24" t="n">
        <v>10</v>
      </c>
      <c r="AK89" s="25" t="n">
        <v>5.66666666666667</v>
      </c>
      <c r="AL89" s="25" t="n">
        <v>6</v>
      </c>
      <c r="AM89" s="25" t="n">
        <v>6.66666666666667</v>
      </c>
      <c r="AN89" s="25" t="n">
        <v>6.66666666666667</v>
      </c>
      <c r="AO89" s="25" t="n">
        <f aca="false">AVERAGE(Table1382[[#This Row],[6Di Access to foreign television (cable/ satellite)]:[6Dii Access to foreign newspapers]])</f>
        <v>6.66666666666667</v>
      </c>
      <c r="AP89" s="25" t="n">
        <v>10</v>
      </c>
      <c r="AQ89" s="24" t="n">
        <f aca="false">AVERAGE(AJ89:AL89,AO89:AP89)</f>
        <v>7.66666666666667</v>
      </c>
      <c r="AR89" s="24" t="n">
        <v>10</v>
      </c>
      <c r="AS89" s="24" t="n">
        <v>10</v>
      </c>
      <c r="AT89" s="24" t="n">
        <v>10</v>
      </c>
      <c r="AU89" s="24" t="n">
        <f aca="false">AVERAGE(AS89:AT89)</f>
        <v>10</v>
      </c>
      <c r="AV89" s="24" t="n">
        <f aca="false">AVERAGE(AU89,AR89)</f>
        <v>10</v>
      </c>
      <c r="AW89" s="26" t="n">
        <f aca="false">AVERAGE(Table1382[[#This Row],[RULE OF LAW]],Table1382[[#This Row],[SECURITY &amp; SAFETY]],Table1382[[#This Row],[PERSONAL FREEDOM (minus Security &amp;Safety and Rule of Law)]],Table1382[[#This Row],[PERSONAL FREEDOM (minus Security &amp;Safety and Rule of Law)]])</f>
        <v>7.26611111111111</v>
      </c>
      <c r="AX89" s="27" t="n">
        <v>6.7</v>
      </c>
      <c r="AY89" s="28" t="n">
        <f aca="false">AVERAGE(Table1382[[#This Row],[PERSONAL FREEDOM]:[ECONOMIC FREEDOM]])</f>
        <v>6.98305555555556</v>
      </c>
      <c r="AZ89" s="29" t="n">
        <f aca="false">RANK(BA89,$BA$2:$BA$142)</f>
        <v>70</v>
      </c>
      <c r="BA89" s="30" t="n">
        <f aca="false">ROUND(AY89, 2)</f>
        <v>6.98</v>
      </c>
      <c r="BB89" s="26" t="n">
        <f aca="false">Table1382[[#This Row],[1 Rule of Law]]</f>
        <v>5.3</v>
      </c>
      <c r="BC89" s="26" t="n">
        <f aca="false">Table1382[[#This Row],[2 Security &amp; Safety]]</f>
        <v>8.30888888888889</v>
      </c>
      <c r="BD89" s="26" t="n">
        <f aca="false">AVERAGE(AQ89,U89,AI89,AV89,X89)</f>
        <v>7.72777777777778</v>
      </c>
    </row>
    <row r="90" s="6" customFormat="true" ht="15" hidden="false" customHeight="true" outlineLevel="0" collapsed="false">
      <c r="A90" s="23" t="s">
        <v>149</v>
      </c>
      <c r="B90" s="24" t="s">
        <v>60</v>
      </c>
      <c r="C90" s="24" t="s">
        <v>60</v>
      </c>
      <c r="D90" s="24" t="s">
        <v>60</v>
      </c>
      <c r="E90" s="24" t="n">
        <v>5.499373</v>
      </c>
      <c r="F90" s="24" t="n">
        <v>8.44</v>
      </c>
      <c r="G90" s="24" t="n">
        <v>10</v>
      </c>
      <c r="H90" s="24" t="n">
        <v>10</v>
      </c>
      <c r="I90" s="24" t="n">
        <v>7.5</v>
      </c>
      <c r="J90" s="24" t="n">
        <v>10</v>
      </c>
      <c r="K90" s="24" t="n">
        <v>10</v>
      </c>
      <c r="L90" s="24" t="n">
        <f aca="false">AVERAGE(Table1382[[#This Row],[2Bi Disappearance]:[2Bv Terrorism Injured ]])</f>
        <v>9.5</v>
      </c>
      <c r="M90" s="24" t="s">
        <v>60</v>
      </c>
      <c r="N90" s="24" t="n">
        <v>10</v>
      </c>
      <c r="O90" s="25" t="n">
        <v>10</v>
      </c>
      <c r="P90" s="25" t="n">
        <f aca="false">AVERAGE(Table1382[[#This Row],[2Ci Female Genital Mutilation]:[2Ciii Equal Inheritance Rights]])</f>
        <v>10</v>
      </c>
      <c r="Q90" s="24" t="n">
        <f aca="false">AVERAGE(F90,L90,P90)</f>
        <v>9.31333333333333</v>
      </c>
      <c r="R90" s="24" t="n">
        <v>10</v>
      </c>
      <c r="S90" s="24" t="n">
        <v>10</v>
      </c>
      <c r="T90" s="24" t="n">
        <v>10</v>
      </c>
      <c r="U90" s="24" t="n">
        <f aca="false">AVERAGE(R90:T90)</f>
        <v>10</v>
      </c>
      <c r="V90" s="24" t="s">
        <v>60</v>
      </c>
      <c r="W90" s="24" t="s">
        <v>60</v>
      </c>
      <c r="X90" s="24" t="s">
        <v>60</v>
      </c>
      <c r="Y90" s="24" t="s">
        <v>60</v>
      </c>
      <c r="Z90" s="24" t="s">
        <v>60</v>
      </c>
      <c r="AA90" s="24" t="s">
        <v>60</v>
      </c>
      <c r="AB90" s="24" t="s">
        <v>60</v>
      </c>
      <c r="AC90" s="24" t="s">
        <v>60</v>
      </c>
      <c r="AD90" s="24" t="s">
        <v>60</v>
      </c>
      <c r="AE90" s="24" t="s">
        <v>60</v>
      </c>
      <c r="AF90" s="24" t="s">
        <v>60</v>
      </c>
      <c r="AG90" s="24" t="s">
        <v>60</v>
      </c>
      <c r="AH90" s="24" t="s">
        <v>60</v>
      </c>
      <c r="AI90" s="24" t="s">
        <v>60</v>
      </c>
      <c r="AJ90" s="24" t="n">
        <v>10</v>
      </c>
      <c r="AK90" s="25" t="n">
        <v>6.33333333333333</v>
      </c>
      <c r="AL90" s="25" t="n">
        <v>6</v>
      </c>
      <c r="AM90" s="25" t="s">
        <v>60</v>
      </c>
      <c r="AN90" s="25" t="s">
        <v>60</v>
      </c>
      <c r="AO90" s="25" t="s">
        <v>60</v>
      </c>
      <c r="AP90" s="25" t="s">
        <v>60</v>
      </c>
      <c r="AQ90" s="24" t="n">
        <f aca="false">AVERAGE(AJ90:AL90,AO90:AP90)</f>
        <v>7.44444444444444</v>
      </c>
      <c r="AR90" s="24" t="n">
        <v>10</v>
      </c>
      <c r="AS90" s="24" t="n">
        <v>10</v>
      </c>
      <c r="AT90" s="24" t="n">
        <v>10</v>
      </c>
      <c r="AU90" s="24" t="n">
        <f aca="false">AVERAGE(AS90:AT90)</f>
        <v>10</v>
      </c>
      <c r="AV90" s="24" t="n">
        <f aca="false">AVERAGE(AU90,AR90)</f>
        <v>10</v>
      </c>
      <c r="AW90" s="26" t="n">
        <f aca="false">AVERAGE(Table1382[[#This Row],[RULE OF LAW]],Table1382[[#This Row],[SECURITY &amp; SAFETY]],Table1382[[#This Row],[PERSONAL FREEDOM (minus Security &amp;Safety and Rule of Law)]],Table1382[[#This Row],[PERSONAL FREEDOM (minus Security &amp;Safety and Rule of Law)]])</f>
        <v>8.27725065740741</v>
      </c>
      <c r="AX90" s="27" t="n">
        <v>7.22</v>
      </c>
      <c r="AY90" s="28" t="n">
        <f aca="false">AVERAGE(Table1382[[#This Row],[PERSONAL FREEDOM]:[ECONOMIC FREEDOM]])</f>
        <v>7.7486253287037</v>
      </c>
      <c r="AZ90" s="29" t="n">
        <f aca="false">RANK(BA90,$BA$2:$BA$142)</f>
        <v>42</v>
      </c>
      <c r="BA90" s="30" t="n">
        <f aca="false">ROUND(AY90, 2)</f>
        <v>7.75</v>
      </c>
      <c r="BB90" s="26" t="n">
        <f aca="false">Table1382[[#This Row],[1 Rule of Law]]</f>
        <v>5.499373</v>
      </c>
      <c r="BC90" s="26" t="n">
        <f aca="false">Table1382[[#This Row],[2 Security &amp; Safety]]</f>
        <v>9.31333333333333</v>
      </c>
      <c r="BD90" s="26" t="n">
        <f aca="false">AVERAGE(AQ90,U90,AI90,AV90,X90)</f>
        <v>9.14814814814815</v>
      </c>
    </row>
    <row r="91" s="6" customFormat="true" ht="15" hidden="false" customHeight="true" outlineLevel="0" collapsed="false">
      <c r="A91" s="23" t="s">
        <v>150</v>
      </c>
      <c r="B91" s="24" t="n">
        <v>2.93333333333333</v>
      </c>
      <c r="C91" s="24" t="n">
        <v>5.39003505137361</v>
      </c>
      <c r="D91" s="24" t="n">
        <v>3.54185988770152</v>
      </c>
      <c r="E91" s="24" t="n">
        <v>4</v>
      </c>
      <c r="F91" s="24" t="n">
        <v>9.44</v>
      </c>
      <c r="G91" s="24" t="n">
        <v>10</v>
      </c>
      <c r="H91" s="24" t="n">
        <v>10</v>
      </c>
      <c r="I91" s="24" t="n">
        <v>5</v>
      </c>
      <c r="J91" s="24" t="n">
        <v>10</v>
      </c>
      <c r="K91" s="24" t="n">
        <v>10</v>
      </c>
      <c r="L91" s="24" t="n">
        <f aca="false">AVERAGE(Table1382[[#This Row],[2Bi Disappearance]:[2Bv Terrorism Injured ]])</f>
        <v>9</v>
      </c>
      <c r="M91" s="24" t="n">
        <v>10</v>
      </c>
      <c r="N91" s="24" t="n">
        <v>7.5</v>
      </c>
      <c r="O91" s="25" t="n">
        <v>5</v>
      </c>
      <c r="P91" s="25" t="n">
        <f aca="false">AVERAGE(Table1382[[#This Row],[2Ci Female Genital Mutilation]:[2Ciii Equal Inheritance Rights]])</f>
        <v>7.5</v>
      </c>
      <c r="Q91" s="24" t="n">
        <f aca="false">AVERAGE(F91,L91,P91)</f>
        <v>8.64666666666667</v>
      </c>
      <c r="R91" s="24" t="n">
        <v>5</v>
      </c>
      <c r="S91" s="24" t="n">
        <v>10</v>
      </c>
      <c r="T91" s="24" t="n">
        <v>10</v>
      </c>
      <c r="U91" s="24" t="n">
        <f aca="false">AVERAGE(R91:T91)</f>
        <v>8.33333333333333</v>
      </c>
      <c r="V91" s="24" t="n">
        <v>2.5</v>
      </c>
      <c r="W91" s="24" t="n">
        <v>0</v>
      </c>
      <c r="X91" s="24" t="n">
        <f aca="false">AVERAGE(Table1382[[#This Row],[4A Freedom to establish religious organizations]:[4B Autonomy of religious organizations]])</f>
        <v>1.25</v>
      </c>
      <c r="Y91" s="24" t="n">
        <v>5</v>
      </c>
      <c r="Z91" s="24" t="n">
        <v>5</v>
      </c>
      <c r="AA91" s="24" t="n">
        <v>3.33333333333333</v>
      </c>
      <c r="AB91" s="24" t="n">
        <v>6.66666666666667</v>
      </c>
      <c r="AC91" s="24" t="n">
        <v>6.66666666666667</v>
      </c>
      <c r="AD91" s="24" t="e">
        <f aca="false">AVERAGE(Table1382[[#This Row],[5Ci Political parties]:[5ciii educational, sporting and cultural organizations]])</f>
        <v>#N/A</v>
      </c>
      <c r="AE91" s="24" t="n">
        <v>7.5</v>
      </c>
      <c r="AF91" s="24" t="n">
        <v>7.5</v>
      </c>
      <c r="AG91" s="24" t="n">
        <v>5</v>
      </c>
      <c r="AH91" s="24" t="e">
        <f aca="false">AVERAGE(Table1382[[#This Row],[5Di Political parties]:[5diii educational, sporting and cultural organizations5]])</f>
        <v>#N/A</v>
      </c>
      <c r="AI91" s="24" t="n">
        <f aca="false">AVERAGE(Y91:Z91,AD91,AH91)</f>
        <v>5.55555555555556</v>
      </c>
      <c r="AJ91" s="24" t="n">
        <v>10</v>
      </c>
      <c r="AK91" s="25" t="n">
        <v>2</v>
      </c>
      <c r="AL91" s="25" t="n">
        <v>4.25</v>
      </c>
      <c r="AM91" s="25" t="n">
        <v>10</v>
      </c>
      <c r="AN91" s="25" t="n">
        <v>6.66666666666667</v>
      </c>
      <c r="AO91" s="25" t="n">
        <f aca="false">AVERAGE(Table1382[[#This Row],[6Di Access to foreign television (cable/ satellite)]:[6Dii Access to foreign newspapers]])</f>
        <v>8.33333333333333</v>
      </c>
      <c r="AP91" s="25" t="n">
        <v>6.66666666666667</v>
      </c>
      <c r="AQ91" s="24" t="n">
        <f aca="false">AVERAGE(AJ91:AL91,AO91:AP91)</f>
        <v>6.25</v>
      </c>
      <c r="AR91" s="24" t="n">
        <v>10</v>
      </c>
      <c r="AS91" s="24" t="n">
        <v>0</v>
      </c>
      <c r="AT91" s="24" t="n">
        <v>0</v>
      </c>
      <c r="AU91" s="24" t="n">
        <f aca="false">AVERAGE(AS91:AT91)</f>
        <v>0</v>
      </c>
      <c r="AV91" s="24" t="n">
        <f aca="false">AVERAGE(AU91,AR91)</f>
        <v>5</v>
      </c>
      <c r="AW91" s="26" t="n">
        <f aca="false">AVERAGE(Table1382[[#This Row],[RULE OF LAW]],Table1382[[#This Row],[SECURITY &amp; SAFETY]],Table1382[[#This Row],[PERSONAL FREEDOM (minus Security &amp;Safety and Rule of Law)]],Table1382[[#This Row],[PERSONAL FREEDOM (minus Security &amp;Safety and Rule of Law)]])</f>
        <v>5.80055555555556</v>
      </c>
      <c r="AX91" s="27" t="n">
        <v>6.38</v>
      </c>
      <c r="AY91" s="28" t="n">
        <f aca="false">AVERAGE(Table1382[[#This Row],[PERSONAL FREEDOM]:[ECONOMIC FREEDOM]])</f>
        <v>6.09027777777778</v>
      </c>
      <c r="AZ91" s="29" t="n">
        <f aca="false">RANK(BA91,$BA$2:$BA$142)</f>
        <v>113</v>
      </c>
      <c r="BA91" s="30" t="n">
        <f aca="false">ROUND(AY91, 2)</f>
        <v>6.09</v>
      </c>
      <c r="BB91" s="26" t="n">
        <f aca="false">Table1382[[#This Row],[1 Rule of Law]]</f>
        <v>4</v>
      </c>
      <c r="BC91" s="26" t="n">
        <f aca="false">Table1382[[#This Row],[2 Security &amp; Safety]]</f>
        <v>8.64666666666667</v>
      </c>
      <c r="BD91" s="26" t="n">
        <f aca="false">AVERAGE(AQ91,U91,AI91,AV91,X91)</f>
        <v>5.27777777777778</v>
      </c>
    </row>
    <row r="92" s="6" customFormat="true" ht="15" hidden="false" customHeight="true" outlineLevel="0" collapsed="false">
      <c r="A92" s="23" t="s">
        <v>151</v>
      </c>
      <c r="B92" s="24" t="s">
        <v>60</v>
      </c>
      <c r="C92" s="24" t="s">
        <v>60</v>
      </c>
      <c r="D92" s="24" t="s">
        <v>60</v>
      </c>
      <c r="E92" s="24" t="n">
        <v>4.846367</v>
      </c>
      <c r="F92" s="24" t="n">
        <v>5.04</v>
      </c>
      <c r="G92" s="24" t="n">
        <v>10</v>
      </c>
      <c r="H92" s="24" t="n">
        <v>10</v>
      </c>
      <c r="I92" s="24" t="n">
        <v>5</v>
      </c>
      <c r="J92" s="24" t="n">
        <v>10</v>
      </c>
      <c r="K92" s="24" t="n">
        <v>10</v>
      </c>
      <c r="L92" s="24" t="n">
        <f aca="false">AVERAGE(Table1382[[#This Row],[2Bi Disappearance]:[2Bv Terrorism Injured ]])</f>
        <v>9</v>
      </c>
      <c r="M92" s="24" t="n">
        <v>10</v>
      </c>
      <c r="N92" s="24" t="n">
        <v>10</v>
      </c>
      <c r="O92" s="25" t="n">
        <v>0</v>
      </c>
      <c r="P92" s="25" t="n">
        <f aca="false">AVERAGE(Table1382[[#This Row],[2Ci Female Genital Mutilation]:[2Ciii Equal Inheritance Rights]])</f>
        <v>6.66666666666667</v>
      </c>
      <c r="Q92" s="24" t="n">
        <f aca="false">AVERAGE(F92,L92,P92)</f>
        <v>6.90222222222222</v>
      </c>
      <c r="R92" s="24" t="n">
        <v>10</v>
      </c>
      <c r="S92" s="24" t="n">
        <v>0</v>
      </c>
      <c r="T92" s="24" t="n">
        <v>5</v>
      </c>
      <c r="U92" s="24" t="n">
        <f aca="false">AVERAGE(R92:T92)</f>
        <v>5</v>
      </c>
      <c r="V92" s="24" t="n">
        <v>7.5</v>
      </c>
      <c r="W92" s="24" t="n">
        <v>6.66666666666667</v>
      </c>
      <c r="X92" s="24" t="n">
        <f aca="false">AVERAGE(Table1382[[#This Row],[4A Freedom to establish religious organizations]:[4B Autonomy of religious organizations]])</f>
        <v>7.08333333333333</v>
      </c>
      <c r="Y92" s="24" t="n">
        <v>7.5</v>
      </c>
      <c r="Z92" s="24" t="n">
        <v>7.5</v>
      </c>
      <c r="AA92" s="24" t="n">
        <v>6.66666666666667</v>
      </c>
      <c r="AB92" s="24" t="n">
        <v>6.66666666666667</v>
      </c>
      <c r="AC92" s="24" t="n">
        <v>6.66666666666667</v>
      </c>
      <c r="AD92" s="24" t="e">
        <f aca="false">AVERAGE(Table1382[[#This Row],[5Ci Political parties]:[5ciii educational, sporting and cultural organizations]])</f>
        <v>#N/A</v>
      </c>
      <c r="AE92" s="24" t="n">
        <v>10</v>
      </c>
      <c r="AF92" s="24" t="n">
        <v>7.5</v>
      </c>
      <c r="AG92" s="24" t="n">
        <v>7.5</v>
      </c>
      <c r="AH92" s="24" t="e">
        <f aca="false">AVERAGE(Table1382[[#This Row],[5Di Political parties]:[5diii educational, sporting and cultural organizations5]])</f>
        <v>#N/A</v>
      </c>
      <c r="AI92" s="24" t="n">
        <f aca="false">AVERAGE(Y92:Z92,AD92,AH92)</f>
        <v>7.5</v>
      </c>
      <c r="AJ92" s="24" t="n">
        <v>10</v>
      </c>
      <c r="AK92" s="25" t="n">
        <v>6</v>
      </c>
      <c r="AL92" s="25" t="n">
        <v>6.25</v>
      </c>
      <c r="AM92" s="25" t="n">
        <v>10</v>
      </c>
      <c r="AN92" s="25" t="n">
        <v>10</v>
      </c>
      <c r="AO92" s="25" t="n">
        <f aca="false">AVERAGE(Table1382[[#This Row],[6Di Access to foreign television (cable/ satellite)]:[6Dii Access to foreign newspapers]])</f>
        <v>10</v>
      </c>
      <c r="AP92" s="25" t="n">
        <v>10</v>
      </c>
      <c r="AQ92" s="24" t="n">
        <f aca="false">AVERAGE(AJ92:AL92,AO92:AP92)</f>
        <v>8.45</v>
      </c>
      <c r="AR92" s="24" t="n">
        <v>5</v>
      </c>
      <c r="AS92" s="24" t="n">
        <v>0</v>
      </c>
      <c r="AT92" s="24" t="n">
        <v>0</v>
      </c>
      <c r="AU92" s="24" t="n">
        <f aca="false">AVERAGE(AS92:AT92)</f>
        <v>0</v>
      </c>
      <c r="AV92" s="24" t="n">
        <f aca="false">AVERAGE(AU92,AR92)</f>
        <v>2.5</v>
      </c>
      <c r="AW92" s="26" t="n">
        <f aca="false">AVERAGE(Table1382[[#This Row],[RULE OF LAW]],Table1382[[#This Row],[SECURITY &amp; SAFETY]],Table1382[[#This Row],[PERSONAL FREEDOM (minus Security &amp;Safety and Rule of Law)]],Table1382[[#This Row],[PERSONAL FREEDOM (minus Security &amp;Safety and Rule of Law)]])</f>
        <v>5.99048063888889</v>
      </c>
      <c r="AX92" s="27" t="n">
        <v>5.71</v>
      </c>
      <c r="AY92" s="28" t="n">
        <f aca="false">AVERAGE(Table1382[[#This Row],[PERSONAL FREEDOM]:[ECONOMIC FREEDOM]])</f>
        <v>5.85024031944444</v>
      </c>
      <c r="AZ92" s="29" t="n">
        <f aca="false">RANK(BA92,$BA$2:$BA$142)</f>
        <v>121</v>
      </c>
      <c r="BA92" s="30" t="n">
        <f aca="false">ROUND(AY92, 2)</f>
        <v>5.85</v>
      </c>
      <c r="BB92" s="26" t="n">
        <f aca="false">Table1382[[#This Row],[1 Rule of Law]]</f>
        <v>4.846367</v>
      </c>
      <c r="BC92" s="26" t="n">
        <f aca="false">Table1382[[#This Row],[2 Security &amp; Safety]]</f>
        <v>6.90222222222222</v>
      </c>
      <c r="BD92" s="26" t="n">
        <f aca="false">AVERAGE(AQ92,U92,AI92,AV92,X92)</f>
        <v>6.10666666666667</v>
      </c>
    </row>
    <row r="93" s="6" customFormat="true" ht="15" hidden="false" customHeight="true" outlineLevel="0" collapsed="false">
      <c r="A93" s="23" t="s">
        <v>152</v>
      </c>
      <c r="B93" s="24" t="s">
        <v>60</v>
      </c>
      <c r="C93" s="24" t="s">
        <v>60</v>
      </c>
      <c r="D93" s="24" t="s">
        <v>60</v>
      </c>
      <c r="E93" s="24" t="n">
        <v>3.445125</v>
      </c>
      <c r="F93" s="24" t="n">
        <v>3.92</v>
      </c>
      <c r="G93" s="24" t="n">
        <v>0</v>
      </c>
      <c r="H93" s="24" t="n">
        <v>9.55612066327114</v>
      </c>
      <c r="I93" s="24" t="n">
        <v>2.5</v>
      </c>
      <c r="J93" s="24" t="n">
        <v>9.90584377705751</v>
      </c>
      <c r="K93" s="24" t="n">
        <v>9.86683619898134</v>
      </c>
      <c r="L93" s="24" t="n">
        <f aca="false">AVERAGE(Table1382[[#This Row],[2Bi Disappearance]:[2Bv Terrorism Injured ]])</f>
        <v>6.365760127862</v>
      </c>
      <c r="M93" s="24" t="n">
        <v>10</v>
      </c>
      <c r="N93" s="24" t="n">
        <v>7.5</v>
      </c>
      <c r="O93" s="25" t="n">
        <v>10</v>
      </c>
      <c r="P93" s="25" t="n">
        <f aca="false">AVERAGE(Table1382[[#This Row],[2Ci Female Genital Mutilation]:[2Ciii Equal Inheritance Rights]])</f>
        <v>9.16666666666667</v>
      </c>
      <c r="Q93" s="24" t="n">
        <f aca="false">AVERAGE(F93,L93,P93)</f>
        <v>6.48414226484289</v>
      </c>
      <c r="R93" s="24" t="n">
        <v>0</v>
      </c>
      <c r="S93" s="24" t="n">
        <v>0</v>
      </c>
      <c r="T93" s="24" t="n">
        <v>10</v>
      </c>
      <c r="U93" s="24" t="n">
        <f aca="false">AVERAGE(R93:T93)</f>
        <v>3.33333333333333</v>
      </c>
      <c r="V93" s="24" t="s">
        <v>60</v>
      </c>
      <c r="W93" s="24" t="s">
        <v>60</v>
      </c>
      <c r="X93" s="24" t="s">
        <v>60</v>
      </c>
      <c r="Y93" s="24" t="s">
        <v>60</v>
      </c>
      <c r="Z93" s="24" t="s">
        <v>60</v>
      </c>
      <c r="AA93" s="24" t="s">
        <v>60</v>
      </c>
      <c r="AB93" s="24" t="s">
        <v>60</v>
      </c>
      <c r="AC93" s="24" t="s">
        <v>60</v>
      </c>
      <c r="AD93" s="24" t="s">
        <v>60</v>
      </c>
      <c r="AE93" s="24" t="s">
        <v>60</v>
      </c>
      <c r="AF93" s="24" t="s">
        <v>60</v>
      </c>
      <c r="AG93" s="24" t="s">
        <v>60</v>
      </c>
      <c r="AH93" s="24" t="s">
        <v>60</v>
      </c>
      <c r="AI93" s="24" t="s">
        <v>60</v>
      </c>
      <c r="AJ93" s="24" t="n">
        <v>10</v>
      </c>
      <c r="AK93" s="25" t="n">
        <v>0</v>
      </c>
      <c r="AL93" s="25" t="n">
        <v>0.5</v>
      </c>
      <c r="AM93" s="25" t="s">
        <v>60</v>
      </c>
      <c r="AN93" s="25" t="s">
        <v>60</v>
      </c>
      <c r="AO93" s="25" t="s">
        <v>60</v>
      </c>
      <c r="AP93" s="25" t="s">
        <v>60</v>
      </c>
      <c r="AQ93" s="24" t="n">
        <f aca="false">AVERAGE(AJ93:AL93,AO93:AP93)</f>
        <v>3.5</v>
      </c>
      <c r="AR93" s="24" t="n">
        <v>10</v>
      </c>
      <c r="AS93" s="24" t="n">
        <v>0</v>
      </c>
      <c r="AT93" s="24" t="n">
        <v>10</v>
      </c>
      <c r="AU93" s="24" t="n">
        <f aca="false">AVERAGE(AS93:AT93)</f>
        <v>5</v>
      </c>
      <c r="AV93" s="24" t="n">
        <f aca="false">AVERAGE(AU93,AR93)</f>
        <v>7.5</v>
      </c>
      <c r="AW93" s="26" t="n">
        <f aca="false">AVERAGE(Table1382[[#This Row],[RULE OF LAW]],Table1382[[#This Row],[SECURITY &amp; SAFETY]],Table1382[[#This Row],[PERSONAL FREEDOM (minus Security &amp;Safety and Rule of Law)]],Table1382[[#This Row],[PERSONAL FREEDOM (minus Security &amp;Safety and Rule of Law)]])</f>
        <v>4.87120570509961</v>
      </c>
      <c r="AX93" s="27" t="n">
        <v>3.89</v>
      </c>
      <c r="AY93" s="28" t="n">
        <f aca="false">AVERAGE(Table1382[[#This Row],[PERSONAL FREEDOM]:[ECONOMIC FREEDOM]])</f>
        <v>4.38060285254981</v>
      </c>
      <c r="AZ93" s="29" t="n">
        <f aca="false">RANK(BA93,$BA$2:$BA$142)</f>
        <v>141</v>
      </c>
      <c r="BA93" s="30" t="n">
        <f aca="false">ROUND(AY93, 2)</f>
        <v>4.38</v>
      </c>
      <c r="BB93" s="26" t="n">
        <f aca="false">Table1382[[#This Row],[1 Rule of Law]]</f>
        <v>3.445125</v>
      </c>
      <c r="BC93" s="26" t="n">
        <f aca="false">Table1382[[#This Row],[2 Security &amp; Safety]]</f>
        <v>6.48414226484289</v>
      </c>
      <c r="BD93" s="26" t="n">
        <f aca="false">AVERAGE(AQ93,U93,AI93,AV93,X93)</f>
        <v>4.77777777777778</v>
      </c>
    </row>
    <row r="94" s="6" customFormat="true" ht="15" hidden="false" customHeight="true" outlineLevel="0" collapsed="false">
      <c r="A94" s="23" t="s">
        <v>153</v>
      </c>
      <c r="B94" s="24" t="s">
        <v>60</v>
      </c>
      <c r="C94" s="24" t="s">
        <v>60</v>
      </c>
      <c r="D94" s="24" t="s">
        <v>60</v>
      </c>
      <c r="E94" s="24" t="n">
        <v>5.798668</v>
      </c>
      <c r="F94" s="24" t="n">
        <v>3.28</v>
      </c>
      <c r="G94" s="24" t="n">
        <v>10</v>
      </c>
      <c r="H94" s="24" t="n">
        <v>10</v>
      </c>
      <c r="I94" s="24" t="n">
        <v>7.5</v>
      </c>
      <c r="J94" s="24" t="n">
        <v>10</v>
      </c>
      <c r="K94" s="24" t="n">
        <v>10</v>
      </c>
      <c r="L94" s="24" t="n">
        <f aca="false">AVERAGE(Table1382[[#This Row],[2Bi Disappearance]:[2Bv Terrorism Injured ]])</f>
        <v>9.5</v>
      </c>
      <c r="M94" s="24" t="n">
        <v>10</v>
      </c>
      <c r="N94" s="24" t="n">
        <v>7.5</v>
      </c>
      <c r="O94" s="25" t="n">
        <v>0</v>
      </c>
      <c r="P94" s="25" t="n">
        <f aca="false">AVERAGE(Table1382[[#This Row],[2Ci Female Genital Mutilation]:[2Ciii Equal Inheritance Rights]])</f>
        <v>5.83333333333333</v>
      </c>
      <c r="Q94" s="24" t="n">
        <f aca="false">AVERAGE(F94,L94,P94)</f>
        <v>6.20444444444444</v>
      </c>
      <c r="R94" s="24" t="n">
        <v>10</v>
      </c>
      <c r="S94" s="24" t="n">
        <v>10</v>
      </c>
      <c r="T94" s="24" t="n">
        <v>10</v>
      </c>
      <c r="U94" s="24" t="n">
        <f aca="false">AVERAGE(R94:T94)</f>
        <v>10</v>
      </c>
      <c r="V94" s="24" t="n">
        <v>7.5</v>
      </c>
      <c r="W94" s="24" t="n">
        <v>6.66666666666667</v>
      </c>
      <c r="X94" s="24" t="n">
        <f aca="false">AVERAGE(Table1382[[#This Row],[4A Freedom to establish religious organizations]:[4B Autonomy of religious organizations]])</f>
        <v>7.08333333333333</v>
      </c>
      <c r="Y94" s="24" t="n">
        <v>7.5</v>
      </c>
      <c r="Z94" s="24" t="n">
        <v>7.5</v>
      </c>
      <c r="AA94" s="24" t="n">
        <v>6.66666666666667</v>
      </c>
      <c r="AB94" s="24" t="n">
        <v>6.66666666666667</v>
      </c>
      <c r="AC94" s="24" t="n">
        <v>6.66666666666667</v>
      </c>
      <c r="AD94" s="24" t="e">
        <f aca="false">AVERAGE(Table1382[[#This Row],[5Ci Political parties]:[5ciii educational, sporting and cultural organizations]])</f>
        <v>#N/A</v>
      </c>
      <c r="AE94" s="24" t="n">
        <v>7.5</v>
      </c>
      <c r="AF94" s="24" t="n">
        <v>7.5</v>
      </c>
      <c r="AG94" s="24" t="n">
        <v>7.5</v>
      </c>
      <c r="AH94" s="24" t="e">
        <f aca="false">AVERAGE(Table1382[[#This Row],[5Di Political parties]:[5diii educational, sporting and cultural organizations5]])</f>
        <v>#N/A</v>
      </c>
      <c r="AI94" s="24" t="e">
        <f aca="false">AVERAGE(Y94:Z94,AD94,AH94)</f>
        <v>#N/A</v>
      </c>
      <c r="AJ94" s="24" t="n">
        <v>10</v>
      </c>
      <c r="AK94" s="25" t="n">
        <v>7.33333333333333</v>
      </c>
      <c r="AL94" s="25" t="n">
        <v>7.5</v>
      </c>
      <c r="AM94" s="25" t="n">
        <v>10</v>
      </c>
      <c r="AN94" s="25" t="n">
        <v>6.66666666666667</v>
      </c>
      <c r="AO94" s="25" t="n">
        <f aca="false">AVERAGE(Table1382[[#This Row],[6Di Access to foreign television (cable/ satellite)]:[6Dii Access to foreign newspapers]])</f>
        <v>8.33333333333333</v>
      </c>
      <c r="AP94" s="25" t="n">
        <v>10</v>
      </c>
      <c r="AQ94" s="24" t="n">
        <f aca="false">AVERAGE(AJ94:AL94,AO94:AP94)</f>
        <v>8.63333333333333</v>
      </c>
      <c r="AR94" s="24" t="n">
        <v>10</v>
      </c>
      <c r="AS94" s="24" t="n">
        <v>0</v>
      </c>
      <c r="AT94" s="24" t="n">
        <v>10</v>
      </c>
      <c r="AU94" s="24" t="n">
        <f aca="false">AVERAGE(AS94:AT94)</f>
        <v>5</v>
      </c>
      <c r="AV94" s="24" t="n">
        <f aca="false">AVERAGE(AU94,AR94)</f>
        <v>7.5</v>
      </c>
      <c r="AW94" s="26" t="n">
        <f aca="false">AVERAGE(Table1382[[#This Row],[RULE OF LAW]],Table1382[[#This Row],[SECURITY &amp; SAFETY]],Table1382[[#This Row],[PERSONAL FREEDOM (minus Security &amp;Safety and Rule of Law)]],Table1382[[#This Row],[PERSONAL FREEDOM (minus Security &amp;Safety and Rule of Law)]])</f>
        <v>7.05161144444444</v>
      </c>
      <c r="AX94" s="27" t="n">
        <v>6.76</v>
      </c>
      <c r="AY94" s="28" t="n">
        <f aca="false">AVERAGE(Table1382[[#This Row],[PERSONAL FREEDOM]:[ECONOMIC FREEDOM]])</f>
        <v>6.90580572222222</v>
      </c>
      <c r="AZ94" s="29" t="n">
        <f aca="false">RANK(BA94,$BA$2:$BA$142)</f>
        <v>72</v>
      </c>
      <c r="BA94" s="30" t="n">
        <f aca="false">ROUND(AY94, 2)</f>
        <v>6.91</v>
      </c>
      <c r="BB94" s="26" t="n">
        <f aca="false">Table1382[[#This Row],[1 Rule of Law]]</f>
        <v>5.798668</v>
      </c>
      <c r="BC94" s="26" t="n">
        <f aca="false">Table1382[[#This Row],[2 Security &amp; Safety]]</f>
        <v>6.20444444444444</v>
      </c>
      <c r="BD94" s="26" t="e">
        <f aca="false">AVERAGE(AQ94,U94,AI94,AV94,X94)</f>
        <v>#N/A</v>
      </c>
    </row>
    <row r="95" s="6" customFormat="true" ht="15" hidden="false" customHeight="true" outlineLevel="0" collapsed="false">
      <c r="A95" s="23" t="s">
        <v>154</v>
      </c>
      <c r="B95" s="24" t="n">
        <v>5.46666666666667</v>
      </c>
      <c r="C95" s="24" t="n">
        <v>4.29630175040361</v>
      </c>
      <c r="D95" s="24" t="n">
        <v>5.38776496906452</v>
      </c>
      <c r="E95" s="24" t="n">
        <v>5.1</v>
      </c>
      <c r="F95" s="24" t="n">
        <v>9.64</v>
      </c>
      <c r="G95" s="24" t="n">
        <v>10</v>
      </c>
      <c r="H95" s="24" t="n">
        <v>10</v>
      </c>
      <c r="I95" s="24" t="n">
        <v>7.5</v>
      </c>
      <c r="J95" s="24" t="n">
        <v>9.38677690612936</v>
      </c>
      <c r="K95" s="24" t="n">
        <v>7.74380182443821</v>
      </c>
      <c r="L95" s="24" t="n">
        <f aca="false">AVERAGE(Table1382[[#This Row],[2Bi Disappearance]:[2Bv Terrorism Injured ]])</f>
        <v>8.92611574611351</v>
      </c>
      <c r="M95" s="24" t="n">
        <v>10</v>
      </c>
      <c r="N95" s="24" t="n">
        <v>5</v>
      </c>
      <c r="O95" s="25" t="n">
        <v>5</v>
      </c>
      <c r="P95" s="25" t="n">
        <f aca="false">AVERAGE(Table1382[[#This Row],[2Ci Female Genital Mutilation]:[2Ciii Equal Inheritance Rights]])</f>
        <v>6.66666666666667</v>
      </c>
      <c r="Q95" s="24" t="n">
        <f aca="false">AVERAGE(F95,L95,P95)</f>
        <v>8.41092747092673</v>
      </c>
      <c r="R95" s="24" t="n">
        <v>10</v>
      </c>
      <c r="S95" s="24" t="n">
        <v>10</v>
      </c>
      <c r="T95" s="24" t="n">
        <v>5</v>
      </c>
      <c r="U95" s="24" t="n">
        <f aca="false">AVERAGE(R95:T95)</f>
        <v>8.33333333333333</v>
      </c>
      <c r="V95" s="24" t="n">
        <v>10</v>
      </c>
      <c r="W95" s="24" t="n">
        <v>10</v>
      </c>
      <c r="X95" s="24" t="n">
        <f aca="false">AVERAGE(Table1382[[#This Row],[4A Freedom to establish religious organizations]:[4B Autonomy of religious organizations]])</f>
        <v>10</v>
      </c>
      <c r="Y95" s="24" t="n">
        <v>7.5</v>
      </c>
      <c r="Z95" s="24" t="n">
        <v>7.5</v>
      </c>
      <c r="AA95" s="24" t="n">
        <v>6.66666666666667</v>
      </c>
      <c r="AB95" s="24" t="n">
        <v>6.66666666666667</v>
      </c>
      <c r="AC95" s="24" t="n">
        <v>6.66666666666667</v>
      </c>
      <c r="AD95" s="24" t="e">
        <f aca="false">AVERAGE(Table1382[[#This Row],[5Ci Political parties]:[5ciii educational, sporting and cultural organizations]])</f>
        <v>#N/A</v>
      </c>
      <c r="AE95" s="24" t="n">
        <v>10</v>
      </c>
      <c r="AF95" s="24" t="n">
        <v>10</v>
      </c>
      <c r="AG95" s="24" t="n">
        <v>7.5</v>
      </c>
      <c r="AH95" s="24" t="e">
        <f aca="false">AVERAGE(Table1382[[#This Row],[5Di Political parties]:[5diii educational, sporting and cultural organizations5]])</f>
        <v>#N/A</v>
      </c>
      <c r="AI95" s="24" t="e">
        <f aca="false">AVERAGE(Y95:Z95,AD95,AH95)</f>
        <v>#N/A</v>
      </c>
      <c r="AJ95" s="24" t="n">
        <v>10</v>
      </c>
      <c r="AK95" s="25" t="n">
        <v>5</v>
      </c>
      <c r="AL95" s="25" t="n">
        <v>3</v>
      </c>
      <c r="AM95" s="25" t="n">
        <v>10</v>
      </c>
      <c r="AN95" s="25" t="n">
        <v>10</v>
      </c>
      <c r="AO95" s="25" t="n">
        <f aca="false">AVERAGE(Table1382[[#This Row],[6Di Access to foreign television (cable/ satellite)]:[6Dii Access to foreign newspapers]])</f>
        <v>10</v>
      </c>
      <c r="AP95" s="25" t="n">
        <v>10</v>
      </c>
      <c r="AQ95" s="24" t="n">
        <f aca="false">AVERAGE(AJ95:AL95,AO95:AP95)</f>
        <v>7.6</v>
      </c>
      <c r="AR95" s="24" t="n">
        <v>5</v>
      </c>
      <c r="AS95" s="24" t="n">
        <v>10</v>
      </c>
      <c r="AT95" s="24" t="n">
        <v>10</v>
      </c>
      <c r="AU95" s="24" t="n">
        <f aca="false">AVERAGE(AS95:AT95)</f>
        <v>10</v>
      </c>
      <c r="AV95" s="24" t="n">
        <f aca="false">AVERAGE(AU95,AR95)</f>
        <v>7.5</v>
      </c>
      <c r="AW95" s="26" t="n">
        <f aca="false">AVERAGE(Table1382[[#This Row],[RULE OF LAW]],Table1382[[#This Row],[SECURITY &amp; SAFETY]],Table1382[[#This Row],[PERSONAL FREEDOM (minus Security &amp;Safety and Rule of Law)]],Table1382[[#This Row],[PERSONAL FREEDOM (minus Security &amp;Safety and Rule of Law)]])</f>
        <v>7.49189853439835</v>
      </c>
      <c r="AX95" s="27" t="n">
        <v>6.19</v>
      </c>
      <c r="AY95" s="28" t="n">
        <f aca="false">AVERAGE(Table1382[[#This Row],[PERSONAL FREEDOM]:[ECONOMIC FREEDOM]])</f>
        <v>6.84094926719918</v>
      </c>
      <c r="AZ95" s="29" t="n">
        <f aca="false">RANK(BA95,$BA$2:$BA$142)</f>
        <v>77</v>
      </c>
      <c r="BA95" s="30" t="n">
        <f aca="false">ROUND(AY95, 2)</f>
        <v>6.84</v>
      </c>
      <c r="BB95" s="26" t="n">
        <f aca="false">Table1382[[#This Row],[1 Rule of Law]]</f>
        <v>5.1</v>
      </c>
      <c r="BC95" s="26" t="n">
        <f aca="false">Table1382[[#This Row],[2 Security &amp; Safety]]</f>
        <v>8.41092747092673</v>
      </c>
      <c r="BD95" s="26" t="e">
        <f aca="false">AVERAGE(AQ95,U95,AI95,AV95,X95)</f>
        <v>#N/A</v>
      </c>
    </row>
    <row r="96" s="6" customFormat="true" ht="15" hidden="false" customHeight="true" outlineLevel="0" collapsed="false">
      <c r="A96" s="23" t="s">
        <v>155</v>
      </c>
      <c r="B96" s="24" t="n">
        <v>8.93333333333333</v>
      </c>
      <c r="C96" s="24" t="n">
        <v>8.03492320980206</v>
      </c>
      <c r="D96" s="24" t="n">
        <v>8.00579833155921</v>
      </c>
      <c r="E96" s="24" t="n">
        <v>8.3</v>
      </c>
      <c r="F96" s="24" t="n">
        <v>8.16</v>
      </c>
      <c r="G96" s="24" t="n">
        <v>10</v>
      </c>
      <c r="H96" s="24" t="n">
        <v>10</v>
      </c>
      <c r="I96" s="24" t="n">
        <v>7.5</v>
      </c>
      <c r="J96" s="24" t="n">
        <v>10</v>
      </c>
      <c r="K96" s="24" t="n">
        <v>10</v>
      </c>
      <c r="L96" s="24" t="n">
        <f aca="false">AVERAGE(Table1382[[#This Row],[2Bi Disappearance]:[2Bv Terrorism Injured ]])</f>
        <v>9.5</v>
      </c>
      <c r="M96" s="24" t="n">
        <v>9.5</v>
      </c>
      <c r="N96" s="24" t="n">
        <v>10</v>
      </c>
      <c r="O96" s="25" t="n">
        <v>10</v>
      </c>
      <c r="P96" s="25" t="n">
        <f aca="false">AVERAGE(Table1382[[#This Row],[2Ci Female Genital Mutilation]:[2Ciii Equal Inheritance Rights]])</f>
        <v>9.83333333333333</v>
      </c>
      <c r="Q96" s="24" t="n">
        <f aca="false">AVERAGE(F96,L96,P96)</f>
        <v>9.16444444444444</v>
      </c>
      <c r="R96" s="24" t="n">
        <v>10</v>
      </c>
      <c r="S96" s="24" t="n">
        <v>10</v>
      </c>
      <c r="T96" s="24" t="n">
        <v>10</v>
      </c>
      <c r="U96" s="24" t="n">
        <f aca="false">AVERAGE(R96:T96)</f>
        <v>10</v>
      </c>
      <c r="V96" s="24" t="n">
        <v>10</v>
      </c>
      <c r="W96" s="24" t="n">
        <v>10</v>
      </c>
      <c r="X96" s="24" t="n">
        <f aca="false">AVERAGE(Table1382[[#This Row],[4A Freedom to establish religious organizations]:[4B Autonomy of religious organizations]])</f>
        <v>10</v>
      </c>
      <c r="Y96" s="24" t="n">
        <v>10</v>
      </c>
      <c r="Z96" s="24" t="n">
        <v>10</v>
      </c>
      <c r="AA96" s="24" t="n">
        <v>10</v>
      </c>
      <c r="AB96" s="24" t="n">
        <v>10</v>
      </c>
      <c r="AC96" s="24" t="n">
        <v>10</v>
      </c>
      <c r="AD96" s="24" t="e">
        <f aca="false">AVERAGE(Table1382[[#This Row],[5Ci Political parties]:[5ciii educational, sporting and cultural organizations]])</f>
        <v>#N/A</v>
      </c>
      <c r="AE96" s="24" t="n">
        <v>10</v>
      </c>
      <c r="AF96" s="24" t="n">
        <v>10</v>
      </c>
      <c r="AG96" s="24" t="n">
        <v>10</v>
      </c>
      <c r="AH96" s="24" t="e">
        <f aca="false">AVERAGE(Table1382[[#This Row],[5Di Political parties]:[5diii educational, sporting and cultural organizations5]])</f>
        <v>#N/A</v>
      </c>
      <c r="AI96" s="24" t="e">
        <f aca="false">AVERAGE(Y96:Z96,AD96,AH96)</f>
        <v>#N/A</v>
      </c>
      <c r="AJ96" s="24" t="n">
        <v>10</v>
      </c>
      <c r="AK96" s="25" t="n">
        <v>9.33333333333333</v>
      </c>
      <c r="AL96" s="25" t="n">
        <v>8.25</v>
      </c>
      <c r="AM96" s="25" t="n">
        <v>10</v>
      </c>
      <c r="AN96" s="25" t="n">
        <v>10</v>
      </c>
      <c r="AO96" s="25" t="n">
        <f aca="false">AVERAGE(Table1382[[#This Row],[6Di Access to foreign television (cable/ satellite)]:[6Dii Access to foreign newspapers]])</f>
        <v>10</v>
      </c>
      <c r="AP96" s="25" t="n">
        <v>10</v>
      </c>
      <c r="AQ96" s="24" t="n">
        <f aca="false">AVERAGE(AJ96:AL96,AO96:AP96)</f>
        <v>9.51666666666667</v>
      </c>
      <c r="AR96" s="24" t="n">
        <v>10</v>
      </c>
      <c r="AS96" s="24" t="n">
        <v>10</v>
      </c>
      <c r="AT96" s="24" t="n">
        <v>10</v>
      </c>
      <c r="AU96" s="24" t="n">
        <f aca="false">AVERAGE(AS96:AT96)</f>
        <v>10</v>
      </c>
      <c r="AV96" s="24" t="n">
        <f aca="false">AVERAGE(AU96,AR96)</f>
        <v>10</v>
      </c>
      <c r="AW96" s="26" t="n">
        <f aca="false">AVERAGE(Table1382[[#This Row],[RULE OF LAW]],Table1382[[#This Row],[SECURITY &amp; SAFETY]],Table1382[[#This Row],[PERSONAL FREEDOM (minus Security &amp;Safety and Rule of Law)]],Table1382[[#This Row],[PERSONAL FREEDOM (minus Security &amp;Safety and Rule of Law)]])</f>
        <v>9.31777777777778</v>
      </c>
      <c r="AX96" s="27" t="n">
        <v>7.58</v>
      </c>
      <c r="AY96" s="28" t="n">
        <f aca="false">AVERAGE(Table1382[[#This Row],[PERSONAL FREEDOM]:[ECONOMIC FREEDOM]])</f>
        <v>8.44888888888889</v>
      </c>
      <c r="AZ96" s="29" t="n">
        <f aca="false">RANK(BA96,$BA$2:$BA$142)</f>
        <v>11</v>
      </c>
      <c r="BA96" s="30" t="n">
        <f aca="false">ROUND(AY96, 2)</f>
        <v>8.45</v>
      </c>
      <c r="BB96" s="26" t="n">
        <f aca="false">Table1382[[#This Row],[1 Rule of Law]]</f>
        <v>8.3</v>
      </c>
      <c r="BC96" s="26" t="n">
        <f aca="false">Table1382[[#This Row],[2 Security &amp; Safety]]</f>
        <v>9.16444444444444</v>
      </c>
      <c r="BD96" s="26" t="e">
        <f aca="false">AVERAGE(AQ96,U96,AI96,AV96,X96)</f>
        <v>#N/A</v>
      </c>
    </row>
    <row r="97" s="6" customFormat="true" ht="15" hidden="false" customHeight="true" outlineLevel="0" collapsed="false">
      <c r="A97" s="23" t="s">
        <v>156</v>
      </c>
      <c r="B97" s="24" t="n">
        <v>8.73333333333333</v>
      </c>
      <c r="C97" s="24" t="n">
        <v>7.59961072261317</v>
      </c>
      <c r="D97" s="24" t="n">
        <v>7.93797399019556</v>
      </c>
      <c r="E97" s="24" t="n">
        <v>8.1</v>
      </c>
      <c r="F97" s="24" t="n">
        <v>9.52</v>
      </c>
      <c r="G97" s="24" t="n">
        <v>10</v>
      </c>
      <c r="H97" s="24" t="n">
        <v>10</v>
      </c>
      <c r="I97" s="24" t="n">
        <v>10</v>
      </c>
      <c r="J97" s="24" t="n">
        <v>10</v>
      </c>
      <c r="K97" s="24" t="n">
        <v>10</v>
      </c>
      <c r="L97" s="24" t="n">
        <f aca="false">AVERAGE(Table1382[[#This Row],[2Bi Disappearance]:[2Bv Terrorism Injured ]])</f>
        <v>10</v>
      </c>
      <c r="M97" s="24" t="n">
        <v>10</v>
      </c>
      <c r="N97" s="24" t="n">
        <v>10</v>
      </c>
      <c r="O97" s="25" t="n">
        <v>10</v>
      </c>
      <c r="P97" s="25" t="n">
        <f aca="false">AVERAGE(Table1382[[#This Row],[2Ci Female Genital Mutilation]:[2Ciii Equal Inheritance Rights]])</f>
        <v>10</v>
      </c>
      <c r="Q97" s="24" t="n">
        <f aca="false">AVERAGE(F97,L97,P97)</f>
        <v>9.84</v>
      </c>
      <c r="R97" s="24" t="n">
        <v>10</v>
      </c>
      <c r="S97" s="24" t="n">
        <v>10</v>
      </c>
      <c r="T97" s="24" t="n">
        <v>10</v>
      </c>
      <c r="U97" s="24" t="n">
        <f aca="false">AVERAGE(R97:T97)</f>
        <v>10</v>
      </c>
      <c r="V97" s="24" t="n">
        <v>10</v>
      </c>
      <c r="W97" s="24" t="n">
        <v>10</v>
      </c>
      <c r="X97" s="24" t="n">
        <f aca="false">AVERAGE(Table1382[[#This Row],[4A Freedom to establish religious organizations]:[4B Autonomy of religious organizations]])</f>
        <v>10</v>
      </c>
      <c r="Y97" s="24" t="n">
        <v>10</v>
      </c>
      <c r="Z97" s="24" t="n">
        <v>10</v>
      </c>
      <c r="AA97" s="24" t="n">
        <v>10</v>
      </c>
      <c r="AB97" s="24" t="n">
        <v>10</v>
      </c>
      <c r="AC97" s="24" t="n">
        <v>10</v>
      </c>
      <c r="AD97" s="24" t="e">
        <f aca="false">AVERAGE(Table1382[[#This Row],[5Ci Political parties]:[5ciii educational, sporting and cultural organizations]])</f>
        <v>#N/A</v>
      </c>
      <c r="AE97" s="24" t="n">
        <v>10</v>
      </c>
      <c r="AF97" s="24" t="n">
        <v>10</v>
      </c>
      <c r="AG97" s="24" t="n">
        <v>10</v>
      </c>
      <c r="AH97" s="24" t="e">
        <f aca="false">AVERAGE(Table1382[[#This Row],[5Di Political parties]:[5diii educational, sporting and cultural organizations5]])</f>
        <v>#N/A</v>
      </c>
      <c r="AI97" s="24" t="e">
        <f aca="false">AVERAGE(Y97:Z97,AD97,AH97)</f>
        <v>#N/A</v>
      </c>
      <c r="AJ97" s="24" t="n">
        <v>10</v>
      </c>
      <c r="AK97" s="25" t="n">
        <v>9</v>
      </c>
      <c r="AL97" s="25" t="n">
        <v>8.75</v>
      </c>
      <c r="AM97" s="25" t="n">
        <v>10</v>
      </c>
      <c r="AN97" s="25" t="n">
        <v>10</v>
      </c>
      <c r="AO97" s="25" t="n">
        <f aca="false">AVERAGE(Table1382[[#This Row],[6Di Access to foreign television (cable/ satellite)]:[6Dii Access to foreign newspapers]])</f>
        <v>10</v>
      </c>
      <c r="AP97" s="25" t="n">
        <v>10</v>
      </c>
      <c r="AQ97" s="24" t="n">
        <f aca="false">AVERAGE(AJ97:AL97,AO97:AP97)</f>
        <v>9.55</v>
      </c>
      <c r="AR97" s="24" t="n">
        <v>10</v>
      </c>
      <c r="AS97" s="24" t="n">
        <v>10</v>
      </c>
      <c r="AT97" s="24" t="n">
        <v>10</v>
      </c>
      <c r="AU97" s="24" t="n">
        <f aca="false">AVERAGE(AS97:AT97)</f>
        <v>10</v>
      </c>
      <c r="AV97" s="24" t="n">
        <f aca="false">AVERAGE(AU97,AR97)</f>
        <v>10</v>
      </c>
      <c r="AW97" s="26" t="n">
        <f aca="false">AVERAGE(Table1382[[#This Row],[RULE OF LAW]],Table1382[[#This Row],[SECURITY &amp; SAFETY]],Table1382[[#This Row],[PERSONAL FREEDOM (minus Security &amp;Safety and Rule of Law)]],Table1382[[#This Row],[PERSONAL FREEDOM (minus Security &amp;Safety and Rule of Law)]])</f>
        <v>9.44</v>
      </c>
      <c r="AX97" s="27" t="n">
        <v>8.39</v>
      </c>
      <c r="AY97" s="28" t="n">
        <f aca="false">AVERAGE(Table1382[[#This Row],[PERSONAL FREEDOM]:[ECONOMIC FREEDOM]])</f>
        <v>8.915</v>
      </c>
      <c r="AZ97" s="29" t="n">
        <f aca="false">RANK(BA97,$BA$2:$BA$142)</f>
        <v>2</v>
      </c>
      <c r="BA97" s="30" t="n">
        <f aca="false">ROUND(AY97, 2)</f>
        <v>8.92</v>
      </c>
      <c r="BB97" s="26" t="n">
        <f aca="false">Table1382[[#This Row],[1 Rule of Law]]</f>
        <v>8.1</v>
      </c>
      <c r="BC97" s="26" t="n">
        <f aca="false">Table1382[[#This Row],[2 Security &amp; Safety]]</f>
        <v>9.84</v>
      </c>
      <c r="BD97" s="26" t="e">
        <f aca="false">AVERAGE(AQ97,U97,AI97,AV97,X97)</f>
        <v>#N/A</v>
      </c>
    </row>
    <row r="98" s="6" customFormat="true" ht="15" hidden="false" customHeight="true" outlineLevel="0" collapsed="false">
      <c r="A98" s="23" t="s">
        <v>157</v>
      </c>
      <c r="B98" s="24" t="n">
        <v>4.5</v>
      </c>
      <c r="C98" s="24" t="n">
        <v>4.23209533209929</v>
      </c>
      <c r="D98" s="24" t="n">
        <v>4.23020391001249</v>
      </c>
      <c r="E98" s="24" t="n">
        <v>4.3</v>
      </c>
      <c r="F98" s="24" t="n">
        <v>4.8</v>
      </c>
      <c r="G98" s="24" t="n">
        <v>10</v>
      </c>
      <c r="H98" s="24" t="n">
        <v>10</v>
      </c>
      <c r="I98" s="24" t="n">
        <v>7.5</v>
      </c>
      <c r="J98" s="24" t="n">
        <v>10</v>
      </c>
      <c r="K98" s="24" t="n">
        <v>10</v>
      </c>
      <c r="L98" s="24" t="n">
        <f aca="false">AVERAGE(Table1382[[#This Row],[2Bi Disappearance]:[2Bv Terrorism Injured ]])</f>
        <v>9.5</v>
      </c>
      <c r="M98" s="24" t="n">
        <v>10</v>
      </c>
      <c r="N98" s="24" t="n">
        <v>10</v>
      </c>
      <c r="O98" s="25" t="n">
        <v>10</v>
      </c>
      <c r="P98" s="25" t="n">
        <f aca="false">AVERAGE(Table1382[[#This Row],[2Ci Female Genital Mutilation]:[2Ciii Equal Inheritance Rights]])</f>
        <v>10</v>
      </c>
      <c r="Q98" s="24" t="n">
        <f aca="false">AVERAGE(F98,L98,P98)</f>
        <v>8.1</v>
      </c>
      <c r="R98" s="24" t="n">
        <v>10</v>
      </c>
      <c r="S98" s="24" t="n">
        <v>10</v>
      </c>
      <c r="T98" s="24" t="n">
        <v>10</v>
      </c>
      <c r="U98" s="24" t="n">
        <f aca="false">AVERAGE(R98:T98)</f>
        <v>10</v>
      </c>
      <c r="V98" s="24" t="n">
        <v>7.5</v>
      </c>
      <c r="W98" s="24" t="n">
        <v>6.66666666666667</v>
      </c>
      <c r="X98" s="24" t="n">
        <f aca="false">AVERAGE(Table1382[[#This Row],[4A Freedom to establish religious organizations]:[4B Autonomy of religious organizations]])</f>
        <v>7.08333333333333</v>
      </c>
      <c r="Y98" s="24" t="n">
        <v>5</v>
      </c>
      <c r="Z98" s="24" t="n">
        <v>7.5</v>
      </c>
      <c r="AA98" s="24" t="n">
        <v>6.66666666666667</v>
      </c>
      <c r="AB98" s="24" t="n">
        <v>6.66666666666667</v>
      </c>
      <c r="AC98" s="24" t="n">
        <v>3.33333333333333</v>
      </c>
      <c r="AD98" s="24" t="e">
        <f aca="false">AVERAGE(Table1382[[#This Row],[5Ci Political parties]:[5ciii educational, sporting and cultural organizations]])</f>
        <v>#N/A</v>
      </c>
      <c r="AE98" s="24" t="n">
        <v>10</v>
      </c>
      <c r="AF98" s="24" t="n">
        <v>10</v>
      </c>
      <c r="AG98" s="24" t="n">
        <v>7.5</v>
      </c>
      <c r="AH98" s="24" t="e">
        <f aca="false">AVERAGE(Table1382[[#This Row],[5Di Political parties]:[5diii educational, sporting and cultural organizations5]])</f>
        <v>#N/A</v>
      </c>
      <c r="AI98" s="24" t="e">
        <f aca="false">AVERAGE(Y98:Z98,AD98,AH98)</f>
        <v>#N/A</v>
      </c>
      <c r="AJ98" s="24" t="n">
        <v>10</v>
      </c>
      <c r="AK98" s="25" t="n">
        <v>5.33333333333333</v>
      </c>
      <c r="AL98" s="25" t="n">
        <v>5.25</v>
      </c>
      <c r="AM98" s="25" t="n">
        <v>6.66666666666667</v>
      </c>
      <c r="AN98" s="25" t="n">
        <v>6.66666666666667</v>
      </c>
      <c r="AO98" s="25" t="n">
        <f aca="false">AVERAGE(Table1382[[#This Row],[6Di Access to foreign television (cable/ satellite)]:[6Dii Access to foreign newspapers]])</f>
        <v>6.66666666666667</v>
      </c>
      <c r="AP98" s="25" t="n">
        <v>10</v>
      </c>
      <c r="AQ98" s="24" t="n">
        <f aca="false">AVERAGE(AJ98:AL98,AO98:AP98)</f>
        <v>7.45</v>
      </c>
      <c r="AR98" s="24" t="n">
        <v>10</v>
      </c>
      <c r="AS98" s="24" t="n">
        <v>10</v>
      </c>
      <c r="AT98" s="24" t="n">
        <v>10</v>
      </c>
      <c r="AU98" s="24" t="n">
        <f aca="false">AVERAGE(AS98:AT98)</f>
        <v>10</v>
      </c>
      <c r="AV98" s="24" t="n">
        <f aca="false">AVERAGE(AU98,AR98)</f>
        <v>10</v>
      </c>
      <c r="AW98" s="26" t="n">
        <f aca="false">AVERAGE(Table1382[[#This Row],[RULE OF LAW]],Table1382[[#This Row],[SECURITY &amp; SAFETY]],Table1382[[#This Row],[PERSONAL FREEDOM (minus Security &amp;Safety and Rule of Law)]],Table1382[[#This Row],[PERSONAL FREEDOM (minus Security &amp;Safety and Rule of Law)]])</f>
        <v>7.23388888888889</v>
      </c>
      <c r="AX98" s="27" t="n">
        <v>7.18</v>
      </c>
      <c r="AY98" s="28" t="n">
        <f aca="false">AVERAGE(Table1382[[#This Row],[PERSONAL FREEDOM]:[ECONOMIC FREEDOM]])</f>
        <v>7.20694444444444</v>
      </c>
      <c r="AZ98" s="29" t="n">
        <f aca="false">RANK(BA98,$BA$2:$BA$142)</f>
        <v>58</v>
      </c>
      <c r="BA98" s="30" t="n">
        <f aca="false">ROUND(AY98, 2)</f>
        <v>7.21</v>
      </c>
      <c r="BB98" s="26" t="n">
        <f aca="false">Table1382[[#This Row],[1 Rule of Law]]</f>
        <v>4.3</v>
      </c>
      <c r="BC98" s="26" t="n">
        <f aca="false">Table1382[[#This Row],[2 Security &amp; Safety]]</f>
        <v>8.1</v>
      </c>
      <c r="BD98" s="26" t="e">
        <f aca="false">AVERAGE(AQ98,U98,AI98,AV98,X98)</f>
        <v>#N/A</v>
      </c>
    </row>
    <row r="99" s="6" customFormat="true" ht="15" hidden="false" customHeight="true" outlineLevel="0" collapsed="false">
      <c r="A99" s="23" t="s">
        <v>158</v>
      </c>
      <c r="B99" s="24" t="s">
        <v>60</v>
      </c>
      <c r="C99" s="24" t="s">
        <v>60</v>
      </c>
      <c r="D99" s="24" t="s">
        <v>60</v>
      </c>
      <c r="E99" s="24" t="n">
        <v>4.723929</v>
      </c>
      <c r="F99" s="24" t="n">
        <v>8.12</v>
      </c>
      <c r="G99" s="24" t="n">
        <v>5</v>
      </c>
      <c r="H99" s="24" t="n">
        <v>8.93455332871156</v>
      </c>
      <c r="I99" s="24" t="s">
        <v>60</v>
      </c>
      <c r="J99" s="24" t="n">
        <v>9.86398553132488</v>
      </c>
      <c r="K99" s="24" t="n">
        <v>9.91839131879493</v>
      </c>
      <c r="L99" s="24" t="n">
        <f aca="false">AVERAGE(Table1382[[#This Row],[2Bi Disappearance]:[2Bv Terrorism Injured ]])</f>
        <v>8.42923254470784</v>
      </c>
      <c r="M99" s="24" t="n">
        <v>9.8</v>
      </c>
      <c r="N99" s="24" t="n">
        <v>7.5</v>
      </c>
      <c r="O99" s="25" t="n">
        <v>5</v>
      </c>
      <c r="P99" s="25" t="n">
        <f aca="false">AVERAGE(Table1382[[#This Row],[2Ci Female Genital Mutilation]:[2Ciii Equal Inheritance Rights]])</f>
        <v>7.43333333333333</v>
      </c>
      <c r="Q99" s="24" t="n">
        <f aca="false">AVERAGE(F99,L99,P99)</f>
        <v>7.99418862601373</v>
      </c>
      <c r="R99" s="24" t="n">
        <v>5</v>
      </c>
      <c r="S99" s="24" t="n">
        <v>5</v>
      </c>
      <c r="T99" s="24" t="n">
        <v>10</v>
      </c>
      <c r="U99" s="24" t="n">
        <f aca="false">AVERAGE(R99:T99)</f>
        <v>6.66666666666667</v>
      </c>
      <c r="V99" s="24" t="n">
        <v>10</v>
      </c>
      <c r="W99" s="24" t="n">
        <v>6.66666666666667</v>
      </c>
      <c r="X99" s="24" t="n">
        <f aca="false">AVERAGE(Table1382[[#This Row],[4A Freedom to establish religious organizations]:[4B Autonomy of religious organizations]])</f>
        <v>8.33333333333333</v>
      </c>
      <c r="Y99" s="24" t="n">
        <v>7.5</v>
      </c>
      <c r="Z99" s="24" t="n">
        <v>7.5</v>
      </c>
      <c r="AA99" s="24" t="n">
        <v>6.66666666666667</v>
      </c>
      <c r="AB99" s="24" t="n">
        <v>6.66666666666667</v>
      </c>
      <c r="AC99" s="24" t="n">
        <v>10</v>
      </c>
      <c r="AD99" s="24" t="e">
        <f aca="false">AVERAGE(Table1382[[#This Row],[5Ci Political parties]:[5ciii educational, sporting and cultural organizations]])</f>
        <v>#N/A</v>
      </c>
      <c r="AE99" s="24" t="n">
        <v>10</v>
      </c>
      <c r="AF99" s="24" t="n">
        <v>7.5</v>
      </c>
      <c r="AG99" s="24" t="n">
        <v>10</v>
      </c>
      <c r="AH99" s="24" t="e">
        <f aca="false">AVERAGE(Table1382[[#This Row],[5Di Political parties]:[5diii educational, sporting and cultural organizations5]])</f>
        <v>#N/A</v>
      </c>
      <c r="AI99" s="24" t="e">
        <f aca="false">AVERAGE(Y99:Z99,AD99,AH99)</f>
        <v>#N/A</v>
      </c>
      <c r="AJ99" s="24" t="n">
        <v>10</v>
      </c>
      <c r="AK99" s="25" t="n">
        <v>2.66666666666667</v>
      </c>
      <c r="AL99" s="25" t="n">
        <v>3.75</v>
      </c>
      <c r="AM99" s="25" t="n">
        <v>10</v>
      </c>
      <c r="AN99" s="25" t="n">
        <v>6.66666666666667</v>
      </c>
      <c r="AO99" s="25" t="n">
        <f aca="false">AVERAGE(Table1382[[#This Row],[6Di Access to foreign television (cable/ satellite)]:[6Dii Access to foreign newspapers]])</f>
        <v>8.33333333333333</v>
      </c>
      <c r="AP99" s="25" t="n">
        <v>10</v>
      </c>
      <c r="AQ99" s="24" t="n">
        <f aca="false">AVERAGE(AJ99:AL99,AO99:AP99)</f>
        <v>6.95</v>
      </c>
      <c r="AR99" s="24" t="n">
        <v>5</v>
      </c>
      <c r="AS99" s="24" t="n">
        <v>10</v>
      </c>
      <c r="AT99" s="24" t="n">
        <v>10</v>
      </c>
      <c r="AU99" s="24" t="n">
        <f aca="false">AVERAGE(AS99:AT99)</f>
        <v>10</v>
      </c>
      <c r="AV99" s="24" t="n">
        <f aca="false">AVERAGE(AU99,AR99)</f>
        <v>7.5</v>
      </c>
      <c r="AW99" s="26" t="n">
        <f aca="false">AVERAGE(Table1382[[#This Row],[RULE OF LAW]],Table1382[[#This Row],[SECURITY &amp; SAFETY]],Table1382[[#This Row],[PERSONAL FREEDOM (minus Security &amp;Safety and Rule of Law)]],Table1382[[#This Row],[PERSONAL FREEDOM (minus Security &amp;Safety and Rule of Law)]])</f>
        <v>6.92314051761454</v>
      </c>
      <c r="AX99" s="27" t="n">
        <v>5.69</v>
      </c>
      <c r="AY99" s="28" t="n">
        <f aca="false">AVERAGE(Table1382[[#This Row],[PERSONAL FREEDOM]:[ECONOMIC FREEDOM]])</f>
        <v>6.30657025880727</v>
      </c>
      <c r="AZ99" s="29" t="n">
        <f aca="false">RANK(BA99,$BA$2:$BA$142)</f>
        <v>108</v>
      </c>
      <c r="BA99" s="30" t="n">
        <f aca="false">ROUND(AY99, 2)</f>
        <v>6.31</v>
      </c>
      <c r="BB99" s="26" t="n">
        <f aca="false">Table1382[[#This Row],[1 Rule of Law]]</f>
        <v>4.723929</v>
      </c>
      <c r="BC99" s="26" t="n">
        <f aca="false">Table1382[[#This Row],[2 Security &amp; Safety]]</f>
        <v>7.99418862601373</v>
      </c>
      <c r="BD99" s="26" t="e">
        <f aca="false">AVERAGE(AQ99,U99,AI99,AV99,X99)</f>
        <v>#N/A</v>
      </c>
    </row>
    <row r="100" s="6" customFormat="true" ht="15" hidden="false" customHeight="true" outlineLevel="0" collapsed="false">
      <c r="A100" s="23" t="s">
        <v>159</v>
      </c>
      <c r="B100" s="24" t="n">
        <v>2.83333333333333</v>
      </c>
      <c r="C100" s="24" t="n">
        <v>5.28519877843543</v>
      </c>
      <c r="D100" s="24" t="n">
        <v>2.83221376396309</v>
      </c>
      <c r="E100" s="24" t="n">
        <v>3.7</v>
      </c>
      <c r="F100" s="24" t="n">
        <v>2</v>
      </c>
      <c r="G100" s="24" t="n">
        <v>10</v>
      </c>
      <c r="H100" s="24" t="n">
        <v>10</v>
      </c>
      <c r="I100" s="24" t="n">
        <v>5</v>
      </c>
      <c r="J100" s="24" t="n">
        <v>9.84128270450885</v>
      </c>
      <c r="K100" s="24" t="n">
        <v>9.9629659643854</v>
      </c>
      <c r="L100" s="24" t="n">
        <f aca="false">AVERAGE(Table1382[[#This Row],[2Bi Disappearance]:[2Bv Terrorism Injured ]])</f>
        <v>8.96084973377885</v>
      </c>
      <c r="M100" s="24" t="n">
        <v>8.1</v>
      </c>
      <c r="N100" s="24" t="n">
        <v>7.5</v>
      </c>
      <c r="O100" s="25" t="n">
        <v>5</v>
      </c>
      <c r="P100" s="25" t="n">
        <f aca="false">AVERAGE(Table1382[[#This Row],[2Ci Female Genital Mutilation]:[2Ciii Equal Inheritance Rights]])</f>
        <v>6.86666666666667</v>
      </c>
      <c r="Q100" s="24" t="n">
        <f aca="false">AVERAGE(F100,L100,P100)</f>
        <v>5.94250546681517</v>
      </c>
      <c r="R100" s="24" t="n">
        <v>10</v>
      </c>
      <c r="S100" s="24" t="n">
        <v>5</v>
      </c>
      <c r="T100" s="24" t="n">
        <v>5</v>
      </c>
      <c r="U100" s="24" t="n">
        <f aca="false">AVERAGE(R100:T100)</f>
        <v>6.66666666666667</v>
      </c>
      <c r="V100" s="24" t="n">
        <v>10</v>
      </c>
      <c r="W100" s="24" t="n">
        <v>3.33333333333333</v>
      </c>
      <c r="X100" s="24" t="n">
        <f aca="false">AVERAGE(Table1382[[#This Row],[4A Freedom to establish religious organizations]:[4B Autonomy of religious organizations]])</f>
        <v>6.66666666666667</v>
      </c>
      <c r="Y100" s="24" t="n">
        <v>7.5</v>
      </c>
      <c r="Z100" s="24" t="n">
        <v>5</v>
      </c>
      <c r="AA100" s="24" t="n">
        <v>6.66666666666667</v>
      </c>
      <c r="AB100" s="24" t="n">
        <v>6.66666666666667</v>
      </c>
      <c r="AC100" s="24" t="n">
        <v>6.66666666666667</v>
      </c>
      <c r="AD100" s="24" t="e">
        <f aca="false">AVERAGE(Table1382[[#This Row],[5Ci Political parties]:[5ciii educational, sporting and cultural organizations]])</f>
        <v>#N/A</v>
      </c>
      <c r="AE100" s="24" t="n">
        <v>7.5</v>
      </c>
      <c r="AF100" s="24" t="n">
        <v>10</v>
      </c>
      <c r="AG100" s="24" t="n">
        <v>10</v>
      </c>
      <c r="AH100" s="24" t="e">
        <f aca="false">AVERAGE(Table1382[[#This Row],[5Di Political parties]:[5diii educational, sporting and cultural organizations5]])</f>
        <v>#N/A</v>
      </c>
      <c r="AI100" s="24" t="e">
        <f aca="false">AVERAGE(Y100:Z100,AD100,AH100)</f>
        <v>#N/A</v>
      </c>
      <c r="AJ100" s="24" t="n">
        <v>10</v>
      </c>
      <c r="AK100" s="25" t="n">
        <v>5</v>
      </c>
      <c r="AL100" s="25" t="n">
        <v>4.5</v>
      </c>
      <c r="AM100" s="25" t="n">
        <v>10</v>
      </c>
      <c r="AN100" s="25" t="n">
        <v>10</v>
      </c>
      <c r="AO100" s="25" t="n">
        <f aca="false">AVERAGE(Table1382[[#This Row],[6Di Access to foreign television (cable/ satellite)]:[6Dii Access to foreign newspapers]])</f>
        <v>10</v>
      </c>
      <c r="AP100" s="25" t="n">
        <v>10</v>
      </c>
      <c r="AQ100" s="24" t="n">
        <f aca="false">AVERAGE(AJ100:AL100,AO100:AP100)</f>
        <v>7.9</v>
      </c>
      <c r="AR100" s="24" t="n">
        <v>10</v>
      </c>
      <c r="AS100" s="24" t="n">
        <v>0</v>
      </c>
      <c r="AT100" s="24" t="n">
        <v>5</v>
      </c>
      <c r="AU100" s="24" t="n">
        <f aca="false">AVERAGE(AS100:AT100)</f>
        <v>2.5</v>
      </c>
      <c r="AV100" s="24" t="n">
        <f aca="false">AVERAGE(AU100,AR100)</f>
        <v>6.25</v>
      </c>
      <c r="AW100" s="26" t="n">
        <f aca="false">AVERAGE(Table1382[[#This Row],[RULE OF LAW]],Table1382[[#This Row],[SECURITY &amp; SAFETY]],Table1382[[#This Row],[PERSONAL FREEDOM (minus Security &amp;Safety and Rule of Law)]],Table1382[[#This Row],[PERSONAL FREEDOM (minus Security &amp;Safety and Rule of Law)]])</f>
        <v>5.86729303337046</v>
      </c>
      <c r="AX100" s="27" t="n">
        <v>6.08</v>
      </c>
      <c r="AY100" s="28" t="n">
        <f aca="false">AVERAGE(Table1382[[#This Row],[PERSONAL FREEDOM]:[ECONOMIC FREEDOM]])</f>
        <v>5.97364651668523</v>
      </c>
      <c r="AZ100" s="29" t="n">
        <f aca="false">RANK(BA100,$BA$2:$BA$142)</f>
        <v>116</v>
      </c>
      <c r="BA100" s="30" t="n">
        <f aca="false">ROUND(AY100, 2)</f>
        <v>5.97</v>
      </c>
      <c r="BB100" s="26" t="n">
        <f aca="false">Table1382[[#This Row],[1 Rule of Law]]</f>
        <v>3.7</v>
      </c>
      <c r="BC100" s="26" t="n">
        <f aca="false">Table1382[[#This Row],[2 Security &amp; Safety]]</f>
        <v>5.94250546681517</v>
      </c>
      <c r="BD100" s="26" t="e">
        <f aca="false">AVERAGE(AQ100,U100,AI100,AV100,X100)</f>
        <v>#N/A</v>
      </c>
    </row>
    <row r="101" s="6" customFormat="true" ht="15" hidden="false" customHeight="true" outlineLevel="0" collapsed="false">
      <c r="A101" s="23" t="s">
        <v>160</v>
      </c>
      <c r="B101" s="24" t="n">
        <v>9.4</v>
      </c>
      <c r="C101" s="24" t="n">
        <v>8.16227764816372</v>
      </c>
      <c r="D101" s="24" t="n">
        <v>8.45787769659892</v>
      </c>
      <c r="E101" s="24" t="n">
        <v>8.7</v>
      </c>
      <c r="F101" s="24" t="n">
        <v>9.72</v>
      </c>
      <c r="G101" s="24" t="n">
        <v>10</v>
      </c>
      <c r="H101" s="24" t="n">
        <v>10</v>
      </c>
      <c r="I101" s="24" t="n">
        <v>10</v>
      </c>
      <c r="J101" s="24" t="n">
        <v>10</v>
      </c>
      <c r="K101" s="24" t="n">
        <v>10</v>
      </c>
      <c r="L101" s="24" t="n">
        <f aca="false">AVERAGE(Table1382[[#This Row],[2Bi Disappearance]:[2Bv Terrorism Injured ]])</f>
        <v>10</v>
      </c>
      <c r="M101" s="24" t="n">
        <v>9.5</v>
      </c>
      <c r="N101" s="24" t="n">
        <v>10</v>
      </c>
      <c r="O101" s="25" t="n">
        <v>10</v>
      </c>
      <c r="P101" s="25" t="n">
        <f aca="false">AVERAGE(Table1382[[#This Row],[2Ci Female Genital Mutilation]:[2Ciii Equal Inheritance Rights]])</f>
        <v>9.83333333333333</v>
      </c>
      <c r="Q101" s="24" t="n">
        <f aca="false">AVERAGE(F101,L101,P101)</f>
        <v>9.85111111111111</v>
      </c>
      <c r="R101" s="24" t="n">
        <v>10</v>
      </c>
      <c r="S101" s="24" t="n">
        <v>10</v>
      </c>
      <c r="T101" s="24" t="n">
        <v>10</v>
      </c>
      <c r="U101" s="24" t="n">
        <f aca="false">AVERAGE(R101:T101)</f>
        <v>10</v>
      </c>
      <c r="V101" s="24" t="n">
        <v>10</v>
      </c>
      <c r="W101" s="24" t="n">
        <v>10</v>
      </c>
      <c r="X101" s="24" t="n">
        <f aca="false">AVERAGE(Table1382[[#This Row],[4A Freedom to establish religious organizations]:[4B Autonomy of religious organizations]])</f>
        <v>10</v>
      </c>
      <c r="Y101" s="24" t="n">
        <v>10</v>
      </c>
      <c r="Z101" s="24" t="n">
        <v>10</v>
      </c>
      <c r="AA101" s="24" t="n">
        <v>10</v>
      </c>
      <c r="AB101" s="24" t="n">
        <v>10</v>
      </c>
      <c r="AC101" s="24" t="n">
        <v>10</v>
      </c>
      <c r="AD101" s="24" t="e">
        <f aca="false">AVERAGE(Table1382[[#This Row],[5Ci Political parties]:[5ciii educational, sporting and cultural organizations]])</f>
        <v>#N/A</v>
      </c>
      <c r="AE101" s="24" t="n">
        <v>10</v>
      </c>
      <c r="AF101" s="24" t="n">
        <v>10</v>
      </c>
      <c r="AG101" s="24" t="n">
        <v>10</v>
      </c>
      <c r="AH101" s="24" t="e">
        <f aca="false">AVERAGE(Table1382[[#This Row],[5Di Political parties]:[5diii educational, sporting and cultural organizations5]])</f>
        <v>#N/A</v>
      </c>
      <c r="AI101" s="24" t="e">
        <f aca="false">AVERAGE(Y101:Z101,AD101,AH101)</f>
        <v>#N/A</v>
      </c>
      <c r="AJ101" s="24" t="n">
        <v>10</v>
      </c>
      <c r="AK101" s="25" t="n">
        <v>9</v>
      </c>
      <c r="AL101" s="25" t="n">
        <v>9.25</v>
      </c>
      <c r="AM101" s="25" t="n">
        <v>10</v>
      </c>
      <c r="AN101" s="25" t="n">
        <v>10</v>
      </c>
      <c r="AO101" s="25" t="n">
        <f aca="false">AVERAGE(Table1382[[#This Row],[6Di Access to foreign television (cable/ satellite)]:[6Dii Access to foreign newspapers]])</f>
        <v>10</v>
      </c>
      <c r="AP101" s="25" t="n">
        <v>10</v>
      </c>
      <c r="AQ101" s="24" t="n">
        <f aca="false">AVERAGE(AJ101:AL101,AO101:AP101)</f>
        <v>9.65</v>
      </c>
      <c r="AR101" s="24" t="n">
        <v>10</v>
      </c>
      <c r="AS101" s="24" t="n">
        <v>10</v>
      </c>
      <c r="AT101" s="24" t="n">
        <v>10</v>
      </c>
      <c r="AU101" s="24" t="n">
        <f aca="false">AVERAGE(AS101:AT101)</f>
        <v>10</v>
      </c>
      <c r="AV101" s="24" t="n">
        <f aca="false">AVERAGE(AU101,AR101)</f>
        <v>10</v>
      </c>
      <c r="AW101" s="26" t="n">
        <f aca="false">AVERAGE(Table1382[[#This Row],[RULE OF LAW]],Table1382[[#This Row],[SECURITY &amp; SAFETY]],Table1382[[#This Row],[PERSONAL FREEDOM (minus Security &amp;Safety and Rule of Law)]],Table1382[[#This Row],[PERSONAL FREEDOM (minus Security &amp;Safety and Rule of Law)]])</f>
        <v>9.60277777777778</v>
      </c>
      <c r="AX101" s="27" t="n">
        <v>7.63</v>
      </c>
      <c r="AY101" s="28" t="n">
        <f aca="false">AVERAGE(Table1382[[#This Row],[PERSONAL FREEDOM]:[ECONOMIC FREEDOM]])</f>
        <v>8.61638888888889</v>
      </c>
      <c r="AZ101" s="29" t="n">
        <f aca="false">RANK(BA101,$BA$2:$BA$142)</f>
        <v>8</v>
      </c>
      <c r="BA101" s="30" t="n">
        <f aca="false">ROUND(AY101, 2)</f>
        <v>8.62</v>
      </c>
      <c r="BB101" s="26" t="n">
        <f aca="false">Table1382[[#This Row],[1 Rule of Law]]</f>
        <v>8.7</v>
      </c>
      <c r="BC101" s="26" t="n">
        <f aca="false">Table1382[[#This Row],[2 Security &amp; Safety]]</f>
        <v>9.85111111111111</v>
      </c>
      <c r="BD101" s="26" t="e">
        <f aca="false">AVERAGE(AQ101,U101,AI101,AV101,X101)</f>
        <v>#N/A</v>
      </c>
    </row>
    <row r="102" s="6" customFormat="true" ht="15" hidden="false" customHeight="true" outlineLevel="0" collapsed="false">
      <c r="A102" s="23" t="s">
        <v>161</v>
      </c>
      <c r="B102" s="24" t="s">
        <v>60</v>
      </c>
      <c r="C102" s="24" t="s">
        <v>60</v>
      </c>
      <c r="D102" s="24" t="s">
        <v>60</v>
      </c>
      <c r="E102" s="24" t="n">
        <v>6.410861</v>
      </c>
      <c r="F102" s="24" t="n">
        <v>9.72</v>
      </c>
      <c r="G102" s="24" t="n">
        <v>10</v>
      </c>
      <c r="H102" s="24" t="n">
        <v>10</v>
      </c>
      <c r="I102" s="24" t="n">
        <v>10</v>
      </c>
      <c r="J102" s="24" t="n">
        <v>10</v>
      </c>
      <c r="K102" s="24" t="n">
        <v>10</v>
      </c>
      <c r="L102" s="24" t="n">
        <f aca="false">AVERAGE(Table1382[[#This Row],[2Bi Disappearance]:[2Bv Terrorism Injured ]])</f>
        <v>10</v>
      </c>
      <c r="M102" s="24" t="n">
        <v>9</v>
      </c>
      <c r="N102" s="24" t="n">
        <v>5</v>
      </c>
      <c r="O102" s="25" t="n">
        <v>5</v>
      </c>
      <c r="P102" s="25" t="n">
        <f aca="false">AVERAGE(Table1382[[#This Row],[2Ci Female Genital Mutilation]:[2Ciii Equal Inheritance Rights]])</f>
        <v>6.33333333333333</v>
      </c>
      <c r="Q102" s="24" t="n">
        <f aca="false">AVERAGE(F102,L102,P102)</f>
        <v>8.68444444444444</v>
      </c>
      <c r="R102" s="24" t="n">
        <v>10</v>
      </c>
      <c r="S102" s="24" t="n">
        <v>10</v>
      </c>
      <c r="T102" s="24" t="n">
        <v>5</v>
      </c>
      <c r="U102" s="24" t="n">
        <f aca="false">AVERAGE(R102:T102)</f>
        <v>8.33333333333333</v>
      </c>
      <c r="V102" s="24" t="n">
        <v>0</v>
      </c>
      <c r="W102" s="24" t="n">
        <v>3.33333333333333</v>
      </c>
      <c r="X102" s="24" t="n">
        <f aca="false">AVERAGE(Table1382[[#This Row],[4A Freedom to establish religious organizations]:[4B Autonomy of religious organizations]])</f>
        <v>1.66666666666667</v>
      </c>
      <c r="Y102" s="24" t="n">
        <v>2.5</v>
      </c>
      <c r="Z102" s="24" t="n">
        <v>0</v>
      </c>
      <c r="AA102" s="24" t="n">
        <v>0</v>
      </c>
      <c r="AB102" s="24" t="n">
        <v>0</v>
      </c>
      <c r="AC102" s="24" t="n">
        <v>3.33333333333333</v>
      </c>
      <c r="AD102" s="24" t="e">
        <f aca="false">AVERAGE(Table1382[[#This Row],[5Ci Political parties]:[5ciii educational, sporting and cultural organizations]])</f>
        <v>#N/A</v>
      </c>
      <c r="AE102" s="24" t="n">
        <v>0</v>
      </c>
      <c r="AF102" s="24" t="n">
        <v>2.5</v>
      </c>
      <c r="AG102" s="24" t="n">
        <v>5</v>
      </c>
      <c r="AH102" s="24" t="e">
        <f aca="false">AVERAGE(Table1382[[#This Row],[5Di Political parties]:[5diii educational, sporting and cultural organizations5]])</f>
        <v>#N/A</v>
      </c>
      <c r="AI102" s="24" t="e">
        <f aca="false">AVERAGE(Y102:Z102,AD102,AH102)</f>
        <v>#N/A</v>
      </c>
      <c r="AJ102" s="24" t="n">
        <v>10</v>
      </c>
      <c r="AK102" s="25" t="n">
        <v>1.66666666666667</v>
      </c>
      <c r="AL102" s="25" t="n">
        <v>3.25</v>
      </c>
      <c r="AM102" s="25" t="n">
        <v>3.33333333333333</v>
      </c>
      <c r="AN102" s="25" t="n">
        <v>3.33333333333333</v>
      </c>
      <c r="AO102" s="25" t="n">
        <f aca="false">AVERAGE(Table1382[[#This Row],[6Di Access to foreign television (cable/ satellite)]:[6Dii Access to foreign newspapers]])</f>
        <v>3.33333333333333</v>
      </c>
      <c r="AP102" s="25" t="n">
        <v>0</v>
      </c>
      <c r="AQ102" s="24" t="n">
        <f aca="false">AVERAGE(AJ102:AL102,AO102:AP102)</f>
        <v>3.65</v>
      </c>
      <c r="AR102" s="24" t="n">
        <v>0</v>
      </c>
      <c r="AS102" s="24" t="n">
        <v>0</v>
      </c>
      <c r="AT102" s="24" t="n">
        <v>0</v>
      </c>
      <c r="AU102" s="24" t="n">
        <f aca="false">AVERAGE(AS102:AT102)</f>
        <v>0</v>
      </c>
      <c r="AV102" s="24" t="n">
        <f aca="false">AVERAGE(AU102,AR102)</f>
        <v>0</v>
      </c>
      <c r="AW102" s="26" t="n">
        <f aca="false">AVERAGE(Table1382[[#This Row],[RULE OF LAW]],Table1382[[#This Row],[SECURITY &amp; SAFETY]],Table1382[[#This Row],[PERSONAL FREEDOM (minus Security &amp;Safety and Rule of Law)]],Table1382[[#This Row],[PERSONAL FREEDOM (minus Security &amp;Safety and Rule of Law)]])</f>
        <v>5.29160413888889</v>
      </c>
      <c r="AX102" s="27" t="n">
        <v>7.36</v>
      </c>
      <c r="AY102" s="28" t="n">
        <f aca="false">AVERAGE(Table1382[[#This Row],[PERSONAL FREEDOM]:[ECONOMIC FREEDOM]])</f>
        <v>6.32580206944444</v>
      </c>
      <c r="AZ102" s="29" t="n">
        <f aca="false">RANK(BA102,$BA$2:$BA$142)</f>
        <v>106</v>
      </c>
      <c r="BA102" s="30" t="n">
        <f aca="false">ROUND(AY102, 2)</f>
        <v>6.33</v>
      </c>
      <c r="BB102" s="26" t="n">
        <f aca="false">Table1382[[#This Row],[1 Rule of Law]]</f>
        <v>6.410861</v>
      </c>
      <c r="BC102" s="26" t="n">
        <f aca="false">Table1382[[#This Row],[2 Security &amp; Safety]]</f>
        <v>8.68444444444444</v>
      </c>
      <c r="BD102" s="26" t="e">
        <f aca="false">AVERAGE(AQ102,U102,AI102,AV102,X102)</f>
        <v>#N/A</v>
      </c>
    </row>
    <row r="103" s="6" customFormat="true" ht="15" hidden="false" customHeight="true" outlineLevel="0" collapsed="false">
      <c r="A103" s="23" t="s">
        <v>162</v>
      </c>
      <c r="B103" s="24" t="n">
        <v>2.63333333333333</v>
      </c>
      <c r="C103" s="24" t="n">
        <v>3.94485582347084</v>
      </c>
      <c r="D103" s="24" t="n">
        <v>3.87801706243191</v>
      </c>
      <c r="E103" s="24" t="n">
        <v>3.5</v>
      </c>
      <c r="F103" s="24" t="n">
        <v>7.12</v>
      </c>
      <c r="G103" s="24" t="n">
        <v>0</v>
      </c>
      <c r="H103" s="24" t="n">
        <v>3.57058311084772</v>
      </c>
      <c r="I103" s="24" t="n">
        <v>2.5</v>
      </c>
      <c r="J103" s="24" t="n">
        <v>7.64013911933736</v>
      </c>
      <c r="K103" s="24" t="n">
        <v>6.45178060443225</v>
      </c>
      <c r="L103" s="24" t="n">
        <f aca="false">AVERAGE(Table1382[[#This Row],[2Bi Disappearance]:[2Bv Terrorism Injured ]])</f>
        <v>4.03250056692347</v>
      </c>
      <c r="M103" s="24" t="n">
        <v>9.5</v>
      </c>
      <c r="N103" s="24" t="n">
        <v>2.5</v>
      </c>
      <c r="O103" s="25" t="n">
        <v>5</v>
      </c>
      <c r="P103" s="25" t="n">
        <f aca="false">AVERAGE(Table1382[[#This Row],[2Ci Female Genital Mutilation]:[2Ciii Equal Inheritance Rights]])</f>
        <v>5.66666666666667</v>
      </c>
      <c r="Q103" s="24" t="n">
        <f aca="false">AVERAGE(F103,L103,P103)</f>
        <v>5.60638907786338</v>
      </c>
      <c r="R103" s="24" t="n">
        <v>5</v>
      </c>
      <c r="S103" s="24" t="n">
        <v>0</v>
      </c>
      <c r="T103" s="24" t="n">
        <v>5</v>
      </c>
      <c r="U103" s="24" t="n">
        <f aca="false">AVERAGE(R103:T103)</f>
        <v>3.33333333333333</v>
      </c>
      <c r="V103" s="24" t="n">
        <v>5</v>
      </c>
      <c r="W103" s="24" t="n">
        <v>3.33333333333333</v>
      </c>
      <c r="X103" s="24" t="n">
        <f aca="false">AVERAGE(Table1382[[#This Row],[4A Freedom to establish religious organizations]:[4B Autonomy of religious organizations]])</f>
        <v>4.16666666666667</v>
      </c>
      <c r="Y103" s="24" t="n">
        <v>5</v>
      </c>
      <c r="Z103" s="24" t="n">
        <v>7.5</v>
      </c>
      <c r="AA103" s="24" t="n">
        <v>6.66666666666667</v>
      </c>
      <c r="AB103" s="24" t="n">
        <v>6.66666666666667</v>
      </c>
      <c r="AC103" s="24" t="n">
        <v>6.66666666666667</v>
      </c>
      <c r="AD103" s="24" t="e">
        <f aca="false">AVERAGE(Table1382[[#This Row],[5Ci Political parties]:[5ciii educational, sporting and cultural organizations]])</f>
        <v>#N/A</v>
      </c>
      <c r="AE103" s="24" t="n">
        <v>7.5</v>
      </c>
      <c r="AF103" s="24" t="n">
        <v>10</v>
      </c>
      <c r="AG103" s="24" t="n">
        <v>10</v>
      </c>
      <c r="AH103" s="24" t="e">
        <f aca="false">AVERAGE(Table1382[[#This Row],[5Di Political parties]:[5diii educational, sporting and cultural organizations5]])</f>
        <v>#N/A</v>
      </c>
      <c r="AI103" s="24" t="e">
        <f aca="false">AVERAGE(Y103:Z103,AD103,AH103)</f>
        <v>#N/A</v>
      </c>
      <c r="AJ103" s="24" t="n">
        <v>3.67893335079039</v>
      </c>
      <c r="AK103" s="25" t="n">
        <v>3.66666666666667</v>
      </c>
      <c r="AL103" s="25" t="n">
        <v>3.25</v>
      </c>
      <c r="AM103" s="25" t="n">
        <v>10</v>
      </c>
      <c r="AN103" s="25" t="n">
        <v>10</v>
      </c>
      <c r="AO103" s="25" t="n">
        <f aca="false">AVERAGE(Table1382[[#This Row],[6Di Access to foreign television (cable/ satellite)]:[6Dii Access to foreign newspapers]])</f>
        <v>10</v>
      </c>
      <c r="AP103" s="25" t="n">
        <v>10</v>
      </c>
      <c r="AQ103" s="24" t="n">
        <f aca="false">AVERAGE(AJ103:AL103,AO103:AP103)</f>
        <v>6.11912000349141</v>
      </c>
      <c r="AR103" s="24" t="n">
        <v>0</v>
      </c>
      <c r="AS103" s="24" t="n">
        <v>0</v>
      </c>
      <c r="AT103" s="24" t="n">
        <v>0</v>
      </c>
      <c r="AU103" s="24" t="n">
        <f aca="false">AVERAGE(AS103:AT103)</f>
        <v>0</v>
      </c>
      <c r="AV103" s="24" t="n">
        <f aca="false">AVERAGE(AU103,AR103)</f>
        <v>0</v>
      </c>
      <c r="AW103" s="26" t="n">
        <f aca="false">AVERAGE(Table1382[[#This Row],[RULE OF LAW]],Table1382[[#This Row],[SECURITY &amp; SAFETY]],Table1382[[#This Row],[PERSONAL FREEDOM (minus Security &amp;Safety and Rule of Law)]],Table1382[[#This Row],[PERSONAL FREEDOM (minus Security &amp;Safety and Rule of Law)]])</f>
        <v>4.34684260314832</v>
      </c>
      <c r="AX103" s="27" t="n">
        <v>6.02</v>
      </c>
      <c r="AY103" s="28" t="n">
        <f aca="false">AVERAGE(Table1382[[#This Row],[PERSONAL FREEDOM]:[ECONOMIC FREEDOM]])</f>
        <v>5.18342130157416</v>
      </c>
      <c r="AZ103" s="29" t="n">
        <f aca="false">RANK(BA103,$BA$2:$BA$142)</f>
        <v>137</v>
      </c>
      <c r="BA103" s="30" t="n">
        <f aca="false">ROUND(AY103, 2)</f>
        <v>5.18</v>
      </c>
      <c r="BB103" s="26" t="n">
        <f aca="false">Table1382[[#This Row],[1 Rule of Law]]</f>
        <v>3.5</v>
      </c>
      <c r="BC103" s="26" t="n">
        <f aca="false">Table1382[[#This Row],[2 Security &amp; Safety]]</f>
        <v>5.60638907786338</v>
      </c>
      <c r="BD103" s="26" t="e">
        <f aca="false">AVERAGE(AQ103,U103,AI103,AV103,X103)</f>
        <v>#N/A</v>
      </c>
    </row>
    <row r="104" s="6" customFormat="true" ht="15" hidden="false" customHeight="true" outlineLevel="0" collapsed="false">
      <c r="A104" s="23" t="s">
        <v>163</v>
      </c>
      <c r="B104" s="24" t="n">
        <v>5.76666666666667</v>
      </c>
      <c r="C104" s="24" t="n">
        <v>5.05113062175066</v>
      </c>
      <c r="D104" s="24" t="n">
        <v>3.83771875864027</v>
      </c>
      <c r="E104" s="24" t="n">
        <v>4.9</v>
      </c>
      <c r="F104" s="24" t="n">
        <v>2.64</v>
      </c>
      <c r="G104" s="24" t="n">
        <v>10</v>
      </c>
      <c r="H104" s="24" t="n">
        <v>10</v>
      </c>
      <c r="I104" s="24" t="n">
        <v>10</v>
      </c>
      <c r="J104" s="24" t="n">
        <v>10</v>
      </c>
      <c r="K104" s="24" t="n">
        <v>10</v>
      </c>
      <c r="L104" s="24" t="n">
        <f aca="false">AVERAGE(Table1382[[#This Row],[2Bi Disappearance]:[2Bv Terrorism Injured ]])</f>
        <v>10</v>
      </c>
      <c r="M104" s="24" t="n">
        <v>9.5</v>
      </c>
      <c r="N104" s="24" t="n">
        <v>10</v>
      </c>
      <c r="O104" s="25" t="s">
        <v>60</v>
      </c>
      <c r="P104" s="25" t="n">
        <f aca="false">AVERAGE(Table1382[[#This Row],[2Ci Female Genital Mutilation]:[2Ciii Equal Inheritance Rights]])</f>
        <v>9.75</v>
      </c>
      <c r="Q104" s="24" t="n">
        <f aca="false">AVERAGE(F104,L104,P104)</f>
        <v>7.46333333333333</v>
      </c>
      <c r="R104" s="24" t="n">
        <v>10</v>
      </c>
      <c r="S104" s="24" t="n">
        <v>10</v>
      </c>
      <c r="T104" s="24" t="n">
        <v>10</v>
      </c>
      <c r="U104" s="24" t="n">
        <f aca="false">AVERAGE(R104:T104)</f>
        <v>10</v>
      </c>
      <c r="V104" s="24" t="n">
        <v>10</v>
      </c>
      <c r="W104" s="24" t="n">
        <v>6.66666666666667</v>
      </c>
      <c r="X104" s="24" t="n">
        <f aca="false">AVERAGE(Table1382[[#This Row],[4A Freedom to establish religious organizations]:[4B Autonomy of religious organizations]])</f>
        <v>8.33333333333333</v>
      </c>
      <c r="Y104" s="24" t="n">
        <v>10</v>
      </c>
      <c r="Z104" s="24" t="n">
        <v>10</v>
      </c>
      <c r="AA104" s="24" t="n">
        <v>3.33333333333333</v>
      </c>
      <c r="AB104" s="24" t="n">
        <v>10</v>
      </c>
      <c r="AC104" s="24" t="n">
        <v>6.66666666666667</v>
      </c>
      <c r="AD104" s="24" t="e">
        <f aca="false">AVERAGE(Table1382[[#This Row],[5Ci Political parties]:[5ciii educational, sporting and cultural organizations]])</f>
        <v>#N/A</v>
      </c>
      <c r="AE104" s="24" t="n">
        <v>10</v>
      </c>
      <c r="AF104" s="24" t="n">
        <v>10</v>
      </c>
      <c r="AG104" s="24" t="n">
        <v>10</v>
      </c>
      <c r="AH104" s="24" t="e">
        <f aca="false">AVERAGE(Table1382[[#This Row],[5Di Political parties]:[5diii educational, sporting and cultural organizations5]])</f>
        <v>#N/A</v>
      </c>
      <c r="AI104" s="24" t="e">
        <f aca="false">AVERAGE(Y104:Z104,AD104,AH104)</f>
        <v>#N/A</v>
      </c>
      <c r="AJ104" s="24" t="n">
        <v>10</v>
      </c>
      <c r="AK104" s="25" t="n">
        <v>4</v>
      </c>
      <c r="AL104" s="25" t="n">
        <v>5.75</v>
      </c>
      <c r="AM104" s="25" t="n">
        <v>10</v>
      </c>
      <c r="AN104" s="25" t="n">
        <v>10</v>
      </c>
      <c r="AO104" s="25" t="n">
        <f aca="false">AVERAGE(Table1382[[#This Row],[6Di Access to foreign television (cable/ satellite)]:[6Dii Access to foreign newspapers]])</f>
        <v>10</v>
      </c>
      <c r="AP104" s="25" t="n">
        <v>10</v>
      </c>
      <c r="AQ104" s="24" t="n">
        <f aca="false">AVERAGE(AJ104:AL104,AO104:AP104)</f>
        <v>7.95</v>
      </c>
      <c r="AR104" s="24" t="s">
        <v>60</v>
      </c>
      <c r="AS104" s="24" t="n">
        <v>10</v>
      </c>
      <c r="AT104" s="24" t="n">
        <v>10</v>
      </c>
      <c r="AU104" s="24" t="n">
        <f aca="false">AVERAGE(AS104:AT104)</f>
        <v>10</v>
      </c>
      <c r="AV104" s="24" t="n">
        <f aca="false">AVERAGE(AU104,AR104)</f>
        <v>10</v>
      </c>
      <c r="AW104" s="26" t="n">
        <f aca="false">AVERAGE(Table1382[[#This Row],[RULE OF LAW]],Table1382[[#This Row],[SECURITY &amp; SAFETY]],Table1382[[#This Row],[PERSONAL FREEDOM (minus Security &amp;Safety and Rule of Law)]],Table1382[[#This Row],[PERSONAL FREEDOM (minus Security &amp;Safety and Rule of Law)]])</f>
        <v>7.63583333333333</v>
      </c>
      <c r="AX104" s="27" t="n">
        <v>7.28</v>
      </c>
      <c r="AY104" s="28" t="n">
        <f aca="false">AVERAGE(Table1382[[#This Row],[PERSONAL FREEDOM]:[ECONOMIC FREEDOM]])</f>
        <v>7.45791666666667</v>
      </c>
      <c r="AZ104" s="29" t="n">
        <f aca="false">RANK(BA104,$BA$2:$BA$142)</f>
        <v>46</v>
      </c>
      <c r="BA104" s="30" t="n">
        <f aca="false">ROUND(AY104, 2)</f>
        <v>7.46</v>
      </c>
      <c r="BB104" s="26" t="n">
        <f aca="false">Table1382[[#This Row],[1 Rule of Law]]</f>
        <v>4.9</v>
      </c>
      <c r="BC104" s="26" t="n">
        <f aca="false">Table1382[[#This Row],[2 Security &amp; Safety]]</f>
        <v>7.46333333333333</v>
      </c>
      <c r="BD104" s="26" t="e">
        <f aca="false">AVERAGE(AQ104,U104,AI104,AV104,X104)</f>
        <v>#N/A</v>
      </c>
    </row>
    <row r="105" s="6" customFormat="true" ht="15" hidden="false" customHeight="true" outlineLevel="0" collapsed="false">
      <c r="A105" s="23" t="s">
        <v>164</v>
      </c>
      <c r="B105" s="24" t="s">
        <v>60</v>
      </c>
      <c r="C105" s="24" t="s">
        <v>60</v>
      </c>
      <c r="D105" s="24" t="s">
        <v>60</v>
      </c>
      <c r="E105" s="24" t="n">
        <v>4.234174</v>
      </c>
      <c r="F105" s="24" t="n">
        <v>6.32</v>
      </c>
      <c r="G105" s="24" t="n">
        <v>10</v>
      </c>
      <c r="H105" s="24" t="n">
        <v>10</v>
      </c>
      <c r="I105" s="24" t="n">
        <v>10</v>
      </c>
      <c r="J105" s="24" t="n">
        <v>10</v>
      </c>
      <c r="K105" s="24" t="n">
        <v>10</v>
      </c>
      <c r="L105" s="24" t="n">
        <f aca="false">AVERAGE(Table1382[[#This Row],[2Bi Disappearance]:[2Bv Terrorism Injured ]])</f>
        <v>10</v>
      </c>
      <c r="M105" s="24" t="n">
        <v>10</v>
      </c>
      <c r="N105" s="24" t="n">
        <v>2.5</v>
      </c>
      <c r="O105" s="25" t="s">
        <v>60</v>
      </c>
      <c r="P105" s="25" t="n">
        <f aca="false">AVERAGE(Table1382[[#This Row],[2Ci Female Genital Mutilation]:[2Ciii Equal Inheritance Rights]])</f>
        <v>6.25</v>
      </c>
      <c r="Q105" s="24" t="n">
        <f aca="false">AVERAGE(F105,L105,P105)</f>
        <v>7.52333333333333</v>
      </c>
      <c r="R105" s="24" t="n">
        <v>10</v>
      </c>
      <c r="S105" s="24" t="n">
        <v>10</v>
      </c>
      <c r="T105" s="24" t="n">
        <v>10</v>
      </c>
      <c r="U105" s="24" t="n">
        <f aca="false">AVERAGE(R105:T105)</f>
        <v>10</v>
      </c>
      <c r="V105" s="24" t="s">
        <v>60</v>
      </c>
      <c r="W105" s="24" t="s">
        <v>60</v>
      </c>
      <c r="X105" s="24" t="s">
        <v>60</v>
      </c>
      <c r="Y105" s="24" t="s">
        <v>60</v>
      </c>
      <c r="Z105" s="24" t="s">
        <v>60</v>
      </c>
      <c r="AA105" s="24" t="s">
        <v>60</v>
      </c>
      <c r="AB105" s="24" t="s">
        <v>60</v>
      </c>
      <c r="AC105" s="24" t="s">
        <v>60</v>
      </c>
      <c r="AD105" s="24" t="s">
        <v>60</v>
      </c>
      <c r="AE105" s="24" t="s">
        <v>60</v>
      </c>
      <c r="AF105" s="24" t="s">
        <v>60</v>
      </c>
      <c r="AG105" s="24" t="s">
        <v>60</v>
      </c>
      <c r="AH105" s="24" t="s">
        <v>60</v>
      </c>
      <c r="AI105" s="24" t="s">
        <v>60</v>
      </c>
      <c r="AJ105" s="24" t="n">
        <v>10</v>
      </c>
      <c r="AK105" s="25" t="n">
        <v>8.66666666666667</v>
      </c>
      <c r="AL105" s="25" t="n">
        <v>7</v>
      </c>
      <c r="AM105" s="25" t="s">
        <v>60</v>
      </c>
      <c r="AN105" s="25" t="s">
        <v>60</v>
      </c>
      <c r="AO105" s="25" t="s">
        <v>60</v>
      </c>
      <c r="AP105" s="25" t="s">
        <v>60</v>
      </c>
      <c r="AQ105" s="24" t="n">
        <f aca="false">AVERAGE(AJ105:AL105,AO105:AP105)</f>
        <v>8.55555555555556</v>
      </c>
      <c r="AR105" s="24" t="n">
        <v>10</v>
      </c>
      <c r="AS105" s="24" t="n">
        <v>0</v>
      </c>
      <c r="AT105" s="24" t="n">
        <v>10</v>
      </c>
      <c r="AU105" s="24" t="n">
        <f aca="false">AVERAGE(AS105:AT105)</f>
        <v>5</v>
      </c>
      <c r="AV105" s="24" t="n">
        <f aca="false">AVERAGE(AU105,AR105)</f>
        <v>7.5</v>
      </c>
      <c r="AW105" s="26" t="n">
        <f aca="false">AVERAGE(Table1382[[#This Row],[RULE OF LAW]],Table1382[[#This Row],[SECURITY &amp; SAFETY]],Table1382[[#This Row],[PERSONAL FREEDOM (minus Security &amp;Safety and Rule of Law)]],Table1382[[#This Row],[PERSONAL FREEDOM (minus Security &amp;Safety and Rule of Law)]])</f>
        <v>7.28196942592593</v>
      </c>
      <c r="AX105" s="27" t="n">
        <v>6.77</v>
      </c>
      <c r="AY105" s="28" t="n">
        <f aca="false">AVERAGE(Table1382[[#This Row],[PERSONAL FREEDOM]:[ECONOMIC FREEDOM]])</f>
        <v>7.02598471296296</v>
      </c>
      <c r="AZ105" s="29" t="n">
        <f aca="false">RANK(BA105,$BA$2:$BA$142)</f>
        <v>68</v>
      </c>
      <c r="BA105" s="30" t="n">
        <f aca="false">ROUND(AY105, 2)</f>
        <v>7.03</v>
      </c>
      <c r="BB105" s="26" t="n">
        <f aca="false">Table1382[[#This Row],[1 Rule of Law]]</f>
        <v>4.234174</v>
      </c>
      <c r="BC105" s="26" t="n">
        <f aca="false">Table1382[[#This Row],[2 Security &amp; Safety]]</f>
        <v>7.52333333333333</v>
      </c>
      <c r="BD105" s="26" t="n">
        <f aca="false">AVERAGE(AQ105,U105,AI105,AV105,X105)</f>
        <v>8.68518518518519</v>
      </c>
    </row>
    <row r="106" s="6" customFormat="true" ht="15" hidden="false" customHeight="true" outlineLevel="0" collapsed="false">
      <c r="A106" s="23" t="s">
        <v>165</v>
      </c>
      <c r="B106" s="24" t="s">
        <v>60</v>
      </c>
      <c r="C106" s="24" t="s">
        <v>60</v>
      </c>
      <c r="D106" s="24" t="s">
        <v>60</v>
      </c>
      <c r="E106" s="24" t="n">
        <v>4.247778</v>
      </c>
      <c r="F106" s="24" t="n">
        <v>4.65683558624472</v>
      </c>
      <c r="G106" s="24" t="n">
        <v>10</v>
      </c>
      <c r="H106" s="24" t="n">
        <v>10</v>
      </c>
      <c r="I106" s="24" t="n">
        <v>7.5</v>
      </c>
      <c r="J106" s="24" t="n">
        <v>10</v>
      </c>
      <c r="K106" s="24" t="n">
        <v>10</v>
      </c>
      <c r="L106" s="24" t="n">
        <f aca="false">AVERAGE(Table1382[[#This Row],[2Bi Disappearance]:[2Bv Terrorism Injured ]])</f>
        <v>9.5</v>
      </c>
      <c r="M106" s="24" t="n">
        <v>10</v>
      </c>
      <c r="N106" s="24" t="n">
        <v>10</v>
      </c>
      <c r="O106" s="25" t="n">
        <v>10</v>
      </c>
      <c r="P106" s="25" t="n">
        <f aca="false">AVERAGE(Table1382[[#This Row],[2Ci Female Genital Mutilation]:[2Ciii Equal Inheritance Rights]])</f>
        <v>10</v>
      </c>
      <c r="Q106" s="24" t="n">
        <f aca="false">AVERAGE(F106,L106,P106)</f>
        <v>8.05227852874824</v>
      </c>
      <c r="R106" s="24" t="n">
        <v>10</v>
      </c>
      <c r="S106" s="24" t="n">
        <v>10</v>
      </c>
      <c r="T106" s="24" t="n">
        <v>10</v>
      </c>
      <c r="U106" s="24" t="n">
        <f aca="false">AVERAGE(R106:T106)</f>
        <v>10</v>
      </c>
      <c r="V106" s="24" t="n">
        <v>7.5</v>
      </c>
      <c r="W106" s="24" t="n">
        <v>6.66666666666667</v>
      </c>
      <c r="X106" s="24" t="n">
        <f aca="false">AVERAGE(Table1382[[#This Row],[4A Freedom to establish religious organizations]:[4B Autonomy of religious organizations]])</f>
        <v>7.08333333333333</v>
      </c>
      <c r="Y106" s="24" t="n">
        <v>7.5</v>
      </c>
      <c r="Z106" s="24" t="n">
        <v>7.5</v>
      </c>
      <c r="AA106" s="24" t="n">
        <v>6.66666666666667</v>
      </c>
      <c r="AB106" s="24" t="n">
        <v>3.33333333333333</v>
      </c>
      <c r="AC106" s="24" t="n">
        <v>6.66666666666667</v>
      </c>
      <c r="AD106" s="24" t="e">
        <f aca="false">AVERAGE(Table1382[[#This Row],[5Ci Political parties]:[5ciii educational, sporting and cultural organizations]])</f>
        <v>#N/A</v>
      </c>
      <c r="AE106" s="24" t="n">
        <v>7.5</v>
      </c>
      <c r="AF106" s="24" t="n">
        <v>5</v>
      </c>
      <c r="AG106" s="24" t="n">
        <v>7.5</v>
      </c>
      <c r="AH106" s="24" t="e">
        <f aca="false">AVERAGE(Table1382[[#This Row],[5Di Political parties]:[5diii educational, sporting and cultural organizations5]])</f>
        <v>#N/A</v>
      </c>
      <c r="AI106" s="24" t="e">
        <f aca="false">AVERAGE(Y106:Z106,AD106,AH106)</f>
        <v>#N/A</v>
      </c>
      <c r="AJ106" s="24" t="n">
        <v>10</v>
      </c>
      <c r="AK106" s="25" t="n">
        <v>4</v>
      </c>
      <c r="AL106" s="25" t="n">
        <v>4.25</v>
      </c>
      <c r="AM106" s="25" t="n">
        <v>6.66666666666667</v>
      </c>
      <c r="AN106" s="25" t="n">
        <v>6.66666666666667</v>
      </c>
      <c r="AO106" s="25" t="n">
        <f aca="false">AVERAGE(Table1382[[#This Row],[6Di Access to foreign television (cable/ satellite)]:[6Dii Access to foreign newspapers]])</f>
        <v>6.66666666666667</v>
      </c>
      <c r="AP106" s="25" t="n">
        <v>6.66666666666667</v>
      </c>
      <c r="AQ106" s="24" t="n">
        <f aca="false">AVERAGE(AJ106:AL106,AO106:AP106)</f>
        <v>6.31666666666667</v>
      </c>
      <c r="AR106" s="24" t="n">
        <v>10</v>
      </c>
      <c r="AS106" s="24" t="n">
        <v>10</v>
      </c>
      <c r="AT106" s="24" t="n">
        <v>10</v>
      </c>
      <c r="AU106" s="24" t="n">
        <f aca="false">AVERAGE(AS106:AT106)</f>
        <v>10</v>
      </c>
      <c r="AV106" s="24" t="n">
        <f aca="false">AVERAGE(AU106,AR106)</f>
        <v>10</v>
      </c>
      <c r="AW106" s="26" t="n">
        <f aca="false">AVERAGE(Table1382[[#This Row],[RULE OF LAW]],Table1382[[#This Row],[SECURITY &amp; SAFETY]],Table1382[[#This Row],[PERSONAL FREEDOM (minus Security &amp;Safety and Rule of Law)]],Table1382[[#This Row],[PERSONAL FREEDOM (minus Security &amp;Safety and Rule of Law)]])</f>
        <v>7.09556968774262</v>
      </c>
      <c r="AX106" s="27" t="n">
        <v>6.55</v>
      </c>
      <c r="AY106" s="28" t="n">
        <f aca="false">AVERAGE(Table1382[[#This Row],[PERSONAL FREEDOM]:[ECONOMIC FREEDOM]])</f>
        <v>6.82278484387131</v>
      </c>
      <c r="AZ106" s="29" t="n">
        <f aca="false">RANK(BA106,$BA$2:$BA$142)</f>
        <v>78</v>
      </c>
      <c r="BA106" s="30" t="n">
        <f aca="false">ROUND(AY106, 2)</f>
        <v>6.82</v>
      </c>
      <c r="BB106" s="26" t="n">
        <f aca="false">Table1382[[#This Row],[1 Rule of Law]]</f>
        <v>4.247778</v>
      </c>
      <c r="BC106" s="26" t="n">
        <f aca="false">Table1382[[#This Row],[2 Security &amp; Safety]]</f>
        <v>8.05227852874824</v>
      </c>
      <c r="BD106" s="26" t="e">
        <f aca="false">AVERAGE(AQ106,U106,AI106,AV106,X106)</f>
        <v>#N/A</v>
      </c>
    </row>
    <row r="107" s="6" customFormat="true" ht="15" hidden="false" customHeight="true" outlineLevel="0" collapsed="false">
      <c r="A107" s="23" t="s">
        <v>166</v>
      </c>
      <c r="B107" s="24" t="n">
        <v>7.4</v>
      </c>
      <c r="C107" s="24" t="n">
        <v>4.3137713767596</v>
      </c>
      <c r="D107" s="24" t="n">
        <v>4.51629481517625</v>
      </c>
      <c r="E107" s="24" t="n">
        <v>5.4</v>
      </c>
      <c r="F107" s="24" t="n">
        <v>5.36</v>
      </c>
      <c r="G107" s="24" t="n">
        <v>5</v>
      </c>
      <c r="H107" s="24" t="n">
        <v>9.35267673947898</v>
      </c>
      <c r="I107" s="24" t="n">
        <v>7.5</v>
      </c>
      <c r="J107" s="24" t="n">
        <v>10</v>
      </c>
      <c r="K107" s="24" t="n">
        <v>10</v>
      </c>
      <c r="L107" s="24" t="n">
        <f aca="false">AVERAGE(Table1382[[#This Row],[2Bi Disappearance]:[2Bv Terrorism Injured ]])</f>
        <v>8.37053534789579</v>
      </c>
      <c r="M107" s="24" t="n">
        <v>9.5</v>
      </c>
      <c r="N107" s="24" t="n">
        <v>10</v>
      </c>
      <c r="O107" s="25" t="n">
        <v>10</v>
      </c>
      <c r="P107" s="25" t="n">
        <f aca="false">AVERAGE(Table1382[[#This Row],[2Ci Female Genital Mutilation]:[2Ciii Equal Inheritance Rights]])</f>
        <v>9.83333333333333</v>
      </c>
      <c r="Q107" s="24" t="n">
        <f aca="false">AVERAGE(F107,L107,P107)</f>
        <v>7.85462289374304</v>
      </c>
      <c r="R107" s="24" t="n">
        <v>10</v>
      </c>
      <c r="S107" s="24" t="n">
        <v>10</v>
      </c>
      <c r="T107" s="24" t="n">
        <v>10</v>
      </c>
      <c r="U107" s="24" t="n">
        <f aca="false">AVERAGE(R107:T107)</f>
        <v>10</v>
      </c>
      <c r="V107" s="24" t="n">
        <v>7.5</v>
      </c>
      <c r="W107" s="24" t="n">
        <v>3.33333333333333</v>
      </c>
      <c r="X107" s="24" t="n">
        <f aca="false">AVERAGE(Table1382[[#This Row],[4A Freedom to establish religious organizations]:[4B Autonomy of religious organizations]])</f>
        <v>5.41666666666667</v>
      </c>
      <c r="Y107" s="24" t="n">
        <v>7.5</v>
      </c>
      <c r="Z107" s="24" t="n">
        <v>7.5</v>
      </c>
      <c r="AA107" s="24" t="n">
        <v>6.66666666666667</v>
      </c>
      <c r="AB107" s="24" t="n">
        <v>6.66666666666667</v>
      </c>
      <c r="AC107" s="24" t="n">
        <v>6.66666666666667</v>
      </c>
      <c r="AD107" s="24" t="e">
        <f aca="false">AVERAGE(Table1382[[#This Row],[5Ci Political parties]:[5ciii educational, sporting and cultural organizations]])</f>
        <v>#N/A</v>
      </c>
      <c r="AE107" s="24" t="n">
        <v>7.5</v>
      </c>
      <c r="AF107" s="24" t="n">
        <v>10</v>
      </c>
      <c r="AG107" s="24" t="n">
        <v>7.5</v>
      </c>
      <c r="AH107" s="24" t="e">
        <f aca="false">AVERAGE(Table1382[[#This Row],[5Di Political parties]:[5diii educational, sporting and cultural organizations5]])</f>
        <v>#N/A</v>
      </c>
      <c r="AI107" s="24" t="e">
        <f aca="false">AVERAGE(Y107:Z107,AD107,AH107)</f>
        <v>#N/A</v>
      </c>
      <c r="AJ107" s="24" t="n">
        <v>10</v>
      </c>
      <c r="AK107" s="25" t="n">
        <v>5.33333333333333</v>
      </c>
      <c r="AL107" s="25" t="n">
        <v>5.25</v>
      </c>
      <c r="AM107" s="25" t="n">
        <v>10</v>
      </c>
      <c r="AN107" s="25" t="n">
        <v>10</v>
      </c>
      <c r="AO107" s="25" t="n">
        <f aca="false">AVERAGE(Table1382[[#This Row],[6Di Access to foreign television (cable/ satellite)]:[6Dii Access to foreign newspapers]])</f>
        <v>10</v>
      </c>
      <c r="AP107" s="25" t="n">
        <v>10</v>
      </c>
      <c r="AQ107" s="24" t="n">
        <f aca="false">AVERAGE(AJ107:AL107,AO107:AP107)</f>
        <v>8.11666666666667</v>
      </c>
      <c r="AR107" s="24" t="n">
        <v>10</v>
      </c>
      <c r="AS107" s="24" t="n">
        <v>0</v>
      </c>
      <c r="AT107" s="24" t="n">
        <v>10</v>
      </c>
      <c r="AU107" s="24" t="n">
        <f aca="false">AVERAGE(AS107:AT107)</f>
        <v>5</v>
      </c>
      <c r="AV107" s="24" t="n">
        <f aca="false">AVERAGE(AU107,AR107)</f>
        <v>7.5</v>
      </c>
      <c r="AW107" s="26" t="n">
        <f aca="false">AVERAGE(Table1382[[#This Row],[RULE OF LAW]],Table1382[[#This Row],[SECURITY &amp; SAFETY]],Table1382[[#This Row],[PERSONAL FREEDOM (minus Security &amp;Safety and Rule of Law)]],Table1382[[#This Row],[PERSONAL FREEDOM (minus Security &amp;Safety and Rule of Law)]])</f>
        <v>7.16698905676909</v>
      </c>
      <c r="AX107" s="27" t="n">
        <v>7.53</v>
      </c>
      <c r="AY107" s="28" t="n">
        <f aca="false">AVERAGE(Table1382[[#This Row],[PERSONAL FREEDOM]:[ECONOMIC FREEDOM]])</f>
        <v>7.34849452838455</v>
      </c>
      <c r="AZ107" s="29" t="n">
        <f aca="false">RANK(BA107,$BA$2:$BA$142)</f>
        <v>52</v>
      </c>
      <c r="BA107" s="30" t="n">
        <f aca="false">ROUND(AY107, 2)</f>
        <v>7.35</v>
      </c>
      <c r="BB107" s="26" t="n">
        <f aca="false">Table1382[[#This Row],[1 Rule of Law]]</f>
        <v>5.4</v>
      </c>
      <c r="BC107" s="26" t="n">
        <f aca="false">Table1382[[#This Row],[2 Security &amp; Safety]]</f>
        <v>7.85462289374304</v>
      </c>
      <c r="BD107" s="26" t="e">
        <f aca="false">AVERAGE(AQ107,U107,AI107,AV107,X107)</f>
        <v>#N/A</v>
      </c>
    </row>
    <row r="108" s="6" customFormat="true" ht="15" hidden="false" customHeight="true" outlineLevel="0" collapsed="false">
      <c r="A108" s="23" t="s">
        <v>167</v>
      </c>
      <c r="B108" s="24" t="n">
        <v>4.13333333333333</v>
      </c>
      <c r="C108" s="24" t="n">
        <v>4.27024716107232</v>
      </c>
      <c r="D108" s="24" t="n">
        <v>4.19282018010237</v>
      </c>
      <c r="E108" s="24" t="n">
        <v>4.2</v>
      </c>
      <c r="F108" s="24" t="n">
        <v>7.44</v>
      </c>
      <c r="G108" s="24" t="n">
        <v>5</v>
      </c>
      <c r="H108" s="24" t="n">
        <v>8.27704084502683</v>
      </c>
      <c r="I108" s="24" t="n">
        <v>2.5</v>
      </c>
      <c r="J108" s="24" t="n">
        <v>9.67650917235947</v>
      </c>
      <c r="K108" s="24" t="n">
        <v>8.31609909720092</v>
      </c>
      <c r="L108" s="24" t="n">
        <f aca="false">AVERAGE(Table1382[[#This Row],[2Bi Disappearance]:[2Bv Terrorism Injured ]])</f>
        <v>6.75392982291745</v>
      </c>
      <c r="M108" s="24" t="n">
        <v>10</v>
      </c>
      <c r="N108" s="24" t="n">
        <v>10</v>
      </c>
      <c r="O108" s="25" t="n">
        <v>10</v>
      </c>
      <c r="P108" s="25" t="n">
        <f aca="false">AVERAGE(Table1382[[#This Row],[2Ci Female Genital Mutilation]:[2Ciii Equal Inheritance Rights]])</f>
        <v>10</v>
      </c>
      <c r="Q108" s="24" t="n">
        <f aca="false">AVERAGE(F108,L108,P108)</f>
        <v>8.06464327430582</v>
      </c>
      <c r="R108" s="24" t="n">
        <v>5</v>
      </c>
      <c r="S108" s="24" t="n">
        <v>10</v>
      </c>
      <c r="T108" s="24" t="n">
        <v>10</v>
      </c>
      <c r="U108" s="24" t="n">
        <f aca="false">AVERAGE(R108:T108)</f>
        <v>8.33333333333333</v>
      </c>
      <c r="V108" s="24" t="n">
        <v>10</v>
      </c>
      <c r="W108" s="24" t="n">
        <v>10</v>
      </c>
      <c r="X108" s="24" t="n">
        <f aca="false">AVERAGE(Table1382[[#This Row],[4A Freedom to establish religious organizations]:[4B Autonomy of religious organizations]])</f>
        <v>10</v>
      </c>
      <c r="Y108" s="24" t="n">
        <v>7.5</v>
      </c>
      <c r="Z108" s="24" t="n">
        <v>10</v>
      </c>
      <c r="AA108" s="24" t="n">
        <v>3.33333333333333</v>
      </c>
      <c r="AB108" s="24" t="n">
        <v>10</v>
      </c>
      <c r="AC108" s="24" t="n">
        <v>10</v>
      </c>
      <c r="AD108" s="24" t="e">
        <f aca="false">AVERAGE(Table1382[[#This Row],[5Ci Political parties]:[5ciii educational, sporting and cultural organizations]])</f>
        <v>#N/A</v>
      </c>
      <c r="AE108" s="24" t="n">
        <v>2.5</v>
      </c>
      <c r="AF108" s="24" t="n">
        <v>7.5</v>
      </c>
      <c r="AG108" s="24" t="n">
        <v>7.5</v>
      </c>
      <c r="AH108" s="24" t="e">
        <f aca="false">AVERAGE(Table1382[[#This Row],[5Di Political parties]:[5diii educational, sporting and cultural organizations5]])</f>
        <v>#N/A</v>
      </c>
      <c r="AI108" s="24" t="e">
        <f aca="false">AVERAGE(Y108:Z108,AD108,AH108)</f>
        <v>#N/A</v>
      </c>
      <c r="AJ108" s="24" t="n">
        <v>4.09807788461185</v>
      </c>
      <c r="AK108" s="25" t="n">
        <v>6.33333333333333</v>
      </c>
      <c r="AL108" s="25" t="n">
        <v>4.25</v>
      </c>
      <c r="AM108" s="25" t="n">
        <v>10</v>
      </c>
      <c r="AN108" s="25" t="n">
        <v>10</v>
      </c>
      <c r="AO108" s="25" t="n">
        <f aca="false">AVERAGE(Table1382[[#This Row],[6Di Access to foreign television (cable/ satellite)]:[6Dii Access to foreign newspapers]])</f>
        <v>10</v>
      </c>
      <c r="AP108" s="25" t="n">
        <v>10</v>
      </c>
      <c r="AQ108" s="24" t="n">
        <f aca="false">AVERAGE(AJ108:AL108,AO108:AP108)</f>
        <v>6.93628224358904</v>
      </c>
      <c r="AR108" s="24" t="n">
        <v>10</v>
      </c>
      <c r="AS108" s="24" t="n">
        <v>10</v>
      </c>
      <c r="AT108" s="24" t="n">
        <v>10</v>
      </c>
      <c r="AU108" s="24" t="n">
        <f aca="false">AVERAGE(AS108:AT108)</f>
        <v>10</v>
      </c>
      <c r="AV108" s="24" t="n">
        <f aca="false">AVERAGE(AU108,AR108)</f>
        <v>10</v>
      </c>
      <c r="AW108" s="26" t="n">
        <f aca="false">AVERAGE(Table1382[[#This Row],[RULE OF LAW]],Table1382[[#This Row],[SECURITY &amp; SAFETY]],Table1382[[#This Row],[PERSONAL FREEDOM (minus Security &amp;Safety and Rule of Law)]],Table1382[[#This Row],[PERSONAL FREEDOM (minus Security &amp;Safety and Rule of Law)]])</f>
        <v>7.37090015404647</v>
      </c>
      <c r="AX108" s="27" t="n">
        <v>6.89</v>
      </c>
      <c r="AY108" s="28" t="n">
        <f aca="false">AVERAGE(Table1382[[#This Row],[PERSONAL FREEDOM]:[ECONOMIC FREEDOM]])</f>
        <v>7.13045007702323</v>
      </c>
      <c r="AZ108" s="29" t="n">
        <f aca="false">RANK(BA108,$BA$2:$BA$142)</f>
        <v>62</v>
      </c>
      <c r="BA108" s="30" t="n">
        <f aca="false">ROUND(AY108, 2)</f>
        <v>7.13</v>
      </c>
      <c r="BB108" s="26" t="n">
        <f aca="false">Table1382[[#This Row],[1 Rule of Law]]</f>
        <v>4.2</v>
      </c>
      <c r="BC108" s="26" t="n">
        <f aca="false">Table1382[[#This Row],[2 Security &amp; Safety]]</f>
        <v>8.06464327430582</v>
      </c>
      <c r="BD108" s="26" t="e">
        <f aca="false">AVERAGE(AQ108,U108,AI108,AV108,X108)</f>
        <v>#N/A</v>
      </c>
    </row>
    <row r="109" s="6" customFormat="true" ht="15" hidden="false" customHeight="true" outlineLevel="0" collapsed="false">
      <c r="A109" s="23" t="s">
        <v>168</v>
      </c>
      <c r="B109" s="24" t="n">
        <v>8.96666666666667</v>
      </c>
      <c r="C109" s="24" t="n">
        <v>6.29337442673451</v>
      </c>
      <c r="D109" s="24" t="n">
        <v>7.32839708839539</v>
      </c>
      <c r="E109" s="24" t="n">
        <v>7.5</v>
      </c>
      <c r="F109" s="24" t="n">
        <v>9.52</v>
      </c>
      <c r="G109" s="24" t="n">
        <v>10</v>
      </c>
      <c r="H109" s="24" t="n">
        <v>10</v>
      </c>
      <c r="I109" s="24" t="n">
        <v>10</v>
      </c>
      <c r="J109" s="24" t="n">
        <v>10</v>
      </c>
      <c r="K109" s="24" t="n">
        <v>10</v>
      </c>
      <c r="L109" s="24" t="n">
        <f aca="false">AVERAGE(Table1382[[#This Row],[2Bi Disappearance]:[2Bv Terrorism Injured ]])</f>
        <v>10</v>
      </c>
      <c r="M109" s="24" t="n">
        <v>10</v>
      </c>
      <c r="N109" s="24" t="n">
        <v>10</v>
      </c>
      <c r="O109" s="25" t="n">
        <v>10</v>
      </c>
      <c r="P109" s="25" t="n">
        <f aca="false">AVERAGE(Table1382[[#This Row],[2Ci Female Genital Mutilation]:[2Ciii Equal Inheritance Rights]])</f>
        <v>10</v>
      </c>
      <c r="Q109" s="24" t="n">
        <f aca="false">AVERAGE(F109,L109,P109)</f>
        <v>9.84</v>
      </c>
      <c r="R109" s="24" t="n">
        <v>10</v>
      </c>
      <c r="S109" s="24" t="n">
        <v>10</v>
      </c>
      <c r="T109" s="24" t="n">
        <v>10</v>
      </c>
      <c r="U109" s="24" t="n">
        <f aca="false">AVERAGE(R109:T109)</f>
        <v>10</v>
      </c>
      <c r="V109" s="24" t="n">
        <v>7.5</v>
      </c>
      <c r="W109" s="24" t="n">
        <v>10</v>
      </c>
      <c r="X109" s="24" t="n">
        <f aca="false">AVERAGE(Table1382[[#This Row],[4A Freedom to establish religious organizations]:[4B Autonomy of religious organizations]])</f>
        <v>8.75</v>
      </c>
      <c r="Y109" s="24" t="n">
        <v>10</v>
      </c>
      <c r="Z109" s="24" t="n">
        <v>10</v>
      </c>
      <c r="AA109" s="24" t="n">
        <v>6.66666666666667</v>
      </c>
      <c r="AB109" s="24" t="n">
        <v>10</v>
      </c>
      <c r="AC109" s="24" t="n">
        <v>6.66666666666667</v>
      </c>
      <c r="AD109" s="24" t="e">
        <f aca="false">AVERAGE(Table1382[[#This Row],[5Ci Political parties]:[5ciii educational, sporting and cultural organizations]])</f>
        <v>#N/A</v>
      </c>
      <c r="AE109" s="24" t="n">
        <v>7.5</v>
      </c>
      <c r="AF109" s="24" t="n">
        <v>2.5</v>
      </c>
      <c r="AG109" s="24" t="n">
        <v>10</v>
      </c>
      <c r="AH109" s="24" t="e">
        <f aca="false">AVERAGE(Table1382[[#This Row],[5Di Political parties]:[5diii educational, sporting and cultural organizations5]])</f>
        <v>#N/A</v>
      </c>
      <c r="AI109" s="24" t="e">
        <f aca="false">AVERAGE(Y109:Z109,AD109,AH109)</f>
        <v>#N/A</v>
      </c>
      <c r="AJ109" s="24" t="n">
        <v>10</v>
      </c>
      <c r="AK109" s="25" t="n">
        <v>7.33333333333333</v>
      </c>
      <c r="AL109" s="25" t="n">
        <v>7.75</v>
      </c>
      <c r="AM109" s="25" t="n">
        <v>10</v>
      </c>
      <c r="AN109" s="25" t="n">
        <v>10</v>
      </c>
      <c r="AO109" s="25" t="n">
        <f aca="false">AVERAGE(Table1382[[#This Row],[6Di Access to foreign television (cable/ satellite)]:[6Dii Access to foreign newspapers]])</f>
        <v>10</v>
      </c>
      <c r="AP109" s="25" t="n">
        <v>10</v>
      </c>
      <c r="AQ109" s="24" t="n">
        <f aca="false">AVERAGE(AJ109:AL109,AO109:AP109)</f>
        <v>9.01666666666667</v>
      </c>
      <c r="AR109" s="24" t="n">
        <v>10</v>
      </c>
      <c r="AS109" s="24" t="n">
        <v>10</v>
      </c>
      <c r="AT109" s="24" t="n">
        <v>10</v>
      </c>
      <c r="AU109" s="24" t="n">
        <f aca="false">AVERAGE(AS109:AT109)</f>
        <v>10</v>
      </c>
      <c r="AV109" s="24" t="n">
        <f aca="false">AVERAGE(AU109,AR109)</f>
        <v>10</v>
      </c>
      <c r="AW109" s="26" t="n">
        <f aca="false">AVERAGE(Table1382[[#This Row],[RULE OF LAW]],Table1382[[#This Row],[SECURITY &amp; SAFETY]],Table1382[[#This Row],[PERSONAL FREEDOM (minus Security &amp;Safety and Rule of Law)]],Table1382[[#This Row],[PERSONAL FREEDOM (minus Security &amp;Safety and Rule of Law)]])</f>
        <v>8.97277777777778</v>
      </c>
      <c r="AX109" s="27" t="n">
        <v>7.01</v>
      </c>
      <c r="AY109" s="28" t="n">
        <f aca="false">AVERAGE(Table1382[[#This Row],[PERSONAL FREEDOM]:[ECONOMIC FREEDOM]])</f>
        <v>7.99138888888889</v>
      </c>
      <c r="AZ109" s="29" t="n">
        <f aca="false">RANK(BA109,$BA$2:$BA$142)</f>
        <v>34</v>
      </c>
      <c r="BA109" s="30" t="n">
        <f aca="false">ROUND(AY109, 2)</f>
        <v>7.99</v>
      </c>
      <c r="BB109" s="26" t="n">
        <f aca="false">Table1382[[#This Row],[1 Rule of Law]]</f>
        <v>7.5</v>
      </c>
      <c r="BC109" s="26" t="n">
        <f aca="false">Table1382[[#This Row],[2 Security &amp; Safety]]</f>
        <v>9.84</v>
      </c>
      <c r="BD109" s="26" t="e">
        <f aca="false">AVERAGE(AQ109,U109,AI109,AV109,X109)</f>
        <v>#N/A</v>
      </c>
    </row>
    <row r="110" s="6" customFormat="true" ht="15" hidden="false" customHeight="true" outlineLevel="0" collapsed="false">
      <c r="A110" s="23" t="s">
        <v>169</v>
      </c>
      <c r="B110" s="24" t="n">
        <v>7.36666666666667</v>
      </c>
      <c r="C110" s="24" t="n">
        <v>6.15241283920883</v>
      </c>
      <c r="D110" s="24" t="n">
        <v>6.24616765176441</v>
      </c>
      <c r="E110" s="24" t="n">
        <v>6.6</v>
      </c>
      <c r="F110" s="24" t="n">
        <v>9.52</v>
      </c>
      <c r="G110" s="24" t="n">
        <v>10</v>
      </c>
      <c r="H110" s="24" t="n">
        <v>10</v>
      </c>
      <c r="I110" s="24" t="n">
        <v>10</v>
      </c>
      <c r="J110" s="24" t="n">
        <v>10</v>
      </c>
      <c r="K110" s="24" t="n">
        <v>10</v>
      </c>
      <c r="L110" s="24" t="n">
        <f aca="false">AVERAGE(Table1382[[#This Row],[2Bi Disappearance]:[2Bv Terrorism Injured ]])</f>
        <v>10</v>
      </c>
      <c r="M110" s="24" t="n">
        <v>10</v>
      </c>
      <c r="N110" s="24" t="n">
        <v>10</v>
      </c>
      <c r="O110" s="25" t="n">
        <v>10</v>
      </c>
      <c r="P110" s="25" t="n">
        <f aca="false">AVERAGE(Table1382[[#This Row],[2Ci Female Genital Mutilation]:[2Ciii Equal Inheritance Rights]])</f>
        <v>10</v>
      </c>
      <c r="Q110" s="24" t="n">
        <f aca="false">AVERAGE(F110,L110,P110)</f>
        <v>9.84</v>
      </c>
      <c r="R110" s="24" t="n">
        <v>10</v>
      </c>
      <c r="S110" s="24" t="n">
        <v>10</v>
      </c>
      <c r="T110" s="24" t="n">
        <v>10</v>
      </c>
      <c r="U110" s="24" t="n">
        <f aca="false">AVERAGE(R110:T110)</f>
        <v>10</v>
      </c>
      <c r="V110" s="24" t="n">
        <v>10</v>
      </c>
      <c r="W110" s="24" t="n">
        <v>10</v>
      </c>
      <c r="X110" s="24" t="n">
        <f aca="false">AVERAGE(Table1382[[#This Row],[4A Freedom to establish religious organizations]:[4B Autonomy of religious organizations]])</f>
        <v>10</v>
      </c>
      <c r="Y110" s="24" t="n">
        <v>10</v>
      </c>
      <c r="Z110" s="24" t="n">
        <v>10</v>
      </c>
      <c r="AA110" s="24" t="n">
        <v>10</v>
      </c>
      <c r="AB110" s="24" t="n">
        <v>10</v>
      </c>
      <c r="AC110" s="24" t="n">
        <v>10</v>
      </c>
      <c r="AD110" s="24" t="e">
        <f aca="false">AVERAGE(Table1382[[#This Row],[5Ci Political parties]:[5ciii educational, sporting and cultural organizations]])</f>
        <v>#N/A</v>
      </c>
      <c r="AE110" s="24" t="n">
        <v>10</v>
      </c>
      <c r="AF110" s="24" t="n">
        <v>10</v>
      </c>
      <c r="AG110" s="24" t="n">
        <v>10</v>
      </c>
      <c r="AH110" s="24" t="e">
        <f aca="false">AVERAGE(Table1382[[#This Row],[5Di Political parties]:[5diii educational, sporting and cultural organizations5]])</f>
        <v>#N/A</v>
      </c>
      <c r="AI110" s="24" t="e">
        <f aca="false">AVERAGE(Y110:Z110,AD110,AH110)</f>
        <v>#N/A</v>
      </c>
      <c r="AJ110" s="24" t="n">
        <v>10</v>
      </c>
      <c r="AK110" s="25" t="n">
        <v>8.66666666666667</v>
      </c>
      <c r="AL110" s="25" t="n">
        <v>8.5</v>
      </c>
      <c r="AM110" s="25" t="n">
        <v>10</v>
      </c>
      <c r="AN110" s="25" t="n">
        <v>10</v>
      </c>
      <c r="AO110" s="25" t="n">
        <f aca="false">AVERAGE(Table1382[[#This Row],[6Di Access to foreign television (cable/ satellite)]:[6Dii Access to foreign newspapers]])</f>
        <v>10</v>
      </c>
      <c r="AP110" s="25" t="n">
        <v>10</v>
      </c>
      <c r="AQ110" s="24" t="n">
        <f aca="false">AVERAGE(AJ110:AL110,AO110:AP110)</f>
        <v>9.43333333333333</v>
      </c>
      <c r="AR110" s="24" t="n">
        <v>10</v>
      </c>
      <c r="AS110" s="24" t="n">
        <v>10</v>
      </c>
      <c r="AT110" s="24" t="n">
        <v>10</v>
      </c>
      <c r="AU110" s="24" t="n">
        <f aca="false">AVERAGE(AS110:AT110)</f>
        <v>10</v>
      </c>
      <c r="AV110" s="24" t="n">
        <f aca="false">AVERAGE(AU110,AR110)</f>
        <v>10</v>
      </c>
      <c r="AW110" s="26" t="n">
        <f aca="false">AVERAGE(Table1382[[#This Row],[RULE OF LAW]],Table1382[[#This Row],[SECURITY &amp; SAFETY]],Table1382[[#This Row],[PERSONAL FREEDOM (minus Security &amp;Safety and Rule of Law)]],Table1382[[#This Row],[PERSONAL FREEDOM (minus Security &amp;Safety and Rule of Law)]])</f>
        <v>9.05333333333333</v>
      </c>
      <c r="AX110" s="27" t="n">
        <v>7.17</v>
      </c>
      <c r="AY110" s="28" t="n">
        <f aca="false">AVERAGE(Table1382[[#This Row],[PERSONAL FREEDOM]:[ECONOMIC FREEDOM]])</f>
        <v>8.11166666666667</v>
      </c>
      <c r="AZ110" s="29" t="n">
        <f aca="false">RANK(BA110,$BA$2:$BA$142)</f>
        <v>29</v>
      </c>
      <c r="BA110" s="30" t="n">
        <f aca="false">ROUND(AY110, 2)</f>
        <v>8.11</v>
      </c>
      <c r="BB110" s="26" t="n">
        <f aca="false">Table1382[[#This Row],[1 Rule of Law]]</f>
        <v>6.6</v>
      </c>
      <c r="BC110" s="26" t="n">
        <f aca="false">Table1382[[#This Row],[2 Security &amp; Safety]]</f>
        <v>9.84</v>
      </c>
      <c r="BD110" s="26" t="e">
        <f aca="false">AVERAGE(AQ110,U110,AI110,AV110,X110)</f>
        <v>#N/A</v>
      </c>
    </row>
    <row r="111" s="6" customFormat="true" ht="15" hidden="false" customHeight="true" outlineLevel="0" collapsed="false">
      <c r="A111" s="23" t="s">
        <v>170</v>
      </c>
      <c r="B111" s="24" t="n">
        <v>7.03333333333333</v>
      </c>
      <c r="C111" s="24" t="n">
        <v>5.86043516584773</v>
      </c>
      <c r="D111" s="24" t="n">
        <v>5.98067883225716</v>
      </c>
      <c r="E111" s="24" t="n">
        <v>6.3</v>
      </c>
      <c r="F111" s="24" t="n">
        <v>9.16</v>
      </c>
      <c r="G111" s="24" t="n">
        <v>10</v>
      </c>
      <c r="H111" s="24" t="n">
        <v>10</v>
      </c>
      <c r="I111" s="24" t="n">
        <v>10</v>
      </c>
      <c r="J111" s="24" t="n">
        <v>10</v>
      </c>
      <c r="K111" s="24" t="n">
        <v>9.99859105318774</v>
      </c>
      <c r="L111" s="24" t="n">
        <f aca="false">AVERAGE(Table1382[[#This Row],[2Bi Disappearance]:[2Bv Terrorism Injured ]])</f>
        <v>9.99971821063755</v>
      </c>
      <c r="M111" s="24" t="n">
        <v>10</v>
      </c>
      <c r="N111" s="24" t="n">
        <v>10</v>
      </c>
      <c r="O111" s="25" t="n">
        <v>0</v>
      </c>
      <c r="P111" s="25" t="n">
        <f aca="false">AVERAGE(Table1382[[#This Row],[2Ci Female Genital Mutilation]:[2Ciii Equal Inheritance Rights]])</f>
        <v>6.66666666666667</v>
      </c>
      <c r="Q111" s="24" t="n">
        <f aca="false">AVERAGE(F111,L111,P111)</f>
        <v>8.60879495910141</v>
      </c>
      <c r="R111" s="24" t="n">
        <v>10</v>
      </c>
      <c r="S111" s="24" t="n">
        <v>10</v>
      </c>
      <c r="T111" s="24" t="n">
        <v>10</v>
      </c>
      <c r="U111" s="24" t="n">
        <f aca="false">AVERAGE(R111:T111)</f>
        <v>10</v>
      </c>
      <c r="V111" s="24" t="n">
        <v>10</v>
      </c>
      <c r="W111" s="24" t="n">
        <v>10</v>
      </c>
      <c r="X111" s="24" t="n">
        <f aca="false">AVERAGE(Table1382[[#This Row],[4A Freedom to establish religious organizations]:[4B Autonomy of religious organizations]])</f>
        <v>10</v>
      </c>
      <c r="Y111" s="24" t="n">
        <v>7.5</v>
      </c>
      <c r="Z111" s="24" t="n">
        <v>10</v>
      </c>
      <c r="AA111" s="24" t="n">
        <v>10</v>
      </c>
      <c r="AB111" s="24" t="n">
        <v>10</v>
      </c>
      <c r="AC111" s="24" t="n">
        <v>6.66666666666667</v>
      </c>
      <c r="AD111" s="24" t="e">
        <f aca="false">AVERAGE(Table1382[[#This Row],[5Ci Political parties]:[5ciii educational, sporting and cultural organizations]])</f>
        <v>#N/A</v>
      </c>
      <c r="AE111" s="24" t="n">
        <v>10</v>
      </c>
      <c r="AF111" s="24" t="n">
        <v>10</v>
      </c>
      <c r="AG111" s="24" t="n">
        <v>10</v>
      </c>
      <c r="AH111" s="24" t="e">
        <f aca="false">AVERAGE(Table1382[[#This Row],[5Di Political parties]:[5diii educational, sporting and cultural organizations5]])</f>
        <v>#N/A</v>
      </c>
      <c r="AI111" s="24" t="e">
        <f aca="false">AVERAGE(Y111:Z111,AD111,AH111)</f>
        <v>#N/A</v>
      </c>
      <c r="AJ111" s="24" t="n">
        <v>10</v>
      </c>
      <c r="AK111" s="25" t="n">
        <v>5.66666666666667</v>
      </c>
      <c r="AL111" s="25" t="n">
        <v>6</v>
      </c>
      <c r="AM111" s="25" t="n">
        <v>10</v>
      </c>
      <c r="AN111" s="25" t="n">
        <v>10</v>
      </c>
      <c r="AO111" s="25" t="n">
        <f aca="false">AVERAGE(Table1382[[#This Row],[6Di Access to foreign television (cable/ satellite)]:[6Dii Access to foreign newspapers]])</f>
        <v>10</v>
      </c>
      <c r="AP111" s="25" t="n">
        <v>10</v>
      </c>
      <c r="AQ111" s="24" t="n">
        <f aca="false">AVERAGE(AJ111:AL111,AO111:AP111)</f>
        <v>8.33333333333333</v>
      </c>
      <c r="AR111" s="24" t="n">
        <v>0</v>
      </c>
      <c r="AS111" s="24" t="n">
        <v>10</v>
      </c>
      <c r="AT111" s="24" t="n">
        <v>10</v>
      </c>
      <c r="AU111" s="24" t="n">
        <f aca="false">AVERAGE(AS111:AT111)</f>
        <v>10</v>
      </c>
      <c r="AV111" s="24" t="n">
        <f aca="false">AVERAGE(AU111,AR111)</f>
        <v>5</v>
      </c>
      <c r="AW111" s="26" t="n">
        <f aca="false">AVERAGE(Table1382[[#This Row],[RULE OF LAW]],Table1382[[#This Row],[SECURITY &amp; SAFETY]],Table1382[[#This Row],[PERSONAL FREEDOM (minus Security &amp;Safety and Rule of Law)]],Table1382[[#This Row],[PERSONAL FREEDOM (minus Security &amp;Safety and Rule of Law)]])</f>
        <v>7.97025429533091</v>
      </c>
      <c r="AX111" s="27" t="n">
        <v>7.13</v>
      </c>
      <c r="AY111" s="28" t="n">
        <f aca="false">AVERAGE(Table1382[[#This Row],[PERSONAL FREEDOM]:[ECONOMIC FREEDOM]])</f>
        <v>7.55012714766545</v>
      </c>
      <c r="AZ111" s="29" t="n">
        <f aca="false">RANK(BA111,$BA$2:$BA$142)</f>
        <v>44</v>
      </c>
      <c r="BA111" s="30" t="n">
        <f aca="false">ROUND(AY111, 2)</f>
        <v>7.55</v>
      </c>
      <c r="BB111" s="26" t="n">
        <f aca="false">Table1382[[#This Row],[1 Rule of Law]]</f>
        <v>6.3</v>
      </c>
      <c r="BC111" s="26" t="n">
        <f aca="false">Table1382[[#This Row],[2 Security &amp; Safety]]</f>
        <v>8.60879495910141</v>
      </c>
      <c r="BD111" s="26" t="e">
        <f aca="false">AVERAGE(AQ111,U111,AI111,AV111,X111)</f>
        <v>#N/A</v>
      </c>
    </row>
    <row r="112" s="6" customFormat="true" ht="15" hidden="false" customHeight="true" outlineLevel="0" collapsed="false">
      <c r="A112" s="23" t="s">
        <v>171</v>
      </c>
      <c r="B112" s="24" t="n">
        <v>3.9</v>
      </c>
      <c r="C112" s="24" t="n">
        <v>4.95897458198388</v>
      </c>
      <c r="D112" s="24" t="n">
        <v>3.95172427257584</v>
      </c>
      <c r="E112" s="24" t="n">
        <v>4.3</v>
      </c>
      <c r="F112" s="24" t="n">
        <v>5.36</v>
      </c>
      <c r="G112" s="24" t="n">
        <v>5</v>
      </c>
      <c r="H112" s="24" t="n">
        <v>9.05130914641306</v>
      </c>
      <c r="I112" s="24" t="n">
        <v>5</v>
      </c>
      <c r="J112" s="24" t="n">
        <v>6.74234507673355</v>
      </c>
      <c r="K112" s="24" t="n">
        <v>5.20610359713</v>
      </c>
      <c r="L112" s="24" t="n">
        <f aca="false">AVERAGE(Table1382[[#This Row],[2Bi Disappearance]:[2Bv Terrorism Injured ]])</f>
        <v>6.19995156405532</v>
      </c>
      <c r="M112" s="24" t="n">
        <v>10</v>
      </c>
      <c r="N112" s="24" t="n">
        <v>10</v>
      </c>
      <c r="O112" s="25" t="n">
        <v>10</v>
      </c>
      <c r="P112" s="25" t="n">
        <f aca="false">AVERAGE(Table1382[[#This Row],[2Ci Female Genital Mutilation]:[2Ciii Equal Inheritance Rights]])</f>
        <v>10</v>
      </c>
      <c r="Q112" s="24" t="n">
        <f aca="false">AVERAGE(F112,L112,P112)</f>
        <v>7.18665052135177</v>
      </c>
      <c r="R112" s="24" t="n">
        <v>10</v>
      </c>
      <c r="S112" s="24" t="n">
        <v>0</v>
      </c>
      <c r="T112" s="24" t="n">
        <v>10</v>
      </c>
      <c r="U112" s="24" t="n">
        <f aca="false">AVERAGE(R112:T112)</f>
        <v>6.66666666666667</v>
      </c>
      <c r="V112" s="24" t="n">
        <v>5</v>
      </c>
      <c r="W112" s="24" t="n">
        <v>10</v>
      </c>
      <c r="X112" s="24" t="n">
        <f aca="false">AVERAGE(Table1382[[#This Row],[4A Freedom to establish religious organizations]:[4B Autonomy of religious organizations]])</f>
        <v>7.5</v>
      </c>
      <c r="Y112" s="24" t="n">
        <v>2.5</v>
      </c>
      <c r="Z112" s="24" t="n">
        <v>5</v>
      </c>
      <c r="AA112" s="24" t="n">
        <v>3.33333333333333</v>
      </c>
      <c r="AB112" s="24" t="n">
        <v>6.66666666666667</v>
      </c>
      <c r="AC112" s="24" t="n">
        <v>10</v>
      </c>
      <c r="AD112" s="24" t="e">
        <f aca="false">AVERAGE(Table1382[[#This Row],[5Ci Political parties]:[5ciii educational, sporting and cultural organizations]])</f>
        <v>#N/A</v>
      </c>
      <c r="AE112" s="24" t="n">
        <v>2.5</v>
      </c>
      <c r="AF112" s="24" t="n">
        <v>10</v>
      </c>
      <c r="AG112" s="24" t="n">
        <v>10</v>
      </c>
      <c r="AH112" s="24" t="e">
        <f aca="false">AVERAGE(Table1382[[#This Row],[5Di Political parties]:[5diii educational, sporting and cultural organizations5]])</f>
        <v>#N/A</v>
      </c>
      <c r="AI112" s="24" t="e">
        <f aca="false">AVERAGE(Y112:Z112,AD112,AH112)</f>
        <v>#N/A</v>
      </c>
      <c r="AJ112" s="24" t="n">
        <v>4.52160694091693</v>
      </c>
      <c r="AK112" s="25" t="n">
        <v>2.33333333333333</v>
      </c>
      <c r="AL112" s="25" t="n">
        <v>1.75</v>
      </c>
      <c r="AM112" s="25" t="n">
        <v>10</v>
      </c>
      <c r="AN112" s="25" t="n">
        <v>10</v>
      </c>
      <c r="AO112" s="25" t="n">
        <f aca="false">AVERAGE(Table1382[[#This Row],[6Di Access to foreign television (cable/ satellite)]:[6Dii Access to foreign newspapers]])</f>
        <v>10</v>
      </c>
      <c r="AP112" s="25" t="n">
        <v>10</v>
      </c>
      <c r="AQ112" s="24" t="n">
        <f aca="false">AVERAGE(AJ112:AL112,AO112:AP112)</f>
        <v>5.72098805485005</v>
      </c>
      <c r="AR112" s="24" t="n">
        <v>10</v>
      </c>
      <c r="AS112" s="24" t="n">
        <v>10</v>
      </c>
      <c r="AT112" s="24" t="n">
        <v>10</v>
      </c>
      <c r="AU112" s="24" t="n">
        <f aca="false">AVERAGE(AS112:AT112)</f>
        <v>10</v>
      </c>
      <c r="AV112" s="24" t="n">
        <f aca="false">AVERAGE(AU112,AR112)</f>
        <v>10</v>
      </c>
      <c r="AW112" s="26" t="n">
        <f aca="false">AVERAGE(Table1382[[#This Row],[RULE OF LAW]],Table1382[[#This Row],[SECURITY &amp; SAFETY]],Table1382[[#This Row],[PERSONAL FREEDOM (minus Security &amp;Safety and Rule of Law)]],Table1382[[#This Row],[PERSONAL FREEDOM (minus Security &amp;Safety and Rule of Law)]])</f>
        <v>6.40209476915628</v>
      </c>
      <c r="AX112" s="27" t="n">
        <v>6.52</v>
      </c>
      <c r="AY112" s="28" t="n">
        <f aca="false">AVERAGE(Table1382[[#This Row],[PERSONAL FREEDOM]:[ECONOMIC FREEDOM]])</f>
        <v>6.46104738457814</v>
      </c>
      <c r="AZ112" s="29" t="n">
        <f aca="false">RANK(BA112,$BA$2:$BA$142)</f>
        <v>101</v>
      </c>
      <c r="BA112" s="30" t="n">
        <f aca="false">ROUND(AY112, 2)</f>
        <v>6.46</v>
      </c>
      <c r="BB112" s="26" t="n">
        <f aca="false">Table1382[[#This Row],[1 Rule of Law]]</f>
        <v>4.3</v>
      </c>
      <c r="BC112" s="26" t="n">
        <f aca="false">Table1382[[#This Row],[2 Security &amp; Safety]]</f>
        <v>7.18665052135177</v>
      </c>
      <c r="BD112" s="26" t="e">
        <f aca="false">AVERAGE(AQ112,U112,AI112,AV112,X112)</f>
        <v>#N/A</v>
      </c>
    </row>
    <row r="113" s="6" customFormat="true" ht="15" hidden="false" customHeight="true" outlineLevel="0" collapsed="false">
      <c r="A113" s="23" t="s">
        <v>172</v>
      </c>
      <c r="B113" s="24" t="s">
        <v>60</v>
      </c>
      <c r="C113" s="24" t="s">
        <v>60</v>
      </c>
      <c r="D113" s="24" t="s">
        <v>60</v>
      </c>
      <c r="E113" s="24" t="n">
        <v>5.07764</v>
      </c>
      <c r="F113" s="24" t="n">
        <v>0.759999999999999</v>
      </c>
      <c r="G113" s="24" t="n">
        <v>10</v>
      </c>
      <c r="H113" s="24" t="n">
        <v>10</v>
      </c>
      <c r="I113" s="24" t="n">
        <v>7.5</v>
      </c>
      <c r="J113" s="24" t="n">
        <v>10</v>
      </c>
      <c r="K113" s="24" t="n">
        <v>9.91770134930695</v>
      </c>
      <c r="L113" s="24" t="n">
        <f aca="false">AVERAGE(Table1382[[#This Row],[2Bi Disappearance]:[2Bv Terrorism Injured ]])</f>
        <v>9.48354026986139</v>
      </c>
      <c r="M113" s="24" t="n">
        <v>10</v>
      </c>
      <c r="N113" s="24" t="n">
        <v>10</v>
      </c>
      <c r="O113" s="25" t="n">
        <v>10</v>
      </c>
      <c r="P113" s="25" t="n">
        <f aca="false">AVERAGE(Table1382[[#This Row],[2Ci Female Genital Mutilation]:[2Ciii Equal Inheritance Rights]])</f>
        <v>10</v>
      </c>
      <c r="Q113" s="24" t="n">
        <f aca="false">AVERAGE(F113,L113,P113)</f>
        <v>6.74784675662046</v>
      </c>
      <c r="R113" s="24" t="n">
        <v>10</v>
      </c>
      <c r="S113" s="24" t="n">
        <v>5</v>
      </c>
      <c r="T113" s="24" t="n">
        <v>10</v>
      </c>
      <c r="U113" s="24" t="n">
        <f aca="false">AVERAGE(R113:T113)</f>
        <v>8.33333333333333</v>
      </c>
      <c r="V113" s="24" t="s">
        <v>60</v>
      </c>
      <c r="W113" s="24" t="s">
        <v>60</v>
      </c>
      <c r="X113" s="24" t="s">
        <v>60</v>
      </c>
      <c r="Y113" s="24" t="s">
        <v>60</v>
      </c>
      <c r="Z113" s="24" t="s">
        <v>60</v>
      </c>
      <c r="AA113" s="24" t="s">
        <v>60</v>
      </c>
      <c r="AB113" s="24" t="s">
        <v>60</v>
      </c>
      <c r="AC113" s="24" t="s">
        <v>60</v>
      </c>
      <c r="AD113" s="24" t="s">
        <v>60</v>
      </c>
      <c r="AE113" s="24" t="s">
        <v>60</v>
      </c>
      <c r="AF113" s="24" t="s">
        <v>60</v>
      </c>
      <c r="AG113" s="24" t="s">
        <v>60</v>
      </c>
      <c r="AH113" s="24" t="s">
        <v>60</v>
      </c>
      <c r="AI113" s="24" t="s">
        <v>60</v>
      </c>
      <c r="AJ113" s="24" t="n">
        <v>10</v>
      </c>
      <c r="AK113" s="25" t="n">
        <v>1.66666666666667</v>
      </c>
      <c r="AL113" s="25" t="n">
        <v>1.5</v>
      </c>
      <c r="AM113" s="25" t="s">
        <v>60</v>
      </c>
      <c r="AN113" s="25" t="s">
        <v>60</v>
      </c>
      <c r="AO113" s="25" t="s">
        <v>60</v>
      </c>
      <c r="AP113" s="25" t="s">
        <v>60</v>
      </c>
      <c r="AQ113" s="24" t="n">
        <f aca="false">AVERAGE(AJ113:AL113,AO113:AP113)</f>
        <v>4.38888888888889</v>
      </c>
      <c r="AR113" s="24" t="n">
        <v>10</v>
      </c>
      <c r="AS113" s="24" t="n">
        <v>10</v>
      </c>
      <c r="AT113" s="24" t="n">
        <v>10</v>
      </c>
      <c r="AU113" s="24" t="n">
        <f aca="false">AVERAGE(AS113:AT113)</f>
        <v>10</v>
      </c>
      <c r="AV113" s="24" t="n">
        <f aca="false">AVERAGE(AU113,AR113)</f>
        <v>10</v>
      </c>
      <c r="AW113" s="26" t="n">
        <f aca="false">AVERAGE(Table1382[[#This Row],[RULE OF LAW]],Table1382[[#This Row],[SECURITY &amp; SAFETY]],Table1382[[#This Row],[PERSONAL FREEDOM (minus Security &amp;Safety and Rule of Law)]],Table1382[[#This Row],[PERSONAL FREEDOM (minus Security &amp;Safety and Rule of Law)]])</f>
        <v>6.74340872619215</v>
      </c>
      <c r="AX113" s="27" t="n">
        <v>6.9</v>
      </c>
      <c r="AY113" s="28" t="n">
        <f aca="false">AVERAGE(Table1382[[#This Row],[PERSONAL FREEDOM]:[ECONOMIC FREEDOM]])</f>
        <v>6.82170436309608</v>
      </c>
      <c r="AZ113" s="29" t="n">
        <f aca="false">RANK(BA113,$BA$2:$BA$142)</f>
        <v>78</v>
      </c>
      <c r="BA113" s="30" t="n">
        <f aca="false">ROUND(AY113, 2)</f>
        <v>6.82</v>
      </c>
      <c r="BB113" s="26" t="n">
        <f aca="false">Table1382[[#This Row],[1 Rule of Law]]</f>
        <v>5.07764</v>
      </c>
      <c r="BC113" s="26" t="n">
        <f aca="false">Table1382[[#This Row],[2 Security &amp; Safety]]</f>
        <v>6.74784675662046</v>
      </c>
      <c r="BD113" s="26" t="n">
        <f aca="false">AVERAGE(AQ113,U113,AI113,AV113,X113)</f>
        <v>7.57407407407407</v>
      </c>
    </row>
    <row r="114" s="6" customFormat="true" ht="15" hidden="false" customHeight="true" outlineLevel="0" collapsed="false">
      <c r="A114" s="23" t="s">
        <v>173</v>
      </c>
      <c r="B114" s="24" t="n">
        <v>4.7</v>
      </c>
      <c r="C114" s="24" t="n">
        <v>5.77500691695318</v>
      </c>
      <c r="D114" s="24" t="n">
        <v>4.64556700981614</v>
      </c>
      <c r="E114" s="24" t="n">
        <v>5</v>
      </c>
      <c r="F114" s="24" t="n">
        <v>8.88</v>
      </c>
      <c r="G114" s="24" t="n">
        <v>10</v>
      </c>
      <c r="H114" s="24" t="n">
        <v>10</v>
      </c>
      <c r="I114" s="24" t="n">
        <v>7.5</v>
      </c>
      <c r="J114" s="24" t="n">
        <v>9.54649889665449</v>
      </c>
      <c r="K114" s="24" t="n">
        <v>9.40137854358393</v>
      </c>
      <c r="L114" s="24" t="n">
        <f aca="false">AVERAGE(Table1382[[#This Row],[2Bi Disappearance]:[2Bv Terrorism Injured ]])</f>
        <v>9.28957548804768</v>
      </c>
      <c r="M114" s="24" t="n">
        <v>7.2</v>
      </c>
      <c r="N114" s="24" t="n">
        <v>10</v>
      </c>
      <c r="O114" s="25" t="n">
        <v>5</v>
      </c>
      <c r="P114" s="25" t="n">
        <f aca="false">AVERAGE(Table1382[[#This Row],[2Ci Female Genital Mutilation]:[2Ciii Equal Inheritance Rights]])</f>
        <v>7.4</v>
      </c>
      <c r="Q114" s="24" t="n">
        <f aca="false">AVERAGE(F114,L114,P114)</f>
        <v>8.52319182934923</v>
      </c>
      <c r="R114" s="24" t="n">
        <v>5</v>
      </c>
      <c r="S114" s="24" t="n">
        <v>10</v>
      </c>
      <c r="T114" s="24" t="n">
        <v>10</v>
      </c>
      <c r="U114" s="24" t="n">
        <f aca="false">AVERAGE(R114:T114)</f>
        <v>8.33333333333333</v>
      </c>
      <c r="V114" s="24" t="n">
        <v>10</v>
      </c>
      <c r="W114" s="24" t="n">
        <v>10</v>
      </c>
      <c r="X114" s="24" t="n">
        <f aca="false">AVERAGE(Table1382[[#This Row],[4A Freedom to establish religious organizations]:[4B Autonomy of religious organizations]])</f>
        <v>10</v>
      </c>
      <c r="Y114" s="24" t="n">
        <v>7.5</v>
      </c>
      <c r="Z114" s="24" t="n">
        <v>7.5</v>
      </c>
      <c r="AA114" s="24" t="n">
        <v>6.66666666666667</v>
      </c>
      <c r="AB114" s="24" t="n">
        <v>6.66666666666667</v>
      </c>
      <c r="AC114" s="24" t="n">
        <v>6.66666666666667</v>
      </c>
      <c r="AD114" s="24" t="e">
        <f aca="false">AVERAGE(Table1382[[#This Row],[5Ci Political parties]:[5ciii educational, sporting and cultural organizations]])</f>
        <v>#N/A</v>
      </c>
      <c r="AE114" s="24" t="n">
        <v>10</v>
      </c>
      <c r="AF114" s="24" t="n">
        <v>10</v>
      </c>
      <c r="AG114" s="24" t="n">
        <v>7.5</v>
      </c>
      <c r="AH114" s="24" t="e">
        <f aca="false">AVERAGE(Table1382[[#This Row],[5Di Political parties]:[5diii educational, sporting and cultural organizations5]])</f>
        <v>#N/A</v>
      </c>
      <c r="AI114" s="24" t="n">
        <f aca="false">AVERAGE(Y114:Z114,AD114,AH114)</f>
        <v>7.70833333333333</v>
      </c>
      <c r="AJ114" s="24" t="n">
        <v>10</v>
      </c>
      <c r="AK114" s="25" t="n">
        <v>4</v>
      </c>
      <c r="AL114" s="25" t="n">
        <v>4.75</v>
      </c>
      <c r="AM114" s="25" t="n">
        <v>10</v>
      </c>
      <c r="AN114" s="25" t="n">
        <v>6.66666666666667</v>
      </c>
      <c r="AO114" s="25" t="n">
        <f aca="false">AVERAGE(Table1382[[#This Row],[6Di Access to foreign television (cable/ satellite)]:[6Dii Access to foreign newspapers]])</f>
        <v>8.33333333333333</v>
      </c>
      <c r="AP114" s="25" t="n">
        <v>10</v>
      </c>
      <c r="AQ114" s="24" t="n">
        <f aca="false">AVERAGE(AJ114:AL114,AO114:AP114)</f>
        <v>7.41666666666667</v>
      </c>
      <c r="AR114" s="24" t="n">
        <v>0</v>
      </c>
      <c r="AS114" s="24" t="n">
        <v>0</v>
      </c>
      <c r="AT114" s="24" t="n">
        <v>0</v>
      </c>
      <c r="AU114" s="24" t="n">
        <f aca="false">AVERAGE(AS114:AT114)</f>
        <v>0</v>
      </c>
      <c r="AV114" s="24" t="n">
        <f aca="false">AVERAGE(AU114,AR114)</f>
        <v>0</v>
      </c>
      <c r="AW114" s="26" t="n">
        <f aca="false">AVERAGE(Table1382[[#This Row],[RULE OF LAW]],Table1382[[#This Row],[SECURITY &amp; SAFETY]],Table1382[[#This Row],[PERSONAL FREEDOM (minus Security &amp;Safety and Rule of Law)]],Table1382[[#This Row],[PERSONAL FREEDOM (minus Security &amp;Safety and Rule of Law)]])</f>
        <v>6.72663129067064</v>
      </c>
      <c r="AX114" s="27" t="n">
        <v>6.04</v>
      </c>
      <c r="AY114" s="28" t="n">
        <f aca="false">AVERAGE(Table1382[[#This Row],[PERSONAL FREEDOM]:[ECONOMIC FREEDOM]])</f>
        <v>6.38331564533532</v>
      </c>
      <c r="AZ114" s="29" t="n">
        <f aca="false">RANK(BA114,$BA$2:$BA$142)</f>
        <v>104</v>
      </c>
      <c r="BA114" s="30" t="n">
        <f aca="false">ROUND(AY114, 2)</f>
        <v>6.38</v>
      </c>
      <c r="BB114" s="26" t="n">
        <f aca="false">Table1382[[#This Row],[1 Rule of Law]]</f>
        <v>5</v>
      </c>
      <c r="BC114" s="26" t="n">
        <f aca="false">Table1382[[#This Row],[2 Security &amp; Safety]]</f>
        <v>8.52319182934923</v>
      </c>
      <c r="BD114" s="26" t="n">
        <f aca="false">AVERAGE(AQ114,U114,AI114,AV114,X114)</f>
        <v>6.69166666666667</v>
      </c>
    </row>
    <row r="115" s="6" customFormat="true" ht="15" hidden="false" customHeight="true" outlineLevel="0" collapsed="false">
      <c r="A115" s="23" t="s">
        <v>174</v>
      </c>
      <c r="B115" s="24" t="n">
        <v>4.96666666666667</v>
      </c>
      <c r="C115" s="24" t="n">
        <v>4.71363922042215</v>
      </c>
      <c r="D115" s="24" t="n">
        <v>4.496496401872</v>
      </c>
      <c r="E115" s="24" t="n">
        <v>4.7</v>
      </c>
      <c r="F115" s="24" t="n">
        <v>9.44</v>
      </c>
      <c r="G115" s="24" t="n">
        <v>10</v>
      </c>
      <c r="H115" s="24" t="n">
        <v>10</v>
      </c>
      <c r="I115" s="24" t="n">
        <v>7.5</v>
      </c>
      <c r="J115" s="24" t="n">
        <v>10</v>
      </c>
      <c r="K115" s="24" t="n">
        <v>10</v>
      </c>
      <c r="L115" s="24" t="n">
        <f aca="false">AVERAGE(Table1382[[#This Row],[2Bi Disappearance]:[2Bv Terrorism Injured ]])</f>
        <v>9.5</v>
      </c>
      <c r="M115" s="24" t="n">
        <v>10</v>
      </c>
      <c r="N115" s="24" t="n">
        <v>10</v>
      </c>
      <c r="O115" s="25" t="n">
        <v>5</v>
      </c>
      <c r="P115" s="25" t="n">
        <f aca="false">AVERAGE(Table1382[[#This Row],[2Ci Female Genital Mutilation]:[2Ciii Equal Inheritance Rights]])</f>
        <v>8.33333333333333</v>
      </c>
      <c r="Q115" s="24" t="n">
        <f aca="false">AVERAGE(F115,L115,P115)</f>
        <v>9.09111111111111</v>
      </c>
      <c r="R115" s="24" t="n">
        <v>10</v>
      </c>
      <c r="S115" s="24" t="n">
        <v>10</v>
      </c>
      <c r="T115" s="24" t="n">
        <v>10</v>
      </c>
      <c r="U115" s="24" t="n">
        <f aca="false">AVERAGE(R115:T115)</f>
        <v>10</v>
      </c>
      <c r="V115" s="24" t="n">
        <v>7.5</v>
      </c>
      <c r="W115" s="24" t="n">
        <v>6.66666666666667</v>
      </c>
      <c r="X115" s="24" t="n">
        <f aca="false">AVERAGE(Table1382[[#This Row],[4A Freedom to establish religious organizations]:[4B Autonomy of religious organizations]])</f>
        <v>7.08333333333333</v>
      </c>
      <c r="Y115" s="24" t="n">
        <v>7.5</v>
      </c>
      <c r="Z115" s="24" t="n">
        <v>10</v>
      </c>
      <c r="AA115" s="24" t="n">
        <v>3.33333333333333</v>
      </c>
      <c r="AB115" s="24" t="n">
        <v>6.66666666666667</v>
      </c>
      <c r="AC115" s="24" t="n">
        <v>3.33333333333333</v>
      </c>
      <c r="AD115" s="24" t="e">
        <f aca="false">AVERAGE(Table1382[[#This Row],[5Ci Political parties]:[5ciii educational, sporting and cultural organizations]])</f>
        <v>#N/A</v>
      </c>
      <c r="AE115" s="24" t="n">
        <v>10</v>
      </c>
      <c r="AF115" s="24" t="n">
        <v>10</v>
      </c>
      <c r="AG115" s="24" t="n">
        <v>7.5</v>
      </c>
      <c r="AH115" s="24" t="e">
        <f aca="false">AVERAGE(Table1382[[#This Row],[5Di Political parties]:[5diii educational, sporting and cultural organizations5]])</f>
        <v>#N/A</v>
      </c>
      <c r="AI115" s="24" t="n">
        <f aca="false">AVERAGE(Y115:Z115,AD115,AH115)</f>
        <v>7.77777777777778</v>
      </c>
      <c r="AJ115" s="24" t="n">
        <v>10</v>
      </c>
      <c r="AK115" s="25" t="n">
        <v>5.66666666666667</v>
      </c>
      <c r="AL115" s="25" t="n">
        <v>5.75</v>
      </c>
      <c r="AM115" s="25" t="n">
        <v>10</v>
      </c>
      <c r="AN115" s="25" t="n">
        <v>10</v>
      </c>
      <c r="AO115" s="25" t="n">
        <f aca="false">AVERAGE(Table1382[[#This Row],[6Di Access to foreign television (cable/ satellite)]:[6Dii Access to foreign newspapers]])</f>
        <v>10</v>
      </c>
      <c r="AP115" s="25" t="n">
        <v>10</v>
      </c>
      <c r="AQ115" s="24" t="n">
        <f aca="false">AVERAGE(AJ115:AL115,AO115:AP115)</f>
        <v>8.28333333333334</v>
      </c>
      <c r="AR115" s="24" t="n">
        <v>0</v>
      </c>
      <c r="AS115" s="24" t="n">
        <v>10</v>
      </c>
      <c r="AT115" s="24" t="n">
        <v>10</v>
      </c>
      <c r="AU115" s="24" t="n">
        <f aca="false">AVERAGE(AS115:AT115)</f>
        <v>10</v>
      </c>
      <c r="AV115" s="24" t="n">
        <f aca="false">AVERAGE(AU115,AR115)</f>
        <v>5</v>
      </c>
      <c r="AW115" s="26" t="n">
        <f aca="false">AVERAGE(Table1382[[#This Row],[RULE OF LAW]],Table1382[[#This Row],[SECURITY &amp; SAFETY]],Table1382[[#This Row],[PERSONAL FREEDOM (minus Security &amp;Safety and Rule of Law)]],Table1382[[#This Row],[PERSONAL FREEDOM (minus Security &amp;Safety and Rule of Law)]])</f>
        <v>7.26222222222222</v>
      </c>
      <c r="AX115" s="27" t="n">
        <v>6.53</v>
      </c>
      <c r="AY115" s="28" t="n">
        <f aca="false">AVERAGE(Table1382[[#This Row],[PERSONAL FREEDOM]:[ECONOMIC FREEDOM]])</f>
        <v>6.89611111111111</v>
      </c>
      <c r="AZ115" s="29" t="n">
        <f aca="false">RANK(BA115,$BA$2:$BA$142)</f>
        <v>73</v>
      </c>
      <c r="BA115" s="30" t="n">
        <f aca="false">ROUND(AY115, 2)</f>
        <v>6.9</v>
      </c>
      <c r="BB115" s="26" t="n">
        <f aca="false">Table1382[[#This Row],[1 Rule of Law]]</f>
        <v>4.7</v>
      </c>
      <c r="BC115" s="26" t="n">
        <f aca="false">Table1382[[#This Row],[2 Security &amp; Safety]]</f>
        <v>9.09111111111111</v>
      </c>
      <c r="BD115" s="26" t="n">
        <f aca="false">AVERAGE(AQ115,U115,AI115,AV115,X115)</f>
        <v>7.62888888888889</v>
      </c>
    </row>
    <row r="116" s="6" customFormat="true" ht="15" hidden="false" customHeight="true" outlineLevel="0" collapsed="false">
      <c r="A116" s="23" t="s">
        <v>175</v>
      </c>
      <c r="B116" s="24" t="n">
        <v>5.3</v>
      </c>
      <c r="C116" s="24" t="n">
        <v>5.42357481772603</v>
      </c>
      <c r="D116" s="24" t="n">
        <v>3.59000673991011</v>
      </c>
      <c r="E116" s="24" t="n">
        <v>4.8</v>
      </c>
      <c r="F116" s="24" t="n">
        <v>8.68</v>
      </c>
      <c r="G116" s="24" t="n">
        <v>10</v>
      </c>
      <c r="H116" s="24" t="n">
        <v>10</v>
      </c>
      <c r="I116" s="24" t="s">
        <v>60</v>
      </c>
      <c r="J116" s="24" t="n">
        <v>10</v>
      </c>
      <c r="K116" s="24" t="n">
        <v>10</v>
      </c>
      <c r="L116" s="24" t="n">
        <f aca="false">AVERAGE(Table1382[[#This Row],[2Bi Disappearance]:[2Bv Terrorism Injured ]])</f>
        <v>10</v>
      </c>
      <c r="M116" s="24" t="n">
        <v>1.5</v>
      </c>
      <c r="N116" s="24" t="n">
        <v>10</v>
      </c>
      <c r="O116" s="25" t="s">
        <v>60</v>
      </c>
      <c r="P116" s="25" t="n">
        <f aca="false">AVERAGE(Table1382[[#This Row],[2Ci Female Genital Mutilation]:[2Ciii Equal Inheritance Rights]])</f>
        <v>5.75</v>
      </c>
      <c r="Q116" s="24" t="n">
        <f aca="false">AVERAGE(F116,L116,P116)</f>
        <v>8.14333333333333</v>
      </c>
      <c r="R116" s="24" t="n">
        <v>5</v>
      </c>
      <c r="S116" s="24" t="n">
        <v>0</v>
      </c>
      <c r="T116" s="24" t="n">
        <v>10</v>
      </c>
      <c r="U116" s="24" t="n">
        <f aca="false">AVERAGE(R116:T116)</f>
        <v>5</v>
      </c>
      <c r="V116" s="24" t="s">
        <v>60</v>
      </c>
      <c r="W116" s="24" t="s">
        <v>60</v>
      </c>
      <c r="X116" s="24" t="s">
        <v>60</v>
      </c>
      <c r="Y116" s="24" t="s">
        <v>60</v>
      </c>
      <c r="Z116" s="24" t="s">
        <v>60</v>
      </c>
      <c r="AA116" s="24" t="s">
        <v>60</v>
      </c>
      <c r="AB116" s="24" t="s">
        <v>60</v>
      </c>
      <c r="AC116" s="24" t="s">
        <v>60</v>
      </c>
      <c r="AD116" s="24" t="s">
        <v>60</v>
      </c>
      <c r="AE116" s="24" t="s">
        <v>60</v>
      </c>
      <c r="AF116" s="24" t="s">
        <v>60</v>
      </c>
      <c r="AG116" s="24" t="s">
        <v>60</v>
      </c>
      <c r="AH116" s="24" t="s">
        <v>60</v>
      </c>
      <c r="AI116" s="24" t="s">
        <v>60</v>
      </c>
      <c r="AJ116" s="24" t="n">
        <v>10</v>
      </c>
      <c r="AK116" s="25" t="n">
        <v>4.66666666666667</v>
      </c>
      <c r="AL116" s="25" t="n">
        <v>4.25</v>
      </c>
      <c r="AM116" s="25" t="s">
        <v>60</v>
      </c>
      <c r="AN116" s="25" t="s">
        <v>60</v>
      </c>
      <c r="AO116" s="25" t="s">
        <v>60</v>
      </c>
      <c r="AP116" s="25" t="s">
        <v>60</v>
      </c>
      <c r="AQ116" s="24" t="n">
        <f aca="false">AVERAGE(AJ116:AL116,AO116:AP116)</f>
        <v>6.30555555555556</v>
      </c>
      <c r="AR116" s="24" t="s">
        <v>60</v>
      </c>
      <c r="AS116" s="24" t="n">
        <v>0</v>
      </c>
      <c r="AT116" s="24" t="n">
        <v>10</v>
      </c>
      <c r="AU116" s="24" t="n">
        <f aca="false">AVERAGE(AS116:AT116)</f>
        <v>5</v>
      </c>
      <c r="AV116" s="24" t="n">
        <f aca="false">AVERAGE(AU116,AR116)</f>
        <v>5</v>
      </c>
      <c r="AW116" s="26" t="n">
        <f aca="false">AVERAGE(Table1382[[#This Row],[RULE OF LAW]],Table1382[[#This Row],[SECURITY &amp; SAFETY]],Table1382[[#This Row],[PERSONAL FREEDOM (minus Security &amp;Safety and Rule of Law)]],Table1382[[#This Row],[PERSONAL FREEDOM (minus Security &amp;Safety and Rule of Law)]])</f>
        <v>5.95342592592593</v>
      </c>
      <c r="AX116" s="27" t="n">
        <v>6</v>
      </c>
      <c r="AY116" s="28" t="n">
        <f aca="false">AVERAGE(Table1382[[#This Row],[PERSONAL FREEDOM]:[ECONOMIC FREEDOM]])</f>
        <v>5.97671296296296</v>
      </c>
      <c r="AZ116" s="29" t="n">
        <f aca="false">RANK(BA116,$BA$2:$BA$142)</f>
        <v>115</v>
      </c>
      <c r="BA116" s="30" t="n">
        <f aca="false">ROUND(AY116, 2)</f>
        <v>5.98</v>
      </c>
      <c r="BB116" s="26" t="n">
        <f aca="false">Table1382[[#This Row],[1 Rule of Law]]</f>
        <v>4.8</v>
      </c>
      <c r="BC116" s="26" t="n">
        <f aca="false">Table1382[[#This Row],[2 Security &amp; Safety]]</f>
        <v>8.14333333333333</v>
      </c>
      <c r="BD116" s="26" t="n">
        <f aca="false">AVERAGE(AQ116,U116,AI116,AV116,X116)</f>
        <v>5.43518518518519</v>
      </c>
    </row>
    <row r="117" s="6" customFormat="true" ht="15" hidden="false" customHeight="true" outlineLevel="0" collapsed="false">
      <c r="A117" s="23" t="s">
        <v>176</v>
      </c>
      <c r="B117" s="24" t="n">
        <v>8.3</v>
      </c>
      <c r="C117" s="24" t="n">
        <v>7.88496054130823</v>
      </c>
      <c r="D117" s="24" t="n">
        <v>8.65126879510638</v>
      </c>
      <c r="E117" s="24" t="n">
        <v>8.3</v>
      </c>
      <c r="F117" s="24" t="n">
        <v>9.76</v>
      </c>
      <c r="G117" s="24" t="n">
        <v>10</v>
      </c>
      <c r="H117" s="24" t="n">
        <v>10</v>
      </c>
      <c r="I117" s="24" t="n">
        <v>10</v>
      </c>
      <c r="J117" s="24" t="n">
        <v>10</v>
      </c>
      <c r="K117" s="24" t="n">
        <v>10</v>
      </c>
      <c r="L117" s="24" t="n">
        <f aca="false">AVERAGE(Table1382[[#This Row],[2Bi Disappearance]:[2Bv Terrorism Injured ]])</f>
        <v>10</v>
      </c>
      <c r="M117" s="24" t="n">
        <v>10</v>
      </c>
      <c r="N117" s="24" t="n">
        <v>10</v>
      </c>
      <c r="O117" s="25" t="n">
        <v>0</v>
      </c>
      <c r="P117" s="25" t="n">
        <f aca="false">AVERAGE(Table1382[[#This Row],[2Ci Female Genital Mutilation]:[2Ciii Equal Inheritance Rights]])</f>
        <v>6.66666666666667</v>
      </c>
      <c r="Q117" s="24" t="n">
        <f aca="false">AVERAGE(F117,L117,P117)</f>
        <v>8.80888888888889</v>
      </c>
      <c r="R117" s="24" t="n">
        <v>5</v>
      </c>
      <c r="S117" s="24" t="n">
        <v>5</v>
      </c>
      <c r="T117" s="24" t="n">
        <v>10</v>
      </c>
      <c r="U117" s="24" t="n">
        <f aca="false">AVERAGE(R117:T117)</f>
        <v>6.66666666666667</v>
      </c>
      <c r="V117" s="24" t="n">
        <v>5</v>
      </c>
      <c r="W117" s="24" t="n">
        <v>3.33333333333333</v>
      </c>
      <c r="X117" s="24" t="n">
        <f aca="false">AVERAGE(Table1382[[#This Row],[4A Freedom to establish religious organizations]:[4B Autonomy of religious organizations]])</f>
        <v>4.16666666666667</v>
      </c>
      <c r="Y117" s="24" t="n">
        <v>5</v>
      </c>
      <c r="Z117" s="24" t="n">
        <v>2.5</v>
      </c>
      <c r="AA117" s="24" t="n">
        <v>3.33333333333333</v>
      </c>
      <c r="AB117" s="24" t="n">
        <v>3.33333333333333</v>
      </c>
      <c r="AC117" s="24" t="n">
        <v>3.33333333333333</v>
      </c>
      <c r="AD117" s="24" t="e">
        <f aca="false">AVERAGE(Table1382[[#This Row],[5Ci Political parties]:[5ciii educational, sporting and cultural organizations]])</f>
        <v>#N/A</v>
      </c>
      <c r="AE117" s="24" t="n">
        <v>5</v>
      </c>
      <c r="AF117" s="24" t="n">
        <v>7.5</v>
      </c>
      <c r="AG117" s="24" t="n">
        <v>5</v>
      </c>
      <c r="AH117" s="24" t="e">
        <f aca="false">AVERAGE(Table1382[[#This Row],[5Di Political parties]:[5diii educational, sporting and cultural organizations5]])</f>
        <v>#N/A</v>
      </c>
      <c r="AI117" s="24" t="e">
        <f aca="false">AVERAGE(Y117:Z117,AD117,AH117)</f>
        <v>#N/A</v>
      </c>
      <c r="AJ117" s="24" t="n">
        <v>10</v>
      </c>
      <c r="AK117" s="25" t="n">
        <v>2</v>
      </c>
      <c r="AL117" s="25" t="n">
        <v>4.25</v>
      </c>
      <c r="AM117" s="25" t="n">
        <v>6.66666666666667</v>
      </c>
      <c r="AN117" s="25" t="n">
        <v>3.33333333333333</v>
      </c>
      <c r="AO117" s="25" t="n">
        <f aca="false">AVERAGE(Table1382[[#This Row],[6Di Access to foreign television (cable/ satellite)]:[6Dii Access to foreign newspapers]])</f>
        <v>5</v>
      </c>
      <c r="AP117" s="25" t="n">
        <v>3.33333333333333</v>
      </c>
      <c r="AQ117" s="24" t="n">
        <f aca="false">AVERAGE(AJ117:AL117,AO117:AP117)</f>
        <v>4.91666666666667</v>
      </c>
      <c r="AR117" s="24" t="n">
        <v>5</v>
      </c>
      <c r="AS117" s="24" t="n">
        <v>0</v>
      </c>
      <c r="AT117" s="24" t="n">
        <v>10</v>
      </c>
      <c r="AU117" s="24" t="n">
        <f aca="false">AVERAGE(AS117:AT117)</f>
        <v>5</v>
      </c>
      <c r="AV117" s="24" t="n">
        <f aca="false">AVERAGE(AU117,AR117)</f>
        <v>5</v>
      </c>
      <c r="AW117" s="26" t="n">
        <f aca="false">AVERAGE(Table1382[[#This Row],[RULE OF LAW]],Table1382[[#This Row],[SECURITY &amp; SAFETY]],Table1382[[#This Row],[PERSONAL FREEDOM (minus Security &amp;Safety and Rule of Law)]],Table1382[[#This Row],[PERSONAL FREEDOM (minus Security &amp;Safety and Rule of Law)]])</f>
        <v>6.76888888888889</v>
      </c>
      <c r="AX117" s="27" t="n">
        <v>8.75</v>
      </c>
      <c r="AY117" s="28" t="n">
        <f aca="false">AVERAGE(Table1382[[#This Row],[PERSONAL FREEDOM]:[ECONOMIC FREEDOM]])</f>
        <v>7.75944444444444</v>
      </c>
      <c r="AZ117" s="29" t="n">
        <f aca="false">RANK(BA117,$BA$2:$BA$142)</f>
        <v>41</v>
      </c>
      <c r="BA117" s="30" t="n">
        <f aca="false">ROUND(AY117, 2)</f>
        <v>7.76</v>
      </c>
      <c r="BB117" s="26" t="n">
        <f aca="false">Table1382[[#This Row],[1 Rule of Law]]</f>
        <v>8.3</v>
      </c>
      <c r="BC117" s="26" t="n">
        <f aca="false">Table1382[[#This Row],[2 Security &amp; Safety]]</f>
        <v>8.80888888888889</v>
      </c>
      <c r="BD117" s="26" t="e">
        <f aca="false">AVERAGE(AQ117,U117,AI117,AV117,X117)</f>
        <v>#N/A</v>
      </c>
    </row>
    <row r="118" s="6" customFormat="true" ht="15" hidden="false" customHeight="true" outlineLevel="0" collapsed="false">
      <c r="A118" s="23" t="s">
        <v>177</v>
      </c>
      <c r="B118" s="24" t="s">
        <v>60</v>
      </c>
      <c r="C118" s="24" t="s">
        <v>60</v>
      </c>
      <c r="D118" s="24" t="s">
        <v>60</v>
      </c>
      <c r="E118" s="24" t="n">
        <v>6.288422</v>
      </c>
      <c r="F118" s="24" t="n">
        <v>9.32</v>
      </c>
      <c r="G118" s="24" t="n">
        <v>10</v>
      </c>
      <c r="H118" s="24" t="n">
        <v>10</v>
      </c>
      <c r="I118" s="24" t="n">
        <v>10</v>
      </c>
      <c r="J118" s="24" t="n">
        <v>10</v>
      </c>
      <c r="K118" s="24" t="n">
        <v>10</v>
      </c>
      <c r="L118" s="24" t="n">
        <f aca="false">AVERAGE(Table1382[[#This Row],[2Bi Disappearance]:[2Bv Terrorism Injured ]])</f>
        <v>10</v>
      </c>
      <c r="M118" s="24" t="n">
        <v>10</v>
      </c>
      <c r="N118" s="24" t="n">
        <v>10</v>
      </c>
      <c r="O118" s="25" t="n">
        <v>10</v>
      </c>
      <c r="P118" s="25" t="n">
        <f aca="false">AVERAGE(Table1382[[#This Row],[2Ci Female Genital Mutilation]:[2Ciii Equal Inheritance Rights]])</f>
        <v>10</v>
      </c>
      <c r="Q118" s="24" t="n">
        <f aca="false">AVERAGE(F118,L118,P118)</f>
        <v>9.77333333333333</v>
      </c>
      <c r="R118" s="24" t="n">
        <v>10</v>
      </c>
      <c r="S118" s="24" t="n">
        <v>10</v>
      </c>
      <c r="T118" s="24" t="n">
        <v>10</v>
      </c>
      <c r="U118" s="24" t="n">
        <f aca="false">AVERAGE(R118:T118)</f>
        <v>10</v>
      </c>
      <c r="V118" s="24" t="n">
        <v>10</v>
      </c>
      <c r="W118" s="24" t="n">
        <v>10</v>
      </c>
      <c r="X118" s="24" t="n">
        <f aca="false">AVERAGE(Table1382[[#This Row],[4A Freedom to establish religious organizations]:[4B Autonomy of religious organizations]])</f>
        <v>10</v>
      </c>
      <c r="Y118" s="24" t="n">
        <v>10</v>
      </c>
      <c r="Z118" s="24" t="n">
        <v>10</v>
      </c>
      <c r="AA118" s="24" t="n">
        <v>10</v>
      </c>
      <c r="AB118" s="24" t="n">
        <v>6.66666666666667</v>
      </c>
      <c r="AC118" s="24" t="n">
        <v>6.66666666666667</v>
      </c>
      <c r="AD118" s="24" t="e">
        <f aca="false">AVERAGE(Table1382[[#This Row],[5Ci Political parties]:[5ciii educational, sporting and cultural organizations]])</f>
        <v>#N/A</v>
      </c>
      <c r="AE118" s="24" t="n">
        <v>10</v>
      </c>
      <c r="AF118" s="24" t="n">
        <v>10</v>
      </c>
      <c r="AG118" s="24" t="n">
        <v>10</v>
      </c>
      <c r="AH118" s="24" t="e">
        <f aca="false">AVERAGE(Table1382[[#This Row],[5Di Political parties]:[5diii educational, sporting and cultural organizations5]])</f>
        <v>#N/A</v>
      </c>
      <c r="AI118" s="24" t="e">
        <f aca="false">AVERAGE(Y118:Z118,AD118,AH118)</f>
        <v>#N/A</v>
      </c>
      <c r="AJ118" s="24" t="n">
        <v>10</v>
      </c>
      <c r="AK118" s="25" t="n">
        <v>7.66666666666667</v>
      </c>
      <c r="AL118" s="25" t="n">
        <v>7.75</v>
      </c>
      <c r="AM118" s="25" t="n">
        <v>10</v>
      </c>
      <c r="AN118" s="25" t="n">
        <v>10</v>
      </c>
      <c r="AO118" s="25" t="n">
        <f aca="false">AVERAGE(Table1382[[#This Row],[6Di Access to foreign television (cable/ satellite)]:[6Dii Access to foreign newspapers]])</f>
        <v>10</v>
      </c>
      <c r="AP118" s="25" t="n">
        <v>10</v>
      </c>
      <c r="AQ118" s="24" t="n">
        <f aca="false">AVERAGE(AJ118:AL118,AO118:AP118)</f>
        <v>9.08333333333333</v>
      </c>
      <c r="AR118" s="24" t="n">
        <v>10</v>
      </c>
      <c r="AS118" s="24" t="n">
        <v>10</v>
      </c>
      <c r="AT118" s="24" t="n">
        <v>10</v>
      </c>
      <c r="AU118" s="24" t="n">
        <f aca="false">AVERAGE(AS118:AT118)</f>
        <v>10</v>
      </c>
      <c r="AV118" s="24" t="n">
        <f aca="false">AVERAGE(AU118,AR118)</f>
        <v>10</v>
      </c>
      <c r="AW118" s="26" t="n">
        <f aca="false">AVERAGE(Table1382[[#This Row],[RULE OF LAW]],Table1382[[#This Row],[SECURITY &amp; SAFETY]],Table1382[[#This Row],[PERSONAL FREEDOM (minus Security &amp;Safety and Rule of Law)]],Table1382[[#This Row],[PERSONAL FREEDOM (minus Security &amp;Safety and Rule of Law)]])</f>
        <v>8.86821661111111</v>
      </c>
      <c r="AX118" s="27" t="n">
        <v>7.58</v>
      </c>
      <c r="AY118" s="28" t="n">
        <f aca="false">AVERAGE(Table1382[[#This Row],[PERSONAL FREEDOM]:[ECONOMIC FREEDOM]])</f>
        <v>8.22410830555556</v>
      </c>
      <c r="AZ118" s="29" t="n">
        <f aca="false">RANK(BA118,$BA$2:$BA$142)</f>
        <v>21</v>
      </c>
      <c r="BA118" s="30" t="n">
        <f aca="false">ROUND(AY118, 2)</f>
        <v>8.22</v>
      </c>
      <c r="BB118" s="26" t="n">
        <f aca="false">Table1382[[#This Row],[1 Rule of Law]]</f>
        <v>6.288422</v>
      </c>
      <c r="BC118" s="26" t="n">
        <f aca="false">Table1382[[#This Row],[2 Security &amp; Safety]]</f>
        <v>9.77333333333333</v>
      </c>
      <c r="BD118" s="26" t="e">
        <f aca="false">AVERAGE(AQ118,U118,AI118,AV118,X118)</f>
        <v>#N/A</v>
      </c>
    </row>
    <row r="119" s="6" customFormat="true" ht="15" hidden="false" customHeight="true" outlineLevel="0" collapsed="false">
      <c r="A119" s="23" t="s">
        <v>178</v>
      </c>
      <c r="B119" s="24" t="n">
        <v>8.16666666666667</v>
      </c>
      <c r="C119" s="24" t="n">
        <v>5.95806129335339</v>
      </c>
      <c r="D119" s="24" t="n">
        <v>5.92049378632853</v>
      </c>
      <c r="E119" s="24" t="n">
        <v>6.7</v>
      </c>
      <c r="F119" s="24" t="n">
        <v>9.8</v>
      </c>
      <c r="G119" s="24" t="n">
        <v>10</v>
      </c>
      <c r="H119" s="24" t="n">
        <v>10</v>
      </c>
      <c r="I119" s="24" t="n">
        <v>7.5</v>
      </c>
      <c r="J119" s="24" t="n">
        <v>10</v>
      </c>
      <c r="K119" s="24" t="n">
        <v>10</v>
      </c>
      <c r="L119" s="24" t="n">
        <f aca="false">AVERAGE(Table1382[[#This Row],[2Bi Disappearance]:[2Bv Terrorism Injured ]])</f>
        <v>9.5</v>
      </c>
      <c r="M119" s="24" t="n">
        <v>10</v>
      </c>
      <c r="N119" s="24" t="n">
        <v>10</v>
      </c>
      <c r="O119" s="25" t="n">
        <v>10</v>
      </c>
      <c r="P119" s="25" t="n">
        <f aca="false">AVERAGE(Table1382[[#This Row],[2Ci Female Genital Mutilation]:[2Ciii Equal Inheritance Rights]])</f>
        <v>10</v>
      </c>
      <c r="Q119" s="24" t="n">
        <f aca="false">AVERAGE(F119,L119,P119)</f>
        <v>9.76666666666667</v>
      </c>
      <c r="R119" s="24" t="n">
        <v>10</v>
      </c>
      <c r="S119" s="24" t="n">
        <v>10</v>
      </c>
      <c r="T119" s="24" t="n">
        <v>10</v>
      </c>
      <c r="U119" s="24" t="n">
        <f aca="false">AVERAGE(R119:T119)</f>
        <v>10</v>
      </c>
      <c r="V119" s="24" t="n">
        <v>10</v>
      </c>
      <c r="W119" s="24" t="n">
        <v>3.33333333333333</v>
      </c>
      <c r="X119" s="24" t="n">
        <f aca="false">AVERAGE(Table1382[[#This Row],[4A Freedom to establish religious organizations]:[4B Autonomy of religious organizations]])</f>
        <v>6.66666666666667</v>
      </c>
      <c r="Y119" s="24" t="n">
        <v>10</v>
      </c>
      <c r="Z119" s="24" t="n">
        <v>10</v>
      </c>
      <c r="AA119" s="24" t="n">
        <v>6.66666666666667</v>
      </c>
      <c r="AB119" s="24" t="n">
        <v>6.66666666666667</v>
      </c>
      <c r="AC119" s="24" t="n">
        <v>6.66666666666667</v>
      </c>
      <c r="AD119" s="24" t="e">
        <f aca="false">AVERAGE(Table1382[[#This Row],[5Ci Political parties]:[5ciii educational, sporting and cultural organizations]])</f>
        <v>#N/A</v>
      </c>
      <c r="AE119" s="24" t="n">
        <v>10</v>
      </c>
      <c r="AF119" s="24" t="n">
        <v>7.5</v>
      </c>
      <c r="AG119" s="24" t="n">
        <v>10</v>
      </c>
      <c r="AH119" s="24" t="e">
        <f aca="false">AVERAGE(Table1382[[#This Row],[5Di Political parties]:[5diii educational, sporting and cultural organizations5]])</f>
        <v>#N/A</v>
      </c>
      <c r="AI119" s="24" t="e">
        <f aca="false">AVERAGE(Y119:Z119,AD119,AH119)</f>
        <v>#N/A</v>
      </c>
      <c r="AJ119" s="24" t="n">
        <v>10</v>
      </c>
      <c r="AK119" s="25" t="n">
        <v>7.66666666666667</v>
      </c>
      <c r="AL119" s="25" t="n">
        <v>7.5</v>
      </c>
      <c r="AM119" s="25" t="n">
        <v>10</v>
      </c>
      <c r="AN119" s="25" t="n">
        <v>10</v>
      </c>
      <c r="AO119" s="25" t="n">
        <f aca="false">AVERAGE(Table1382[[#This Row],[6Di Access to foreign television (cable/ satellite)]:[6Dii Access to foreign newspapers]])</f>
        <v>10</v>
      </c>
      <c r="AP119" s="25" t="n">
        <v>10</v>
      </c>
      <c r="AQ119" s="24" t="n">
        <f aca="false">AVERAGE(AJ119:AL119,AO119:AP119)</f>
        <v>9.03333333333334</v>
      </c>
      <c r="AR119" s="24" t="n">
        <v>10</v>
      </c>
      <c r="AS119" s="24" t="n">
        <v>10</v>
      </c>
      <c r="AT119" s="24" t="n">
        <v>10</v>
      </c>
      <c r="AU119" s="24" t="n">
        <f aca="false">AVERAGE(AS119:AT119)</f>
        <v>10</v>
      </c>
      <c r="AV119" s="24" t="n">
        <f aca="false">AVERAGE(AU119,AR119)</f>
        <v>10</v>
      </c>
      <c r="AW119" s="26" t="n">
        <f aca="false">AVERAGE(Table1382[[#This Row],[RULE OF LAW]],Table1382[[#This Row],[SECURITY &amp; SAFETY]],Table1382[[#This Row],[PERSONAL FREEDOM (minus Security &amp;Safety and Rule of Law)]],Table1382[[#This Row],[PERSONAL FREEDOM (minus Security &amp;Safety and Rule of Law)]])</f>
        <v>8.5825</v>
      </c>
      <c r="AX119" s="27" t="n">
        <v>7.08</v>
      </c>
      <c r="AY119" s="28" t="n">
        <f aca="false">AVERAGE(Table1382[[#This Row],[PERSONAL FREEDOM]:[ECONOMIC FREEDOM]])</f>
        <v>7.83125</v>
      </c>
      <c r="AZ119" s="29" t="n">
        <f aca="false">RANK(BA119,$BA$2:$BA$142)</f>
        <v>39</v>
      </c>
      <c r="BA119" s="30" t="n">
        <f aca="false">ROUND(AY119, 2)</f>
        <v>7.83</v>
      </c>
      <c r="BB119" s="26" t="n">
        <f aca="false">Table1382[[#This Row],[1 Rule of Law]]</f>
        <v>6.7</v>
      </c>
      <c r="BC119" s="26" t="n">
        <f aca="false">Table1382[[#This Row],[2 Security &amp; Safety]]</f>
        <v>9.76666666666667</v>
      </c>
      <c r="BD119" s="26" t="e">
        <f aca="false">AVERAGE(AQ119,U119,AI119,AV119,X119)</f>
        <v>#N/A</v>
      </c>
    </row>
    <row r="120" s="6" customFormat="true" ht="15" hidden="false" customHeight="true" outlineLevel="0" collapsed="false">
      <c r="A120" s="23" t="s">
        <v>179</v>
      </c>
      <c r="B120" s="24" t="n">
        <v>5.9</v>
      </c>
      <c r="C120" s="24" t="n">
        <v>5.4702061588314</v>
      </c>
      <c r="D120" s="24" t="n">
        <v>4.93221886115064</v>
      </c>
      <c r="E120" s="24" t="n">
        <v>5.4</v>
      </c>
      <c r="F120" s="24" t="n">
        <v>0</v>
      </c>
      <c r="G120" s="24" t="n">
        <v>10</v>
      </c>
      <c r="H120" s="24" t="n">
        <v>10</v>
      </c>
      <c r="I120" s="24" t="n">
        <v>2.5</v>
      </c>
      <c r="J120" s="24" t="n">
        <v>10</v>
      </c>
      <c r="K120" s="24" t="n">
        <v>10</v>
      </c>
      <c r="L120" s="24" t="n">
        <f aca="false">AVERAGE(Table1382[[#This Row],[2Bi Disappearance]:[2Bv Terrorism Injured ]])</f>
        <v>8.5</v>
      </c>
      <c r="M120" s="24" t="n">
        <v>10</v>
      </c>
      <c r="N120" s="24" t="n">
        <v>10</v>
      </c>
      <c r="O120" s="25" t="n">
        <v>0</v>
      </c>
      <c r="P120" s="25" t="n">
        <f aca="false">AVERAGE(Table1382[[#This Row],[2Ci Female Genital Mutilation]:[2Ciii Equal Inheritance Rights]])</f>
        <v>6.66666666666667</v>
      </c>
      <c r="Q120" s="24" t="n">
        <f aca="false">AVERAGE(F120,L120,P120)</f>
        <v>5.05555555555556</v>
      </c>
      <c r="R120" s="24" t="n">
        <v>10</v>
      </c>
      <c r="S120" s="24" t="n">
        <v>10</v>
      </c>
      <c r="T120" s="24" t="n">
        <v>5</v>
      </c>
      <c r="U120" s="24" t="n">
        <f aca="false">AVERAGE(R120:T120)</f>
        <v>8.33333333333333</v>
      </c>
      <c r="V120" s="24" t="n">
        <v>7.5</v>
      </c>
      <c r="W120" s="24" t="n">
        <v>10</v>
      </c>
      <c r="X120" s="24" t="n">
        <f aca="false">AVERAGE(Table1382[[#This Row],[4A Freedom to establish religious organizations]:[4B Autonomy of religious organizations]])</f>
        <v>8.75</v>
      </c>
      <c r="Y120" s="24" t="n">
        <v>10</v>
      </c>
      <c r="Z120" s="24" t="n">
        <v>10</v>
      </c>
      <c r="AA120" s="24" t="n">
        <v>10</v>
      </c>
      <c r="AB120" s="24" t="n">
        <v>6.66666666666667</v>
      </c>
      <c r="AC120" s="24" t="n">
        <v>10</v>
      </c>
      <c r="AD120" s="24" t="e">
        <f aca="false">AVERAGE(Table1382[[#This Row],[5Ci Political parties]:[5ciii educational, sporting and cultural organizations]])</f>
        <v>#N/A</v>
      </c>
      <c r="AE120" s="24" t="n">
        <v>7.5</v>
      </c>
      <c r="AF120" s="24" t="n">
        <v>7.5</v>
      </c>
      <c r="AG120" s="24" t="n">
        <v>7.5</v>
      </c>
      <c r="AH120" s="24" t="e">
        <f aca="false">AVERAGE(Table1382[[#This Row],[5Di Political parties]:[5diii educational, sporting and cultural organizations5]])</f>
        <v>#N/A</v>
      </c>
      <c r="AI120" s="24" t="e">
        <f aca="false">AVERAGE(Y120:Z120,AD120,AH120)</f>
        <v>#N/A</v>
      </c>
      <c r="AJ120" s="24" t="n">
        <v>10</v>
      </c>
      <c r="AK120" s="25" t="n">
        <v>7</v>
      </c>
      <c r="AL120" s="25" t="n">
        <v>7</v>
      </c>
      <c r="AM120" s="25" t="n">
        <v>10</v>
      </c>
      <c r="AN120" s="25" t="n">
        <v>10</v>
      </c>
      <c r="AO120" s="25" t="n">
        <f aca="false">AVERAGE(Table1382[[#This Row],[6Di Access to foreign television (cable/ satellite)]:[6Dii Access to foreign newspapers]])</f>
        <v>10</v>
      </c>
      <c r="AP120" s="25" t="n">
        <v>10</v>
      </c>
      <c r="AQ120" s="24" t="n">
        <f aca="false">AVERAGE(AJ120:AL120,AO120:AP120)</f>
        <v>8.8</v>
      </c>
      <c r="AR120" s="24" t="n">
        <v>0</v>
      </c>
      <c r="AS120" s="24" t="n">
        <v>10</v>
      </c>
      <c r="AT120" s="24" t="n">
        <v>10</v>
      </c>
      <c r="AU120" s="24" t="n">
        <f aca="false">AVERAGE(AS120:AT120)</f>
        <v>10</v>
      </c>
      <c r="AV120" s="24" t="n">
        <f aca="false">AVERAGE(AU120,AR120)</f>
        <v>5</v>
      </c>
      <c r="AW120" s="26" t="n">
        <f aca="false">AVERAGE(Table1382[[#This Row],[RULE OF LAW]],Table1382[[#This Row],[SECURITY &amp; SAFETY]],Table1382[[#This Row],[PERSONAL FREEDOM (minus Security &amp;Safety and Rule of Law)]],Table1382[[#This Row],[PERSONAL FREEDOM (minus Security &amp;Safety and Rule of Law)]])</f>
        <v>6.61194444444445</v>
      </c>
      <c r="AX120" s="27" t="n">
        <v>6.55</v>
      </c>
      <c r="AY120" s="28" t="n">
        <f aca="false">AVERAGE(Table1382[[#This Row],[PERSONAL FREEDOM]:[ECONOMIC FREEDOM]])</f>
        <v>6.58097222222222</v>
      </c>
      <c r="AZ120" s="29" t="n">
        <f aca="false">RANK(BA120,$BA$2:$BA$142)</f>
        <v>92</v>
      </c>
      <c r="BA120" s="30" t="n">
        <f aca="false">ROUND(AY120, 2)</f>
        <v>6.58</v>
      </c>
      <c r="BB120" s="26" t="n">
        <f aca="false">Table1382[[#This Row],[1 Rule of Law]]</f>
        <v>5.4</v>
      </c>
      <c r="BC120" s="26" t="n">
        <f aca="false">Table1382[[#This Row],[2 Security &amp; Safety]]</f>
        <v>5.05555555555556</v>
      </c>
      <c r="BD120" s="26" t="e">
        <f aca="false">AVERAGE(AQ120,U120,AI120,AV120,X120)</f>
        <v>#N/A</v>
      </c>
    </row>
    <row r="121" s="6" customFormat="true" ht="15" hidden="false" customHeight="true" outlineLevel="0" collapsed="false">
      <c r="A121" s="23" t="s">
        <v>180</v>
      </c>
      <c r="B121" s="24" t="n">
        <v>8.46666666666667</v>
      </c>
      <c r="C121" s="24" t="n">
        <v>6.45605528166687</v>
      </c>
      <c r="D121" s="24" t="n">
        <v>6.92366032303946</v>
      </c>
      <c r="E121" s="24" t="n">
        <v>7.3</v>
      </c>
      <c r="F121" s="24" t="n">
        <v>9.64</v>
      </c>
      <c r="G121" s="24" t="n">
        <v>10</v>
      </c>
      <c r="H121" s="24" t="n">
        <v>10</v>
      </c>
      <c r="I121" s="24" t="n">
        <v>7.5</v>
      </c>
      <c r="J121" s="24" t="n">
        <v>9.950387483675</v>
      </c>
      <c r="K121" s="24" t="n">
        <v>9.41457230736502</v>
      </c>
      <c r="L121" s="24" t="n">
        <f aca="false">AVERAGE(Table1382[[#This Row],[2Bi Disappearance]:[2Bv Terrorism Injured ]])</f>
        <v>9.372991958208</v>
      </c>
      <c r="M121" s="24" t="n">
        <v>9.5</v>
      </c>
      <c r="N121" s="24" t="n">
        <v>10</v>
      </c>
      <c r="O121" s="25" t="n">
        <v>0</v>
      </c>
      <c r="P121" s="25" t="n">
        <f aca="false">AVERAGE(Table1382[[#This Row],[2Ci Female Genital Mutilation]:[2Ciii Equal Inheritance Rights]])</f>
        <v>6.5</v>
      </c>
      <c r="Q121" s="24" t="n">
        <f aca="false">AVERAGE(F121,L121,P121)</f>
        <v>8.504330652736</v>
      </c>
      <c r="R121" s="24" t="n">
        <v>10</v>
      </c>
      <c r="S121" s="24" t="n">
        <v>10</v>
      </c>
      <c r="T121" s="24" t="n">
        <v>10</v>
      </c>
      <c r="U121" s="24" t="n">
        <f aca="false">AVERAGE(R121:T121)</f>
        <v>10</v>
      </c>
      <c r="V121" s="24" t="n">
        <v>10</v>
      </c>
      <c r="W121" s="24" t="n">
        <v>10</v>
      </c>
      <c r="X121" s="24" t="n">
        <f aca="false">AVERAGE(Table1382[[#This Row],[4A Freedom to establish religious organizations]:[4B Autonomy of religious organizations]])</f>
        <v>10</v>
      </c>
      <c r="Y121" s="24" t="n">
        <v>10</v>
      </c>
      <c r="Z121" s="24" t="n">
        <v>10</v>
      </c>
      <c r="AA121" s="24" t="n">
        <v>10</v>
      </c>
      <c r="AB121" s="24" t="n">
        <v>10</v>
      </c>
      <c r="AC121" s="24" t="n">
        <v>10</v>
      </c>
      <c r="AD121" s="24" t="e">
        <f aca="false">AVERAGE(Table1382[[#This Row],[5Ci Political parties]:[5ciii educational, sporting and cultural organizations]])</f>
        <v>#N/A</v>
      </c>
      <c r="AE121" s="24" t="n">
        <v>10</v>
      </c>
      <c r="AF121" s="24" t="n">
        <v>10</v>
      </c>
      <c r="AG121" s="24" t="n">
        <v>10</v>
      </c>
      <c r="AH121" s="24" t="e">
        <f aca="false">AVERAGE(Table1382[[#This Row],[5Di Political parties]:[5diii educational, sporting and cultural organizations5]])</f>
        <v>#N/A</v>
      </c>
      <c r="AI121" s="24" t="e">
        <f aca="false">AVERAGE(Y121:Z121,AD121,AH121)</f>
        <v>#N/A</v>
      </c>
      <c r="AJ121" s="24" t="n">
        <v>10</v>
      </c>
      <c r="AK121" s="25" t="n">
        <v>8.33333333333333</v>
      </c>
      <c r="AL121" s="25" t="n">
        <v>6.5</v>
      </c>
      <c r="AM121" s="25" t="n">
        <v>10</v>
      </c>
      <c r="AN121" s="25" t="n">
        <v>10</v>
      </c>
      <c r="AO121" s="25" t="n">
        <f aca="false">AVERAGE(Table1382[[#This Row],[6Di Access to foreign television (cable/ satellite)]:[6Dii Access to foreign newspapers]])</f>
        <v>10</v>
      </c>
      <c r="AP121" s="25" t="n">
        <v>10</v>
      </c>
      <c r="AQ121" s="24" t="n">
        <f aca="false">AVERAGE(AJ121:AL121,AO121:AP121)</f>
        <v>8.96666666666667</v>
      </c>
      <c r="AR121" s="24" t="n">
        <v>5</v>
      </c>
      <c r="AS121" s="24" t="n">
        <v>10</v>
      </c>
      <c r="AT121" s="24" t="n">
        <v>10</v>
      </c>
      <c r="AU121" s="24" t="n">
        <f aca="false">AVERAGE(AS121:AT121)</f>
        <v>10</v>
      </c>
      <c r="AV121" s="24" t="n">
        <f aca="false">AVERAGE(AU121,AR121)</f>
        <v>7.5</v>
      </c>
      <c r="AW121" s="26" t="n">
        <f aca="false">AVERAGE(Table1382[[#This Row],[RULE OF LAW]],Table1382[[#This Row],[SECURITY &amp; SAFETY]],Table1382[[#This Row],[PERSONAL FREEDOM (minus Security &amp;Safety and Rule of Law)]],Table1382[[#This Row],[PERSONAL FREEDOM (minus Security &amp;Safety and Rule of Law)]])</f>
        <v>8.59774932985067</v>
      </c>
      <c r="AX121" s="27" t="n">
        <v>7.37</v>
      </c>
      <c r="AY121" s="28" t="n">
        <f aca="false">AVERAGE(Table1382[[#This Row],[PERSONAL FREEDOM]:[ECONOMIC FREEDOM]])</f>
        <v>7.98387466492533</v>
      </c>
      <c r="AZ121" s="29" t="n">
        <f aca="false">RANK(BA121,$BA$2:$BA$142)</f>
        <v>35</v>
      </c>
      <c r="BA121" s="30" t="n">
        <f aca="false">ROUND(AY121, 2)</f>
        <v>7.98</v>
      </c>
      <c r="BB121" s="26" t="n">
        <f aca="false">Table1382[[#This Row],[1 Rule of Law]]</f>
        <v>7.3</v>
      </c>
      <c r="BC121" s="26" t="n">
        <f aca="false">Table1382[[#This Row],[2 Security &amp; Safety]]</f>
        <v>8.504330652736</v>
      </c>
      <c r="BD121" s="26" t="e">
        <f aca="false">AVERAGE(AQ121,U121,AI121,AV121,X121)</f>
        <v>#N/A</v>
      </c>
    </row>
    <row r="122" s="6" customFormat="true" ht="15" hidden="false" customHeight="true" outlineLevel="0" collapsed="false">
      <c r="A122" s="23" t="s">
        <v>181</v>
      </c>
      <c r="B122" s="24" t="n">
        <v>4.1</v>
      </c>
      <c r="C122" s="24" t="n">
        <v>5.22685738675552</v>
      </c>
      <c r="D122" s="24" t="n">
        <v>6.1635622588734</v>
      </c>
      <c r="E122" s="24" t="n">
        <v>5.2</v>
      </c>
      <c r="F122" s="24" t="n">
        <v>7.08</v>
      </c>
      <c r="G122" s="24" t="n">
        <v>0</v>
      </c>
      <c r="H122" s="24" t="n">
        <v>0</v>
      </c>
      <c r="I122" s="24" t="n">
        <v>1.25</v>
      </c>
      <c r="J122" s="24" t="n">
        <v>7.17033994834492</v>
      </c>
      <c r="K122" s="24" t="n">
        <v>4.87275272691558</v>
      </c>
      <c r="L122" s="24" t="n">
        <f aca="false">AVERAGE(Table1382[[#This Row],[2Bi Disappearance]:[2Bv Terrorism Injured ]])</f>
        <v>2.6586185350521</v>
      </c>
      <c r="M122" s="24" t="n">
        <v>10</v>
      </c>
      <c r="N122" s="24" t="n">
        <v>10</v>
      </c>
      <c r="O122" s="25" t="n">
        <v>10</v>
      </c>
      <c r="P122" s="25" t="n">
        <f aca="false">AVERAGE(Table1382[[#This Row],[2Ci Female Genital Mutilation]:[2Ciii Equal Inheritance Rights]])</f>
        <v>10</v>
      </c>
      <c r="Q122" s="24" t="n">
        <f aca="false">AVERAGE(F122,L122,P122)</f>
        <v>6.57953951168403</v>
      </c>
      <c r="R122" s="24" t="n">
        <v>0</v>
      </c>
      <c r="S122" s="24" t="n">
        <v>0</v>
      </c>
      <c r="T122" s="24" t="n">
        <v>10</v>
      </c>
      <c r="U122" s="24" t="n">
        <f aca="false">AVERAGE(R122:T122)</f>
        <v>3.33333333333333</v>
      </c>
      <c r="V122" s="24" t="n">
        <v>10</v>
      </c>
      <c r="W122" s="24" t="n">
        <v>6.66666666666667</v>
      </c>
      <c r="X122" s="24" t="n">
        <f aca="false">AVERAGE(Table1382[[#This Row],[4A Freedom to establish religious organizations]:[4B Autonomy of religious organizations]])</f>
        <v>8.33333333333333</v>
      </c>
      <c r="Y122" s="24" t="n">
        <v>7.5</v>
      </c>
      <c r="Z122" s="24" t="n">
        <v>7.5</v>
      </c>
      <c r="AA122" s="24" t="n">
        <v>6.66666666666667</v>
      </c>
      <c r="AB122" s="24" t="n">
        <v>6.66666666666667</v>
      </c>
      <c r="AC122" s="24" t="n">
        <v>6.66666666666667</v>
      </c>
      <c r="AD122" s="24" t="e">
        <f aca="false">AVERAGE(Table1382[[#This Row],[5Ci Political parties]:[5ciii educational, sporting and cultural organizations]])</f>
        <v>#N/A</v>
      </c>
      <c r="AE122" s="24" t="n">
        <v>7.5</v>
      </c>
      <c r="AF122" s="24" t="n">
        <v>10</v>
      </c>
      <c r="AG122" s="24" t="n">
        <v>10</v>
      </c>
      <c r="AH122" s="24" t="e">
        <f aca="false">AVERAGE(Table1382[[#This Row],[5Di Political parties]:[5diii educational, sporting and cultural organizations5]])</f>
        <v>#N/A</v>
      </c>
      <c r="AI122" s="24" t="e">
        <f aca="false">AVERAGE(Y122:Z122,AD122,AH122)</f>
        <v>#N/A</v>
      </c>
      <c r="AJ122" s="24" t="n">
        <v>0.0407877552633165</v>
      </c>
      <c r="AK122" s="25" t="n">
        <v>3</v>
      </c>
      <c r="AL122" s="25" t="n">
        <v>2</v>
      </c>
      <c r="AM122" s="25" t="n">
        <v>10</v>
      </c>
      <c r="AN122" s="25" t="n">
        <v>10</v>
      </c>
      <c r="AO122" s="25" t="n">
        <f aca="false">AVERAGE(Table1382[[#This Row],[6Di Access to foreign television (cable/ satellite)]:[6Dii Access to foreign newspapers]])</f>
        <v>10</v>
      </c>
      <c r="AP122" s="25" t="n">
        <v>10</v>
      </c>
      <c r="AQ122" s="24" t="n">
        <f aca="false">AVERAGE(AJ122:AL122,AO122:AP122)</f>
        <v>5.00815755105266</v>
      </c>
      <c r="AR122" s="24" t="n">
        <v>10</v>
      </c>
      <c r="AS122" s="24" t="n">
        <v>0</v>
      </c>
      <c r="AT122" s="24" t="n">
        <v>0</v>
      </c>
      <c r="AU122" s="24" t="n">
        <f aca="false">AVERAGE(AS122:AT122)</f>
        <v>0</v>
      </c>
      <c r="AV122" s="24" t="n">
        <f aca="false">AVERAGE(AU122,AR122)</f>
        <v>5</v>
      </c>
      <c r="AW122" s="26" t="n">
        <f aca="false">AVERAGE(Table1382[[#This Row],[RULE OF LAW]],Table1382[[#This Row],[SECURITY &amp; SAFETY]],Table1382[[#This Row],[PERSONAL FREEDOM (minus Security &amp;Safety and Rule of Law)]],Table1382[[#This Row],[PERSONAL FREEDOM (minus Security &amp;Safety and Rule of Law)]])</f>
        <v>5.88320063302627</v>
      </c>
      <c r="AX122" s="27" t="n">
        <v>6.24</v>
      </c>
      <c r="AY122" s="28" t="n">
        <f aca="false">AVERAGE(Table1382[[#This Row],[PERSONAL FREEDOM]:[ECONOMIC FREEDOM]])</f>
        <v>6.06160031651314</v>
      </c>
      <c r="AZ122" s="29" t="n">
        <f aca="false">RANK(BA122,$BA$2:$BA$142)</f>
        <v>114</v>
      </c>
      <c r="BA122" s="30" t="n">
        <f aca="false">ROUND(AY122, 2)</f>
        <v>6.06</v>
      </c>
      <c r="BB122" s="26" t="n">
        <f aca="false">Table1382[[#This Row],[1 Rule of Law]]</f>
        <v>5.2</v>
      </c>
      <c r="BC122" s="26" t="n">
        <f aca="false">Table1382[[#This Row],[2 Security &amp; Safety]]</f>
        <v>6.57953951168403</v>
      </c>
      <c r="BD122" s="26" t="e">
        <f aca="false">AVERAGE(AQ122,U122,AI122,AV122,X122)</f>
        <v>#N/A</v>
      </c>
    </row>
    <row r="123" s="6" customFormat="true" ht="15" hidden="false" customHeight="true" outlineLevel="0" collapsed="false">
      <c r="A123" s="23" t="s">
        <v>182</v>
      </c>
      <c r="B123" s="24" t="n">
        <v>9.5</v>
      </c>
      <c r="C123" s="24" t="n">
        <v>7.78017664161462</v>
      </c>
      <c r="D123" s="24" t="n">
        <v>8.23055405462867</v>
      </c>
      <c r="E123" s="24" t="n">
        <v>8.5</v>
      </c>
      <c r="F123" s="24" t="n">
        <v>9.68</v>
      </c>
      <c r="G123" s="24" t="n">
        <v>10</v>
      </c>
      <c r="H123" s="24" t="n">
        <v>10</v>
      </c>
      <c r="I123" s="24" t="n">
        <v>10</v>
      </c>
      <c r="J123" s="24" t="n">
        <v>10</v>
      </c>
      <c r="K123" s="24" t="n">
        <v>10</v>
      </c>
      <c r="L123" s="24" t="n">
        <f aca="false">AVERAGE(Table1382[[#This Row],[2Bi Disappearance]:[2Bv Terrorism Injured ]])</f>
        <v>10</v>
      </c>
      <c r="M123" s="24" t="n">
        <v>9.5</v>
      </c>
      <c r="N123" s="24" t="n">
        <v>10</v>
      </c>
      <c r="O123" s="25" t="n">
        <v>5</v>
      </c>
      <c r="P123" s="25" t="n">
        <f aca="false">AVERAGE(Table1382[[#This Row],[2Ci Female Genital Mutilation]:[2Ciii Equal Inheritance Rights]])</f>
        <v>8.16666666666667</v>
      </c>
      <c r="Q123" s="24" t="n">
        <f aca="false">AVERAGE(F123,L123,P123)</f>
        <v>9.28222222222222</v>
      </c>
      <c r="R123" s="24" t="n">
        <v>10</v>
      </c>
      <c r="S123" s="24" t="n">
        <v>10</v>
      </c>
      <c r="T123" s="24" t="n">
        <v>10</v>
      </c>
      <c r="U123" s="24" t="n">
        <f aca="false">AVERAGE(R123:T123)</f>
        <v>10</v>
      </c>
      <c r="V123" s="24" t="n">
        <v>10</v>
      </c>
      <c r="W123" s="24" t="n">
        <v>10</v>
      </c>
      <c r="X123" s="24" t="n">
        <f aca="false">AVERAGE(Table1382[[#This Row],[4A Freedom to establish religious organizations]:[4B Autonomy of religious organizations]])</f>
        <v>10</v>
      </c>
      <c r="Y123" s="24" t="n">
        <v>10</v>
      </c>
      <c r="Z123" s="24" t="n">
        <v>10</v>
      </c>
      <c r="AA123" s="24" t="n">
        <v>10</v>
      </c>
      <c r="AB123" s="24" t="n">
        <v>10</v>
      </c>
      <c r="AC123" s="24" t="n">
        <v>10</v>
      </c>
      <c r="AD123" s="24" t="e">
        <f aca="false">AVERAGE(Table1382[[#This Row],[5Ci Political parties]:[5ciii educational, sporting and cultural organizations]])</f>
        <v>#N/A</v>
      </c>
      <c r="AE123" s="24" t="n">
        <v>10</v>
      </c>
      <c r="AF123" s="24" t="n">
        <v>10</v>
      </c>
      <c r="AG123" s="24" t="n">
        <v>10</v>
      </c>
      <c r="AH123" s="24" t="e">
        <f aca="false">AVERAGE(Table1382[[#This Row],[5Di Political parties]:[5diii educational, sporting and cultural organizations5]])</f>
        <v>#N/A</v>
      </c>
      <c r="AI123" s="24" t="e">
        <f aca="false">AVERAGE(Y123:Z123,AD123,AH123)</f>
        <v>#N/A</v>
      </c>
      <c r="AJ123" s="24" t="n">
        <v>10</v>
      </c>
      <c r="AK123" s="25" t="n">
        <v>9.33333333333333</v>
      </c>
      <c r="AL123" s="25" t="n">
        <v>8.75</v>
      </c>
      <c r="AM123" s="25" t="n">
        <v>10</v>
      </c>
      <c r="AN123" s="25" t="n">
        <v>10</v>
      </c>
      <c r="AO123" s="25" t="n">
        <f aca="false">AVERAGE(Table1382[[#This Row],[6Di Access to foreign television (cable/ satellite)]:[6Dii Access to foreign newspapers]])</f>
        <v>10</v>
      </c>
      <c r="AP123" s="25" t="n">
        <v>10</v>
      </c>
      <c r="AQ123" s="24" t="n">
        <f aca="false">AVERAGE(AJ123:AL123,AO123:AP123)</f>
        <v>9.61666666666667</v>
      </c>
      <c r="AR123" s="24" t="n">
        <v>0</v>
      </c>
      <c r="AS123" s="24" t="n">
        <v>10</v>
      </c>
      <c r="AT123" s="24" t="n">
        <v>10</v>
      </c>
      <c r="AU123" s="24" t="n">
        <f aca="false">AVERAGE(AS123:AT123)</f>
        <v>10</v>
      </c>
      <c r="AV123" s="24" t="n">
        <f aca="false">AVERAGE(AU123,AR123)</f>
        <v>5</v>
      </c>
      <c r="AW123" s="26" t="n">
        <f aca="false">AVERAGE(Table1382[[#This Row],[RULE OF LAW]],Table1382[[#This Row],[SECURITY &amp; SAFETY]],Table1382[[#This Row],[PERSONAL FREEDOM (minus Security &amp;Safety and Rule of Law)]],Table1382[[#This Row],[PERSONAL FREEDOM (minus Security &amp;Safety and Rule of Law)]])</f>
        <v>8.90722222222222</v>
      </c>
      <c r="AX123" s="27" t="n">
        <v>7.4</v>
      </c>
      <c r="AY123" s="28" t="n">
        <f aca="false">AVERAGE(Table1382[[#This Row],[PERSONAL FREEDOM]:[ECONOMIC FREEDOM]])</f>
        <v>8.15361111111111</v>
      </c>
      <c r="AZ123" s="29" t="n">
        <f aca="false">RANK(BA123,$BA$2:$BA$142)</f>
        <v>26</v>
      </c>
      <c r="BA123" s="30" t="n">
        <f aca="false">ROUND(AY123, 2)</f>
        <v>8.15</v>
      </c>
      <c r="BB123" s="26" t="n">
        <f aca="false">Table1382[[#This Row],[1 Rule of Law]]</f>
        <v>8.5</v>
      </c>
      <c r="BC123" s="26" t="n">
        <f aca="false">Table1382[[#This Row],[2 Security &amp; Safety]]</f>
        <v>9.28222222222222</v>
      </c>
      <c r="BD123" s="26" t="e">
        <f aca="false">AVERAGE(AQ123,U123,AI123,AV123,X123)</f>
        <v>#N/A</v>
      </c>
    </row>
    <row r="124" s="6" customFormat="true" ht="15" hidden="false" customHeight="true" outlineLevel="0" collapsed="false">
      <c r="A124" s="23" t="s">
        <v>183</v>
      </c>
      <c r="B124" s="24" t="s">
        <v>60</v>
      </c>
      <c r="C124" s="24" t="s">
        <v>60</v>
      </c>
      <c r="D124" s="24" t="s">
        <v>60</v>
      </c>
      <c r="E124" s="24" t="n">
        <v>7.920938</v>
      </c>
      <c r="F124" s="24" t="n">
        <v>9.72</v>
      </c>
      <c r="G124" s="24" t="n">
        <v>10</v>
      </c>
      <c r="H124" s="24" t="n">
        <v>10</v>
      </c>
      <c r="I124" s="24" t="n">
        <v>10</v>
      </c>
      <c r="J124" s="24" t="n">
        <v>10</v>
      </c>
      <c r="K124" s="24" t="n">
        <v>10</v>
      </c>
      <c r="L124" s="24" t="n">
        <f aca="false">AVERAGE(Table1382[[#This Row],[2Bi Disappearance]:[2Bv Terrorism Injured ]])</f>
        <v>10</v>
      </c>
      <c r="M124" s="24" t="n">
        <v>9.5</v>
      </c>
      <c r="N124" s="24" t="n">
        <v>10</v>
      </c>
      <c r="O124" s="25" t="n">
        <v>10</v>
      </c>
      <c r="P124" s="25" t="n">
        <f aca="false">AVERAGE(Table1382[[#This Row],[2Ci Female Genital Mutilation]:[2Ciii Equal Inheritance Rights]])</f>
        <v>9.83333333333333</v>
      </c>
      <c r="Q124" s="24" t="n">
        <f aca="false">AVERAGE(F124,L124,P124)</f>
        <v>9.85111111111111</v>
      </c>
      <c r="R124" s="24" t="n">
        <v>10</v>
      </c>
      <c r="S124" s="24" t="n">
        <v>10</v>
      </c>
      <c r="T124" s="24" t="n">
        <v>10</v>
      </c>
      <c r="U124" s="24" t="n">
        <f aca="false">AVERAGE(R124:T124)</f>
        <v>10</v>
      </c>
      <c r="V124" s="24" t="n">
        <v>10</v>
      </c>
      <c r="W124" s="24" t="n">
        <v>10</v>
      </c>
      <c r="X124" s="24" t="n">
        <f aca="false">AVERAGE(Table1382[[#This Row],[4A Freedom to establish religious organizations]:[4B Autonomy of religious organizations]])</f>
        <v>10</v>
      </c>
      <c r="Y124" s="24" t="n">
        <v>10</v>
      </c>
      <c r="Z124" s="24" t="n">
        <v>10</v>
      </c>
      <c r="AA124" s="24" t="n">
        <v>10</v>
      </c>
      <c r="AB124" s="24" t="n">
        <v>10</v>
      </c>
      <c r="AC124" s="24" t="n">
        <v>10</v>
      </c>
      <c r="AD124" s="24" t="e">
        <f aca="false">AVERAGE(Table1382[[#This Row],[5Ci Political parties]:[5ciii educational, sporting and cultural organizations]])</f>
        <v>#N/A</v>
      </c>
      <c r="AE124" s="24" t="n">
        <v>10</v>
      </c>
      <c r="AF124" s="24" t="n">
        <v>10</v>
      </c>
      <c r="AG124" s="24" t="n">
        <v>10</v>
      </c>
      <c r="AH124" s="24" t="e">
        <f aca="false">AVERAGE(Table1382[[#This Row],[5Di Political parties]:[5diii educational, sporting and cultural organizations5]])</f>
        <v>#N/A</v>
      </c>
      <c r="AI124" s="24" t="e">
        <f aca="false">AVERAGE(Y124:Z124,AD124,AH124)</f>
        <v>#N/A</v>
      </c>
      <c r="AJ124" s="24" t="n">
        <v>10</v>
      </c>
      <c r="AK124" s="25" t="n">
        <v>8.33333333333333</v>
      </c>
      <c r="AL124" s="25" t="n">
        <v>9.25</v>
      </c>
      <c r="AM124" s="25" t="n">
        <v>10</v>
      </c>
      <c r="AN124" s="25" t="n">
        <v>10</v>
      </c>
      <c r="AO124" s="25" t="n">
        <f aca="false">AVERAGE(Table1382[[#This Row],[6Di Access to foreign television (cable/ satellite)]:[6Dii Access to foreign newspapers]])</f>
        <v>10</v>
      </c>
      <c r="AP124" s="25" t="n">
        <v>10</v>
      </c>
      <c r="AQ124" s="24" t="n">
        <f aca="false">AVERAGE(AJ124:AL124,AO124:AP124)</f>
        <v>9.51666666666667</v>
      </c>
      <c r="AR124" s="24" t="n">
        <v>10</v>
      </c>
      <c r="AS124" s="24" t="n">
        <v>10</v>
      </c>
      <c r="AT124" s="24" t="n">
        <v>10</v>
      </c>
      <c r="AU124" s="24" t="n">
        <f aca="false">AVERAGE(AS124:AT124)</f>
        <v>10</v>
      </c>
      <c r="AV124" s="24" t="n">
        <f aca="false">AVERAGE(AU124,AR124)</f>
        <v>10</v>
      </c>
      <c r="AW124" s="26" t="n">
        <f aca="false">AVERAGE(Table1382[[#This Row],[RULE OF LAW]],Table1382[[#This Row],[SECURITY &amp; SAFETY]],Table1382[[#This Row],[PERSONAL FREEDOM (minus Security &amp;Safety and Rule of Law)]],Table1382[[#This Row],[PERSONAL FREEDOM (minus Security &amp;Safety and Rule of Law)]])</f>
        <v>9.39467894444444</v>
      </c>
      <c r="AX124" s="27" t="n">
        <v>8.19</v>
      </c>
      <c r="AY124" s="28" t="n">
        <f aca="false">AVERAGE(Table1382[[#This Row],[PERSONAL FREEDOM]:[ECONOMIC FREEDOM]])</f>
        <v>8.79233947222222</v>
      </c>
      <c r="AZ124" s="29" t="n">
        <f aca="false">RANK(BA124,$BA$2:$BA$142)</f>
        <v>3</v>
      </c>
      <c r="BA124" s="30" t="n">
        <f aca="false">ROUND(AY124, 2)</f>
        <v>8.79</v>
      </c>
      <c r="BB124" s="26" t="n">
        <f aca="false">Table1382[[#This Row],[1 Rule of Law]]</f>
        <v>7.920938</v>
      </c>
      <c r="BC124" s="26" t="n">
        <f aca="false">Table1382[[#This Row],[2 Security &amp; Safety]]</f>
        <v>9.85111111111111</v>
      </c>
      <c r="BD124" s="26" t="e">
        <f aca="false">AVERAGE(AQ124,U124,AI124,AV124,X124)</f>
        <v>#N/A</v>
      </c>
    </row>
    <row r="125" s="6" customFormat="true" ht="15" hidden="false" customHeight="true" outlineLevel="0" collapsed="false">
      <c r="A125" s="23" t="s">
        <v>184</v>
      </c>
      <c r="B125" s="24" t="s">
        <v>60</v>
      </c>
      <c r="C125" s="24" t="s">
        <v>60</v>
      </c>
      <c r="D125" s="24" t="s">
        <v>60</v>
      </c>
      <c r="E125" s="24" t="n">
        <v>4.832763</v>
      </c>
      <c r="F125" s="24" t="n">
        <v>8.92</v>
      </c>
      <c r="G125" s="24" t="n">
        <v>5</v>
      </c>
      <c r="H125" s="24" t="n">
        <v>10</v>
      </c>
      <c r="I125" s="24" t="n">
        <v>5</v>
      </c>
      <c r="J125" s="24" t="n">
        <v>9.72368796063944</v>
      </c>
      <c r="K125" s="24" t="n">
        <v>9.8778409931248</v>
      </c>
      <c r="L125" s="24" t="n">
        <f aca="false">AVERAGE(Table1382[[#This Row],[2Bi Disappearance]:[2Bv Terrorism Injured ]])</f>
        <v>7.92030579075285</v>
      </c>
      <c r="M125" s="24" t="n">
        <v>10</v>
      </c>
      <c r="N125" s="24" t="n">
        <v>5</v>
      </c>
      <c r="O125" s="25" t="n">
        <v>10</v>
      </c>
      <c r="P125" s="25" t="n">
        <f aca="false">AVERAGE(Table1382[[#This Row],[2Ci Female Genital Mutilation]:[2Ciii Equal Inheritance Rights]])</f>
        <v>8.33333333333333</v>
      </c>
      <c r="Q125" s="24" t="n">
        <f aca="false">AVERAGE(F125,L125,P125)</f>
        <v>8.39121304136206</v>
      </c>
      <c r="R125" s="24" t="n">
        <v>0</v>
      </c>
      <c r="S125" s="24" t="n">
        <v>5</v>
      </c>
      <c r="T125" s="24" t="n">
        <v>10</v>
      </c>
      <c r="U125" s="24" t="n">
        <f aca="false">AVERAGE(R125:T125)</f>
        <v>5</v>
      </c>
      <c r="V125" s="24" t="n">
        <v>5</v>
      </c>
      <c r="W125" s="24" t="n">
        <v>6.66666666666667</v>
      </c>
      <c r="X125" s="24" t="n">
        <f aca="false">AVERAGE(Table1382[[#This Row],[4A Freedom to establish religious organizations]:[4B Autonomy of religious organizations]])</f>
        <v>5.83333333333333</v>
      </c>
      <c r="Y125" s="24" t="n">
        <v>0</v>
      </c>
      <c r="Z125" s="24" t="n">
        <v>0</v>
      </c>
      <c r="AA125" s="24" t="n">
        <v>0</v>
      </c>
      <c r="AB125" s="24" t="n">
        <v>3.33333333333333</v>
      </c>
      <c r="AC125" s="24" t="n">
        <v>3.33333333333333</v>
      </c>
      <c r="AD125" s="24" t="e">
        <f aca="false">AVERAGE(Table1382[[#This Row],[5Ci Political parties]:[5ciii educational, sporting and cultural organizations]])</f>
        <v>#N/A</v>
      </c>
      <c r="AE125" s="24" t="n">
        <v>2.5</v>
      </c>
      <c r="AF125" s="24" t="n">
        <v>2.5</v>
      </c>
      <c r="AG125" s="24" t="n">
        <v>5</v>
      </c>
      <c r="AH125" s="24" t="e">
        <f aca="false">AVERAGE(Table1382[[#This Row],[5Di Political parties]:[5diii educational, sporting and cultural organizations5]])</f>
        <v>#N/A</v>
      </c>
      <c r="AI125" s="24" t="e">
        <f aca="false">AVERAGE(Y125:Z125,AD125,AH125)</f>
        <v>#N/A</v>
      </c>
      <c r="AJ125" s="24" t="n">
        <v>10</v>
      </c>
      <c r="AK125" s="25" t="n">
        <v>0.333333333333333</v>
      </c>
      <c r="AL125" s="25" t="n">
        <v>1.75</v>
      </c>
      <c r="AM125" s="25" t="n">
        <v>3.33333333333333</v>
      </c>
      <c r="AN125" s="25" t="n">
        <v>3.33333333333333</v>
      </c>
      <c r="AO125" s="25" t="n">
        <f aca="false">AVERAGE(Table1382[[#This Row],[6Di Access to foreign television (cable/ satellite)]:[6Dii Access to foreign newspapers]])</f>
        <v>3.33333333333333</v>
      </c>
      <c r="AP125" s="25" t="n">
        <v>0</v>
      </c>
      <c r="AQ125" s="24" t="n">
        <f aca="false">AVERAGE(AJ125:AL125,AO125:AP125)</f>
        <v>3.08333333333333</v>
      </c>
      <c r="AR125" s="24" t="n">
        <v>10</v>
      </c>
      <c r="AS125" s="24" t="n">
        <v>0</v>
      </c>
      <c r="AT125" s="24" t="n">
        <v>0</v>
      </c>
      <c r="AU125" s="24" t="n">
        <f aca="false">AVERAGE(AS125:AT125)</f>
        <v>0</v>
      </c>
      <c r="AV125" s="24" t="n">
        <f aca="false">AVERAGE(AU125,AR125)</f>
        <v>5</v>
      </c>
      <c r="AW125" s="26" t="n">
        <f aca="false">AVERAGE(Table1382[[#This Row],[RULE OF LAW]],Table1382[[#This Row],[SECURITY &amp; SAFETY]],Table1382[[#This Row],[PERSONAL FREEDOM (minus Security &amp;Safety and Rule of Law)]],Table1382[[#This Row],[PERSONAL FREEDOM (minus Security &amp;Safety and Rule of Law)]])</f>
        <v>5.33654956589607</v>
      </c>
      <c r="AX125" s="27" t="n">
        <v>5.92</v>
      </c>
      <c r="AY125" s="28" t="n">
        <f aca="false">AVERAGE(Table1382[[#This Row],[PERSONAL FREEDOM]:[ECONOMIC FREEDOM]])</f>
        <v>5.62827478294804</v>
      </c>
      <c r="AZ125" s="29" t="n">
        <f aca="false">RANK(BA125,$BA$2:$BA$142)</f>
        <v>127</v>
      </c>
      <c r="BA125" s="30" t="n">
        <f aca="false">ROUND(AY125, 2)</f>
        <v>5.63</v>
      </c>
      <c r="BB125" s="26" t="n">
        <f aca="false">Table1382[[#This Row],[1 Rule of Law]]</f>
        <v>4.832763</v>
      </c>
      <c r="BC125" s="26" t="n">
        <f aca="false">Table1382[[#This Row],[2 Security &amp; Safety]]</f>
        <v>8.39121304136206</v>
      </c>
      <c r="BD125" s="26" t="e">
        <f aca="false">AVERAGE(AQ125,U125,AI125,AV125,X125)</f>
        <v>#N/A</v>
      </c>
    </row>
    <row r="126" s="6" customFormat="true" ht="15" hidden="false" customHeight="true" outlineLevel="0" collapsed="false">
      <c r="A126" s="23" t="s">
        <v>185</v>
      </c>
      <c r="B126" s="24" t="s">
        <v>60</v>
      </c>
      <c r="C126" s="24" t="s">
        <v>60</v>
      </c>
      <c r="D126" s="24" t="s">
        <v>60</v>
      </c>
      <c r="E126" s="24" t="n">
        <v>6.859803</v>
      </c>
      <c r="F126" s="24" t="s">
        <v>60</v>
      </c>
      <c r="G126" s="24" t="n">
        <v>10</v>
      </c>
      <c r="H126" s="24" t="n">
        <v>10</v>
      </c>
      <c r="I126" s="24" t="n">
        <v>5</v>
      </c>
      <c r="J126" s="24" t="n">
        <v>10</v>
      </c>
      <c r="K126" s="24" t="n">
        <v>9.97074347985535</v>
      </c>
      <c r="L126" s="24" t="n">
        <f aca="false">AVERAGE(Table1382[[#This Row],[2Bi Disappearance]:[2Bv Terrorism Injured ]])</f>
        <v>8.99414869597107</v>
      </c>
      <c r="M126" s="24" t="n">
        <v>10</v>
      </c>
      <c r="N126" s="24" t="n">
        <v>5</v>
      </c>
      <c r="O126" s="25" t="n">
        <v>5</v>
      </c>
      <c r="P126" s="25" t="n">
        <f aca="false">AVERAGE(Table1382[[#This Row],[2Ci Female Genital Mutilation]:[2Ciii Equal Inheritance Rights]])</f>
        <v>6.66666666666667</v>
      </c>
      <c r="Q126" s="24" t="n">
        <f aca="false">AVERAGE(F126,L126,P126)</f>
        <v>7.83040768131887</v>
      </c>
      <c r="R126" s="24" t="n">
        <v>5</v>
      </c>
      <c r="S126" s="24" t="n">
        <v>10</v>
      </c>
      <c r="T126" s="24" t="n">
        <v>10</v>
      </c>
      <c r="U126" s="24" t="n">
        <f aca="false">AVERAGE(R126:T126)</f>
        <v>8.33333333333333</v>
      </c>
      <c r="V126" s="24" t="n">
        <v>7.5</v>
      </c>
      <c r="W126" s="24" t="n">
        <v>6.66666666666667</v>
      </c>
      <c r="X126" s="24" t="n">
        <f aca="false">AVERAGE(Table1382[[#This Row],[4A Freedom to establish religious organizations]:[4B Autonomy of religious organizations]])</f>
        <v>7.08333333333333</v>
      </c>
      <c r="Y126" s="24" t="n">
        <v>10</v>
      </c>
      <c r="Z126" s="24" t="n">
        <v>7.5</v>
      </c>
      <c r="AA126" s="24" t="n">
        <v>10</v>
      </c>
      <c r="AB126" s="24" t="n">
        <v>6.66666666666667</v>
      </c>
      <c r="AC126" s="24" t="n">
        <v>6.66666666666667</v>
      </c>
      <c r="AD126" s="24" t="e">
        <f aca="false">AVERAGE(Table1382[[#This Row],[5Ci Political parties]:[5ciii educational, sporting and cultural organizations]])</f>
        <v>#N/A</v>
      </c>
      <c r="AE126" s="24" t="n">
        <v>7.5</v>
      </c>
      <c r="AF126" s="24" t="n">
        <v>7.5</v>
      </c>
      <c r="AG126" s="24" t="n">
        <v>10</v>
      </c>
      <c r="AH126" s="24" t="e">
        <f aca="false">AVERAGE(Table1382[[#This Row],[5Di Political parties]:[5diii educational, sporting and cultural organizations5]])</f>
        <v>#N/A</v>
      </c>
      <c r="AI126" s="24" t="e">
        <f aca="false">AVERAGE(Y126:Z126,AD126,AH126)</f>
        <v>#N/A</v>
      </c>
      <c r="AJ126" s="24" t="n">
        <v>10</v>
      </c>
      <c r="AK126" s="25" t="n">
        <v>7.66666666666667</v>
      </c>
      <c r="AL126" s="25" t="n">
        <v>7.75</v>
      </c>
      <c r="AM126" s="25" t="n">
        <v>10</v>
      </c>
      <c r="AN126" s="25" t="n">
        <v>10</v>
      </c>
      <c r="AO126" s="25" t="n">
        <f aca="false">AVERAGE(Table1382[[#This Row],[6Di Access to foreign television (cable/ satellite)]:[6Dii Access to foreign newspapers]])</f>
        <v>10</v>
      </c>
      <c r="AP126" s="25" t="n">
        <v>10</v>
      </c>
      <c r="AQ126" s="24" t="n">
        <f aca="false">AVERAGE(AJ126:AL126,AO126:AP126)</f>
        <v>9.08333333333333</v>
      </c>
      <c r="AR126" s="24" t="n">
        <v>5</v>
      </c>
      <c r="AS126" s="24" t="s">
        <v>60</v>
      </c>
      <c r="AT126" s="24" t="n">
        <v>0</v>
      </c>
      <c r="AU126" s="24" t="n">
        <f aca="false">AVERAGE(AS126:AT126)</f>
        <v>0</v>
      </c>
      <c r="AV126" s="24" t="n">
        <f aca="false">AVERAGE(AU126,AR126)</f>
        <v>2.5</v>
      </c>
      <c r="AW126" s="26" t="n">
        <f aca="false">AVERAGE(Table1382[[#This Row],[RULE OF LAW]],Table1382[[#This Row],[SECURITY &amp; SAFETY]],Table1382[[#This Row],[PERSONAL FREEDOM (minus Security &amp;Safety and Rule of Law)]],Table1382[[#This Row],[PERSONAL FREEDOM (minus Security &amp;Safety and Rule of Law)]])</f>
        <v>7.21283044810749</v>
      </c>
      <c r="AX126" s="27" t="n">
        <v>7.55</v>
      </c>
      <c r="AY126" s="28" t="n">
        <f aca="false">AVERAGE(Table1382[[#This Row],[PERSONAL FREEDOM]:[ECONOMIC FREEDOM]])</f>
        <v>7.38141522405375</v>
      </c>
      <c r="AZ126" s="29" t="n">
        <f aca="false">RANK(BA126,$BA$2:$BA$142)</f>
        <v>51</v>
      </c>
      <c r="BA126" s="30" t="n">
        <f aca="false">ROUND(AY126, 2)</f>
        <v>7.38</v>
      </c>
      <c r="BB126" s="26" t="n">
        <f aca="false">Table1382[[#This Row],[1 Rule of Law]]</f>
        <v>6.859803</v>
      </c>
      <c r="BC126" s="26" t="n">
        <f aca="false">Table1382[[#This Row],[2 Security &amp; Safety]]</f>
        <v>7.83040768131887</v>
      </c>
      <c r="BD126" s="26" t="e">
        <f aca="false">AVERAGE(AQ126,U126,AI126,AV126,X126)</f>
        <v>#N/A</v>
      </c>
    </row>
    <row r="127" s="6" customFormat="true" ht="15" hidden="false" customHeight="true" outlineLevel="0" collapsed="false">
      <c r="A127" s="23" t="s">
        <v>186</v>
      </c>
      <c r="B127" s="24" t="n">
        <v>4.33333333333333</v>
      </c>
      <c r="C127" s="24" t="n">
        <v>4.84778605221366</v>
      </c>
      <c r="D127" s="24" t="n">
        <v>4.87371492785335</v>
      </c>
      <c r="E127" s="24" t="n">
        <v>4.7</v>
      </c>
      <c r="F127" s="24" t="n">
        <v>4.92</v>
      </c>
      <c r="G127" s="24" t="n">
        <v>10</v>
      </c>
      <c r="H127" s="24" t="n">
        <v>10</v>
      </c>
      <c r="I127" s="24" t="n">
        <v>7.5</v>
      </c>
      <c r="J127" s="24" t="n">
        <v>10</v>
      </c>
      <c r="K127" s="24" t="n">
        <v>9.99406408265005</v>
      </c>
      <c r="L127" s="24" t="n">
        <f aca="false">AVERAGE(Table1382[[#This Row],[2Bi Disappearance]:[2Bv Terrorism Injured ]])</f>
        <v>9.49881281653001</v>
      </c>
      <c r="M127" s="24" t="n">
        <v>8.5</v>
      </c>
      <c r="N127" s="24" t="n">
        <v>10</v>
      </c>
      <c r="O127" s="25" t="n">
        <v>5</v>
      </c>
      <c r="P127" s="25" t="n">
        <f aca="false">AVERAGE(Table1382[[#This Row],[2Ci Female Genital Mutilation]:[2Ciii Equal Inheritance Rights]])</f>
        <v>7.83333333333333</v>
      </c>
      <c r="Q127" s="24" t="n">
        <f aca="false">AVERAGE(F127,L127,P127)</f>
        <v>7.41738204995445</v>
      </c>
      <c r="R127" s="24" t="n">
        <v>10</v>
      </c>
      <c r="S127" s="24" t="n">
        <v>5</v>
      </c>
      <c r="T127" s="24" t="n">
        <v>10</v>
      </c>
      <c r="U127" s="24" t="n">
        <f aca="false">AVERAGE(R127:T127)</f>
        <v>8.33333333333333</v>
      </c>
      <c r="V127" s="24" t="n">
        <v>7.5</v>
      </c>
      <c r="W127" s="24" t="n">
        <v>10</v>
      </c>
      <c r="X127" s="24" t="n">
        <f aca="false">AVERAGE(Table1382[[#This Row],[4A Freedom to establish religious organizations]:[4B Autonomy of religious organizations]])</f>
        <v>8.75</v>
      </c>
      <c r="Y127" s="24" t="n">
        <v>7.5</v>
      </c>
      <c r="Z127" s="24" t="n">
        <v>7.5</v>
      </c>
      <c r="AA127" s="24" t="n">
        <v>6.66666666666667</v>
      </c>
      <c r="AB127" s="24" t="n">
        <v>6.66666666666667</v>
      </c>
      <c r="AC127" s="24" t="n">
        <v>6.66666666666667</v>
      </c>
      <c r="AD127" s="24" t="e">
        <f aca="false">AVERAGE(Table1382[[#This Row],[5Ci Political parties]:[5ciii educational, sporting and cultural organizations]])</f>
        <v>#N/A</v>
      </c>
      <c r="AE127" s="24" t="n">
        <v>5</v>
      </c>
      <c r="AF127" s="24" t="n">
        <v>7.5</v>
      </c>
      <c r="AG127" s="24" t="n">
        <v>10</v>
      </c>
      <c r="AH127" s="24" t="e">
        <f aca="false">AVERAGE(Table1382[[#This Row],[5Di Political parties]:[5diii educational, sporting and cultural organizations5]])</f>
        <v>#N/A</v>
      </c>
      <c r="AI127" s="24" t="e">
        <f aca="false">AVERAGE(Y127:Z127,AD127,AH127)</f>
        <v>#N/A</v>
      </c>
      <c r="AJ127" s="24" t="n">
        <v>10</v>
      </c>
      <c r="AK127" s="25" t="n">
        <v>4.66666666666667</v>
      </c>
      <c r="AL127" s="25" t="n">
        <v>5.25</v>
      </c>
      <c r="AM127" s="25" t="n">
        <v>6.66666666666667</v>
      </c>
      <c r="AN127" s="25" t="n">
        <v>3.33333333333333</v>
      </c>
      <c r="AO127" s="25" t="n">
        <f aca="false">AVERAGE(Table1382[[#This Row],[6Di Access to foreign television (cable/ satellite)]:[6Dii Access to foreign newspapers]])</f>
        <v>5</v>
      </c>
      <c r="AP127" s="25" t="n">
        <v>10</v>
      </c>
      <c r="AQ127" s="24" t="n">
        <f aca="false">AVERAGE(AJ127:AL127,AO127:AP127)</f>
        <v>6.98333333333333</v>
      </c>
      <c r="AR127" s="24" t="n">
        <v>10</v>
      </c>
      <c r="AS127" s="24" t="n">
        <v>0</v>
      </c>
      <c r="AT127" s="24" t="n">
        <v>0</v>
      </c>
      <c r="AU127" s="24" t="n">
        <f aca="false">AVERAGE(AS127:AT127)</f>
        <v>0</v>
      </c>
      <c r="AV127" s="24" t="n">
        <f aca="false">AVERAGE(AU127,AR127)</f>
        <v>5</v>
      </c>
      <c r="AW127" s="26" t="n">
        <f aca="false">AVERAGE(Table1382[[#This Row],[RULE OF LAW]],Table1382[[#This Row],[SECURITY &amp; SAFETY]],Table1382[[#This Row],[PERSONAL FREEDOM (minus Security &amp;Safety and Rule of Law)]],Table1382[[#This Row],[PERSONAL FREEDOM (minus Security &amp;Safety and Rule of Law)]])</f>
        <v>6.66517884582195</v>
      </c>
      <c r="AX127" s="27" t="n">
        <v>6.27</v>
      </c>
      <c r="AY127" s="28" t="n">
        <f aca="false">AVERAGE(Table1382[[#This Row],[PERSONAL FREEDOM]:[ECONOMIC FREEDOM]])</f>
        <v>6.46758942291097</v>
      </c>
      <c r="AZ127" s="29" t="n">
        <f aca="false">RANK(BA127,$BA$2:$BA$142)</f>
        <v>100</v>
      </c>
      <c r="BA127" s="30" t="n">
        <f aca="false">ROUND(AY127, 2)</f>
        <v>6.47</v>
      </c>
      <c r="BB127" s="26" t="n">
        <f aca="false">Table1382[[#This Row],[1 Rule of Law]]</f>
        <v>4.7</v>
      </c>
      <c r="BC127" s="26" t="n">
        <f aca="false">Table1382[[#This Row],[2 Security &amp; Safety]]</f>
        <v>7.41738204995445</v>
      </c>
      <c r="BD127" s="26" t="e">
        <f aca="false">AVERAGE(AQ127,U127,AI127,AV127,X127)</f>
        <v>#N/A</v>
      </c>
    </row>
    <row r="128" s="6" customFormat="true" ht="15" hidden="false" customHeight="true" outlineLevel="0" collapsed="false">
      <c r="A128" s="23" t="s">
        <v>187</v>
      </c>
      <c r="B128" s="24" t="n">
        <v>6.43333333333333</v>
      </c>
      <c r="C128" s="24" t="n">
        <v>4.32085454539089</v>
      </c>
      <c r="D128" s="24" t="n">
        <v>5.92741727424388</v>
      </c>
      <c r="E128" s="24" t="n">
        <v>5.6</v>
      </c>
      <c r="F128" s="24" t="n">
        <v>7.6</v>
      </c>
      <c r="G128" s="24" t="n">
        <v>5</v>
      </c>
      <c r="H128" s="24" t="n">
        <v>9.3618888848805</v>
      </c>
      <c r="I128" s="24" t="n">
        <v>5</v>
      </c>
      <c r="J128" s="24" t="n">
        <v>1.43261844727564</v>
      </c>
      <c r="K128" s="24" t="n">
        <v>0</v>
      </c>
      <c r="L128" s="24" t="n">
        <f aca="false">AVERAGE(Table1382[[#This Row],[2Bi Disappearance]:[2Bv Terrorism Injured ]])</f>
        <v>4.15890146643123</v>
      </c>
      <c r="M128" s="24" t="n">
        <v>10</v>
      </c>
      <c r="N128" s="24" t="n">
        <v>10</v>
      </c>
      <c r="O128" s="25" t="n">
        <v>5</v>
      </c>
      <c r="P128" s="25" t="n">
        <f aca="false">AVERAGE(Table1382[[#This Row],[2Ci Female Genital Mutilation]:[2Ciii Equal Inheritance Rights]])</f>
        <v>8.33333333333333</v>
      </c>
      <c r="Q128" s="24" t="n">
        <f aca="false">AVERAGE(F128,L128,P128)</f>
        <v>6.69741159992152</v>
      </c>
      <c r="R128" s="24" t="n">
        <v>10</v>
      </c>
      <c r="S128" s="24" t="n">
        <v>10</v>
      </c>
      <c r="T128" s="24" t="n">
        <v>10</v>
      </c>
      <c r="U128" s="24" t="n">
        <f aca="false">AVERAGE(R128:T128)</f>
        <v>10</v>
      </c>
      <c r="V128" s="24" t="n">
        <v>7.5</v>
      </c>
      <c r="W128" s="24" t="n">
        <v>10</v>
      </c>
      <c r="X128" s="24" t="n">
        <f aca="false">AVERAGE(Table1382[[#This Row],[4A Freedom to establish religious organizations]:[4B Autonomy of religious organizations]])</f>
        <v>8.75</v>
      </c>
      <c r="Y128" s="24" t="n">
        <v>7.5</v>
      </c>
      <c r="Z128" s="24" t="n">
        <v>10</v>
      </c>
      <c r="AA128" s="24" t="n">
        <v>6.66666666666667</v>
      </c>
      <c r="AB128" s="24" t="n">
        <v>6.66666666666667</v>
      </c>
      <c r="AC128" s="24" t="n">
        <v>10</v>
      </c>
      <c r="AD128" s="24" t="e">
        <f aca="false">AVERAGE(Table1382[[#This Row],[5Ci Political parties]:[5ciii educational, sporting and cultural organizations]])</f>
        <v>#N/A</v>
      </c>
      <c r="AE128" s="24" t="n">
        <v>7.5</v>
      </c>
      <c r="AF128" s="24" t="n">
        <v>7.5</v>
      </c>
      <c r="AG128" s="24" t="n">
        <v>10</v>
      </c>
      <c r="AH128" s="24" t="e">
        <f aca="false">AVERAGE(Table1382[[#This Row],[5Di Political parties]:[5diii educational, sporting and cultural organizations5]])</f>
        <v>#N/A</v>
      </c>
      <c r="AI128" s="24" t="e">
        <f aca="false">AVERAGE(Y128:Z128,AD128,AH128)</f>
        <v>#N/A</v>
      </c>
      <c r="AJ128" s="24" t="n">
        <v>2.92003262502018</v>
      </c>
      <c r="AK128" s="25" t="n">
        <v>4.66666666666667</v>
      </c>
      <c r="AL128" s="25" t="n">
        <v>3.25</v>
      </c>
      <c r="AM128" s="25" t="n">
        <v>10</v>
      </c>
      <c r="AN128" s="25" t="n">
        <v>6.66666666666667</v>
      </c>
      <c r="AO128" s="25" t="n">
        <f aca="false">AVERAGE(Table1382[[#This Row],[6Di Access to foreign television (cable/ satellite)]:[6Dii Access to foreign newspapers]])</f>
        <v>8.33333333333333</v>
      </c>
      <c r="AP128" s="25" t="n">
        <v>3.33333333333333</v>
      </c>
      <c r="AQ128" s="24" t="n">
        <f aca="false">AVERAGE(AJ128:AL128,AO128:AP128)</f>
        <v>4.5006731916707</v>
      </c>
      <c r="AR128" s="24" t="n">
        <v>5</v>
      </c>
      <c r="AS128" s="24" t="n">
        <v>10</v>
      </c>
      <c r="AT128" s="24" t="n">
        <v>10</v>
      </c>
      <c r="AU128" s="24" t="n">
        <f aca="false">AVERAGE(AS128:AT128)</f>
        <v>10</v>
      </c>
      <c r="AV128" s="24" t="n">
        <f aca="false">AVERAGE(AU128,AR128)</f>
        <v>7.5</v>
      </c>
      <c r="AW128" s="26" t="n">
        <f aca="false">AVERAGE(Table1382[[#This Row],[RULE OF LAW]],Table1382[[#This Row],[SECURITY &amp; SAFETY]],Table1382[[#This Row],[PERSONAL FREEDOM (minus Security &amp;Safety and Rule of Law)]],Table1382[[#This Row],[PERSONAL FREEDOM (minus Security &amp;Safety and Rule of Law)]])</f>
        <v>6.98969799692523</v>
      </c>
      <c r="AX128" s="27" t="n">
        <v>6.81</v>
      </c>
      <c r="AY128" s="28" t="n">
        <f aca="false">AVERAGE(Table1382[[#This Row],[PERSONAL FREEDOM]:[ECONOMIC FREEDOM]])</f>
        <v>6.89984899846261</v>
      </c>
      <c r="AZ128" s="29" t="n">
        <f aca="false">RANK(BA128,$BA$2:$BA$142)</f>
        <v>73</v>
      </c>
      <c r="BA128" s="30" t="n">
        <f aca="false">ROUND(AY128, 2)</f>
        <v>6.9</v>
      </c>
      <c r="BB128" s="26" t="n">
        <f aca="false">Table1382[[#This Row],[1 Rule of Law]]</f>
        <v>5.6</v>
      </c>
      <c r="BC128" s="26" t="n">
        <f aca="false">Table1382[[#This Row],[2 Security &amp; Safety]]</f>
        <v>6.69741159992152</v>
      </c>
      <c r="BD128" s="26" t="e">
        <f aca="false">AVERAGE(AQ128,U128,AI128,AV128,X128)</f>
        <v>#N/A</v>
      </c>
    </row>
    <row r="129" s="6" customFormat="true" ht="15" hidden="false" customHeight="true" outlineLevel="0" collapsed="false">
      <c r="A129" s="23" t="s">
        <v>188</v>
      </c>
      <c r="B129" s="24" t="s">
        <v>60</v>
      </c>
      <c r="C129" s="24" t="s">
        <v>60</v>
      </c>
      <c r="D129" s="24" t="s">
        <v>60</v>
      </c>
      <c r="E129" s="24" t="n">
        <v>4.247778</v>
      </c>
      <c r="F129" s="24" t="n">
        <v>5.88</v>
      </c>
      <c r="G129" s="24" t="n">
        <v>10</v>
      </c>
      <c r="H129" s="24" t="n">
        <v>10</v>
      </c>
      <c r="I129" s="24" t="s">
        <v>60</v>
      </c>
      <c r="J129" s="24" t="n">
        <v>10</v>
      </c>
      <c r="K129" s="24" t="n">
        <v>10</v>
      </c>
      <c r="L129" s="24" t="n">
        <f aca="false">AVERAGE(Table1382[[#This Row],[2Bi Disappearance]:[2Bv Terrorism Injured ]])</f>
        <v>10</v>
      </c>
      <c r="M129" s="24" t="n">
        <v>8.8</v>
      </c>
      <c r="N129" s="24" t="n">
        <v>10</v>
      </c>
      <c r="O129" s="25" t="n">
        <v>10</v>
      </c>
      <c r="P129" s="25" t="n">
        <f aca="false">AVERAGE(Table1382[[#This Row],[2Ci Female Genital Mutilation]:[2Ciii Equal Inheritance Rights]])</f>
        <v>9.6</v>
      </c>
      <c r="Q129" s="24" t="n">
        <f aca="false">AVERAGE(F129,L129,P129)</f>
        <v>8.49333333333333</v>
      </c>
      <c r="R129" s="24" t="n">
        <v>5</v>
      </c>
      <c r="S129" s="24" t="n">
        <v>0</v>
      </c>
      <c r="T129" s="24" t="n">
        <v>10</v>
      </c>
      <c r="U129" s="24" t="n">
        <f aca="false">AVERAGE(R129:T129)</f>
        <v>5</v>
      </c>
      <c r="V129" s="24" t="n">
        <v>7.5</v>
      </c>
      <c r="W129" s="24" t="n">
        <v>6.66666666666667</v>
      </c>
      <c r="X129" s="24" t="n">
        <f aca="false">AVERAGE(Table1382[[#This Row],[4A Freedom to establish religious organizations]:[4B Autonomy of religious organizations]])</f>
        <v>7.08333333333333</v>
      </c>
      <c r="Y129" s="24" t="n">
        <v>10</v>
      </c>
      <c r="Z129" s="24" t="n">
        <v>5</v>
      </c>
      <c r="AA129" s="24" t="n">
        <v>6.66666666666667</v>
      </c>
      <c r="AB129" s="24" t="n">
        <v>3.33333333333333</v>
      </c>
      <c r="AC129" s="24" t="n">
        <v>3.33333333333333</v>
      </c>
      <c r="AD129" s="24" t="e">
        <f aca="false">AVERAGE(Table1382[[#This Row],[5Ci Political parties]:[5ciii educational, sporting and cultural organizations]])</f>
        <v>#N/A</v>
      </c>
      <c r="AE129" s="24" t="n">
        <v>7.5</v>
      </c>
      <c r="AF129" s="24" t="n">
        <v>5</v>
      </c>
      <c r="AG129" s="24" t="n">
        <v>5</v>
      </c>
      <c r="AH129" s="24" t="e">
        <f aca="false">AVERAGE(Table1382[[#This Row],[5Di Political parties]:[5diii educational, sporting and cultural organizations5]])</f>
        <v>#N/A</v>
      </c>
      <c r="AI129" s="24" t="e">
        <f aca="false">AVERAGE(Y129:Z129,AD129,AH129)</f>
        <v>#N/A</v>
      </c>
      <c r="AJ129" s="24" t="n">
        <v>10</v>
      </c>
      <c r="AK129" s="25" t="n">
        <v>2.33333333333333</v>
      </c>
      <c r="AL129" s="25" t="n">
        <v>3.25</v>
      </c>
      <c r="AM129" s="25" t="n">
        <v>6.66666666666667</v>
      </c>
      <c r="AN129" s="25" t="n">
        <v>6.66666666666667</v>
      </c>
      <c r="AO129" s="25" t="n">
        <f aca="false">AVERAGE(Table1382[[#This Row],[6Di Access to foreign television (cable/ satellite)]:[6Dii Access to foreign newspapers]])</f>
        <v>6.66666666666667</v>
      </c>
      <c r="AP129" s="25" t="n">
        <v>10</v>
      </c>
      <c r="AQ129" s="24" t="n">
        <f aca="false">AVERAGE(AJ129:AL129,AO129:AP129)</f>
        <v>6.45</v>
      </c>
      <c r="AR129" s="24" t="n">
        <v>10</v>
      </c>
      <c r="AS129" s="24" t="n">
        <v>0</v>
      </c>
      <c r="AT129" s="24" t="n">
        <v>0</v>
      </c>
      <c r="AU129" s="24" t="n">
        <f aca="false">AVERAGE(AS129:AT129)</f>
        <v>0</v>
      </c>
      <c r="AV129" s="24" t="n">
        <f aca="false">AVERAGE(AU129,AR129)</f>
        <v>5</v>
      </c>
      <c r="AW129" s="26" t="n">
        <f aca="false">AVERAGE(Table1382[[#This Row],[RULE OF LAW]],Table1382[[#This Row],[SECURITY &amp; SAFETY]],Table1382[[#This Row],[PERSONAL FREEDOM (minus Security &amp;Safety and Rule of Law)]],Table1382[[#This Row],[PERSONAL FREEDOM (minus Security &amp;Safety and Rule of Law)]])</f>
        <v>6.17055561111111</v>
      </c>
      <c r="AX129" s="27" t="n">
        <v>5.77</v>
      </c>
      <c r="AY129" s="28" t="n">
        <f aca="false">AVERAGE(Table1382[[#This Row],[PERSONAL FREEDOM]:[ECONOMIC FREEDOM]])</f>
        <v>5.97027780555556</v>
      </c>
      <c r="AZ129" s="29" t="n">
        <f aca="false">RANK(BA129,$BA$2:$BA$142)</f>
        <v>116</v>
      </c>
      <c r="BA129" s="30" t="n">
        <f aca="false">ROUND(AY129, 2)</f>
        <v>5.97</v>
      </c>
      <c r="BB129" s="26" t="n">
        <f aca="false">Table1382[[#This Row],[1 Rule of Law]]</f>
        <v>4.247778</v>
      </c>
      <c r="BC129" s="26" t="n">
        <f aca="false">Table1382[[#This Row],[2 Security &amp; Safety]]</f>
        <v>8.49333333333333</v>
      </c>
      <c r="BD129" s="26" t="e">
        <f aca="false">AVERAGE(AQ129,U129,AI129,AV129,X129)</f>
        <v>#N/A</v>
      </c>
    </row>
    <row r="130" s="6" customFormat="true" ht="15" hidden="false" customHeight="true" outlineLevel="0" collapsed="false">
      <c r="A130" s="23" t="s">
        <v>189</v>
      </c>
      <c r="B130" s="24" t="s">
        <v>60</v>
      </c>
      <c r="C130" s="24" t="s">
        <v>60</v>
      </c>
      <c r="D130" s="24" t="s">
        <v>60</v>
      </c>
      <c r="E130" s="24" t="n">
        <v>5.200079</v>
      </c>
      <c r="F130" s="24" t="n">
        <v>0</v>
      </c>
      <c r="G130" s="24" t="n">
        <v>10</v>
      </c>
      <c r="H130" s="24" t="n">
        <v>10</v>
      </c>
      <c r="I130" s="24" t="n">
        <v>7.5</v>
      </c>
      <c r="J130" s="24" t="n">
        <v>10</v>
      </c>
      <c r="K130" s="24" t="n">
        <v>10</v>
      </c>
      <c r="L130" s="24" t="n">
        <f aca="false">AVERAGE(Table1382[[#This Row],[2Bi Disappearance]:[2Bv Terrorism Injured ]])</f>
        <v>9.5</v>
      </c>
      <c r="M130" s="24" t="n">
        <v>10</v>
      </c>
      <c r="N130" s="24" t="n">
        <v>7.5</v>
      </c>
      <c r="O130" s="25" t="s">
        <v>60</v>
      </c>
      <c r="P130" s="25" t="n">
        <f aca="false">AVERAGE(Table1382[[#This Row],[2Ci Female Genital Mutilation]:[2Ciii Equal Inheritance Rights]])</f>
        <v>8.75</v>
      </c>
      <c r="Q130" s="24" t="n">
        <f aca="false">AVERAGE(F130,L130,P130)</f>
        <v>6.08333333333333</v>
      </c>
      <c r="R130" s="24" t="n">
        <v>10</v>
      </c>
      <c r="S130" s="24" t="n">
        <v>10</v>
      </c>
      <c r="T130" s="24" t="n">
        <v>10</v>
      </c>
      <c r="U130" s="24" t="n">
        <f aca="false">AVERAGE(R130:T130)</f>
        <v>10</v>
      </c>
      <c r="V130" s="24" t="s">
        <v>60</v>
      </c>
      <c r="W130" s="24" t="s">
        <v>60</v>
      </c>
      <c r="X130" s="24" t="s">
        <v>60</v>
      </c>
      <c r="Y130" s="24" t="s">
        <v>60</v>
      </c>
      <c r="Z130" s="24" t="s">
        <v>60</v>
      </c>
      <c r="AA130" s="24" t="s">
        <v>60</v>
      </c>
      <c r="AB130" s="24" t="s">
        <v>60</v>
      </c>
      <c r="AC130" s="24" t="s">
        <v>60</v>
      </c>
      <c r="AD130" s="24" t="s">
        <v>60</v>
      </c>
      <c r="AE130" s="24" t="s">
        <v>60</v>
      </c>
      <c r="AF130" s="24" t="s">
        <v>60</v>
      </c>
      <c r="AG130" s="24" t="s">
        <v>60</v>
      </c>
      <c r="AH130" s="24" t="s">
        <v>60</v>
      </c>
      <c r="AI130" s="24" t="s">
        <v>60</v>
      </c>
      <c r="AJ130" s="24" t="n">
        <v>10</v>
      </c>
      <c r="AK130" s="25" t="n">
        <v>8</v>
      </c>
      <c r="AL130" s="25" t="n">
        <v>7.5</v>
      </c>
      <c r="AM130" s="25" t="s">
        <v>60</v>
      </c>
      <c r="AN130" s="25" t="s">
        <v>60</v>
      </c>
      <c r="AO130" s="25" t="s">
        <v>60</v>
      </c>
      <c r="AP130" s="25" t="s">
        <v>60</v>
      </c>
      <c r="AQ130" s="24" t="n">
        <f aca="false">AVERAGE(AJ130:AL130,AO130:AP130)</f>
        <v>8.5</v>
      </c>
      <c r="AR130" s="24" t="s">
        <v>60</v>
      </c>
      <c r="AS130" s="24" t="n">
        <v>0</v>
      </c>
      <c r="AT130" s="24" t="n">
        <v>0</v>
      </c>
      <c r="AU130" s="24" t="n">
        <f aca="false">AVERAGE(AS130:AT130)</f>
        <v>0</v>
      </c>
      <c r="AV130" s="24" t="n">
        <f aca="false">AVERAGE(AU130,AR130)</f>
        <v>0</v>
      </c>
      <c r="AW130" s="26" t="n">
        <f aca="false">AVERAGE(Table1382[[#This Row],[RULE OF LAW]],Table1382[[#This Row],[SECURITY &amp; SAFETY]],Table1382[[#This Row],[PERSONAL FREEDOM (minus Security &amp;Safety and Rule of Law)]],Table1382[[#This Row],[PERSONAL FREEDOM (minus Security &amp;Safety and Rule of Law)]])</f>
        <v>5.90418641666667</v>
      </c>
      <c r="AX130" s="27" t="n">
        <v>7.13</v>
      </c>
      <c r="AY130" s="28" t="n">
        <f aca="false">AVERAGE(Table1382[[#This Row],[PERSONAL FREEDOM]:[ECONOMIC FREEDOM]])</f>
        <v>6.51709320833333</v>
      </c>
      <c r="AZ130" s="29" t="n">
        <f aca="false">RANK(BA130,$BA$2:$BA$142)</f>
        <v>98</v>
      </c>
      <c r="BA130" s="30" t="n">
        <f aca="false">ROUND(AY130, 2)</f>
        <v>6.52</v>
      </c>
      <c r="BB130" s="26" t="n">
        <f aca="false">Table1382[[#This Row],[1 Rule of Law]]</f>
        <v>5.200079</v>
      </c>
      <c r="BC130" s="26" t="n">
        <f aca="false">Table1382[[#This Row],[2 Security &amp; Safety]]</f>
        <v>6.08333333333333</v>
      </c>
      <c r="BD130" s="26" t="n">
        <f aca="false">AVERAGE(AQ130,U130,AI130,AV130,X130)</f>
        <v>6.16666666666667</v>
      </c>
    </row>
    <row r="131" s="6" customFormat="true" ht="15" hidden="false" customHeight="true" outlineLevel="0" collapsed="false">
      <c r="A131" s="23" t="s">
        <v>190</v>
      </c>
      <c r="B131" s="24" t="n">
        <v>4.93333333333333</v>
      </c>
      <c r="C131" s="24" t="n">
        <v>5.55595793767379</v>
      </c>
      <c r="D131" s="24" t="n">
        <v>5.24598719562823</v>
      </c>
      <c r="E131" s="24" t="n">
        <v>5.2</v>
      </c>
      <c r="F131" s="24" t="n">
        <v>9.12</v>
      </c>
      <c r="G131" s="24" t="n">
        <v>10</v>
      </c>
      <c r="H131" s="24" t="n">
        <v>10</v>
      </c>
      <c r="I131" s="24" t="n">
        <v>7.5</v>
      </c>
      <c r="J131" s="24" t="n">
        <v>10</v>
      </c>
      <c r="K131" s="24" t="n">
        <v>10</v>
      </c>
      <c r="L131" s="24" t="n">
        <f aca="false">AVERAGE(Table1382[[#This Row],[2Bi Disappearance]:[2Bv Terrorism Injured ]])</f>
        <v>9.5</v>
      </c>
      <c r="M131" s="24" t="n">
        <v>10</v>
      </c>
      <c r="N131" s="24" t="n">
        <v>7.5</v>
      </c>
      <c r="O131" s="25" t="n">
        <v>5</v>
      </c>
      <c r="P131" s="25" t="n">
        <f aca="false">AVERAGE(Table1382[[#This Row],[2Ci Female Genital Mutilation]:[2Ciii Equal Inheritance Rights]])</f>
        <v>7.5</v>
      </c>
      <c r="Q131" s="24" t="n">
        <f aca="false">AVERAGE(F131,L131,P131)</f>
        <v>8.70666666666667</v>
      </c>
      <c r="R131" s="24" t="n">
        <v>0</v>
      </c>
      <c r="S131" s="24" t="n">
        <v>5</v>
      </c>
      <c r="T131" s="24" t="n">
        <v>10</v>
      </c>
      <c r="U131" s="24" t="n">
        <f aca="false">AVERAGE(R131:T131)</f>
        <v>5</v>
      </c>
      <c r="V131" s="24" t="n">
        <v>2.5</v>
      </c>
      <c r="W131" s="24" t="n">
        <v>0</v>
      </c>
      <c r="X131" s="24" t="n">
        <f aca="false">AVERAGE(Table1382[[#This Row],[4A Freedom to establish religious organizations]:[4B Autonomy of religious organizations]])</f>
        <v>1.25</v>
      </c>
      <c r="Y131" s="24" t="n">
        <v>2.5</v>
      </c>
      <c r="Z131" s="24" t="n">
        <v>2.5</v>
      </c>
      <c r="AA131" s="24" t="n">
        <v>3.33333333333333</v>
      </c>
      <c r="AB131" s="24" t="n">
        <v>6.66666666666667</v>
      </c>
      <c r="AC131" s="24" t="n">
        <v>6.66666666666667</v>
      </c>
      <c r="AD131" s="24" t="e">
        <f aca="false">AVERAGE(Table1382[[#This Row],[5Ci Political parties]:[5ciii educational, sporting and cultural organizations]])</f>
        <v>#N/A</v>
      </c>
      <c r="AE131" s="24" t="n">
        <v>2.5</v>
      </c>
      <c r="AF131" s="24" t="n">
        <v>5</v>
      </c>
      <c r="AG131" s="24" t="n">
        <v>7.5</v>
      </c>
      <c r="AH131" s="24" t="e">
        <f aca="false">AVERAGE(Table1382[[#This Row],[5Di Political parties]:[5diii educational, sporting and cultural organizations5]])</f>
        <v>#N/A</v>
      </c>
      <c r="AI131" s="24" t="e">
        <f aca="false">AVERAGE(Y131:Z131,AD131,AH131)</f>
        <v>#N/A</v>
      </c>
      <c r="AJ131" s="24" t="n">
        <v>10</v>
      </c>
      <c r="AK131" s="25" t="n">
        <v>1</v>
      </c>
      <c r="AL131" s="25" t="n">
        <v>2.25</v>
      </c>
      <c r="AM131" s="25" t="n">
        <v>6.66666666666667</v>
      </c>
      <c r="AN131" s="25" t="n">
        <v>3.33333333333333</v>
      </c>
      <c r="AO131" s="25" t="n">
        <f aca="false">AVERAGE(Table1382[[#This Row],[6Di Access to foreign television (cable/ satellite)]:[6Dii Access to foreign newspapers]])</f>
        <v>5</v>
      </c>
      <c r="AP131" s="25" t="n">
        <v>0</v>
      </c>
      <c r="AQ131" s="24" t="n">
        <f aca="false">AVERAGE(AJ131:AL131,AO131:AP131)</f>
        <v>3.65</v>
      </c>
      <c r="AR131" s="24" t="n">
        <v>10</v>
      </c>
      <c r="AS131" s="24" t="n">
        <v>0</v>
      </c>
      <c r="AT131" s="24" t="n">
        <v>0</v>
      </c>
      <c r="AU131" s="24" t="n">
        <f aca="false">AVERAGE(AS131:AT131)</f>
        <v>0</v>
      </c>
      <c r="AV131" s="24" t="n">
        <f aca="false">AVERAGE(AU131,AR131)</f>
        <v>5</v>
      </c>
      <c r="AW131" s="26" t="n">
        <f aca="false">AVERAGE(Table1382[[#This Row],[RULE OF LAW]],Table1382[[#This Row],[SECURITY &amp; SAFETY]],Table1382[[#This Row],[PERSONAL FREEDOM (minus Security &amp;Safety and Rule of Law)]],Table1382[[#This Row],[PERSONAL FREEDOM (minus Security &amp;Safety and Rule of Law)]])</f>
        <v>5.35555555555556</v>
      </c>
      <c r="AX131" s="27" t="n">
        <v>6.9</v>
      </c>
      <c r="AY131" s="28" t="n">
        <f aca="false">AVERAGE(Table1382[[#This Row],[PERSONAL FREEDOM]:[ECONOMIC FREEDOM]])</f>
        <v>6.12777777777778</v>
      </c>
      <c r="AZ131" s="29" t="n">
        <f aca="false">RANK(BA131,$BA$2:$BA$142)</f>
        <v>112</v>
      </c>
      <c r="BA131" s="30" t="n">
        <f aca="false">ROUND(AY131, 2)</f>
        <v>6.13</v>
      </c>
      <c r="BB131" s="26" t="n">
        <f aca="false">Table1382[[#This Row],[1 Rule of Law]]</f>
        <v>5.2</v>
      </c>
      <c r="BC131" s="26" t="n">
        <f aca="false">Table1382[[#This Row],[2 Security &amp; Safety]]</f>
        <v>8.70666666666667</v>
      </c>
      <c r="BD131" s="26" t="e">
        <f aca="false">AVERAGE(AQ131,U131,AI131,AV131,X131)</f>
        <v>#N/A</v>
      </c>
    </row>
    <row r="132" s="6" customFormat="true" ht="15" hidden="false" customHeight="true" outlineLevel="0" collapsed="false">
      <c r="A132" s="23" t="s">
        <v>191</v>
      </c>
      <c r="B132" s="24" t="n">
        <v>4.8</v>
      </c>
      <c r="C132" s="24" t="n">
        <v>5.51752517805475</v>
      </c>
      <c r="D132" s="24" t="n">
        <v>4.19507376655529</v>
      </c>
      <c r="E132" s="24" t="n">
        <v>4.8</v>
      </c>
      <c r="F132" s="24" t="n">
        <v>8.68</v>
      </c>
      <c r="G132" s="24" t="n">
        <v>10</v>
      </c>
      <c r="H132" s="24" t="n">
        <v>7.6865086655809</v>
      </c>
      <c r="I132" s="24" t="n">
        <v>1.25</v>
      </c>
      <c r="J132" s="24" t="n">
        <v>7.22421483942678</v>
      </c>
      <c r="K132" s="24" t="n">
        <v>0</v>
      </c>
      <c r="L132" s="24" t="n">
        <f aca="false">AVERAGE(Table1382[[#This Row],[2Bi Disappearance]:[2Bv Terrorism Injured ]])</f>
        <v>5.23214470100154</v>
      </c>
      <c r="M132" s="24" t="n">
        <v>9.5</v>
      </c>
      <c r="N132" s="24" t="n">
        <v>10</v>
      </c>
      <c r="O132" s="25" t="n">
        <v>5</v>
      </c>
      <c r="P132" s="25" t="n">
        <f aca="false">AVERAGE(Table1382[[#This Row],[2Ci Female Genital Mutilation]:[2Ciii Equal Inheritance Rights]])</f>
        <v>8.16666666666667</v>
      </c>
      <c r="Q132" s="24" t="n">
        <f aca="false">AVERAGE(F132,L132,P132)</f>
        <v>7.35960378922273</v>
      </c>
      <c r="R132" s="24" t="n">
        <v>10</v>
      </c>
      <c r="S132" s="24" t="n">
        <v>5</v>
      </c>
      <c r="T132" s="24" t="n">
        <v>10</v>
      </c>
      <c r="U132" s="24" t="n">
        <f aca="false">AVERAGE(R132:T132)</f>
        <v>8.33333333333333</v>
      </c>
      <c r="V132" s="24" t="n">
        <v>5</v>
      </c>
      <c r="W132" s="24" t="n">
        <v>3.33333333333333</v>
      </c>
      <c r="X132" s="24" t="n">
        <f aca="false">AVERAGE(Table1382[[#This Row],[4A Freedom to establish religious organizations]:[4B Autonomy of religious organizations]])</f>
        <v>4.16666666666667</v>
      </c>
      <c r="Y132" s="24" t="n">
        <v>5</v>
      </c>
      <c r="Z132" s="24" t="n">
        <v>5</v>
      </c>
      <c r="AA132" s="24" t="n">
        <v>3.33333333333333</v>
      </c>
      <c r="AB132" s="24" t="n">
        <v>6.66666666666667</v>
      </c>
      <c r="AC132" s="24" t="n">
        <v>6.66666666666667</v>
      </c>
      <c r="AD132" s="24" t="e">
        <f aca="false">AVERAGE(Table1382[[#This Row],[5Ci Political parties]:[5ciii educational, sporting and cultural organizations]])</f>
        <v>#N/A</v>
      </c>
      <c r="AE132" s="24" t="n">
        <v>7.5</v>
      </c>
      <c r="AF132" s="24" t="n">
        <v>7.5</v>
      </c>
      <c r="AG132" s="24" t="n">
        <v>7.5</v>
      </c>
      <c r="AH132" s="24" t="e">
        <f aca="false">AVERAGE(Table1382[[#This Row],[5Di Political parties]:[5diii educational, sporting and cultural organizations5]])</f>
        <v>#N/A</v>
      </c>
      <c r="AI132" s="24" t="e">
        <f aca="false">AVERAGE(Y132:Z132,AD132,AH132)</f>
        <v>#N/A</v>
      </c>
      <c r="AJ132" s="24" t="n">
        <v>10</v>
      </c>
      <c r="AK132" s="25" t="n">
        <v>3</v>
      </c>
      <c r="AL132" s="25" t="n">
        <v>5.5</v>
      </c>
      <c r="AM132" s="25" t="n">
        <v>6.66666666666667</v>
      </c>
      <c r="AN132" s="25" t="n">
        <v>6.66666666666667</v>
      </c>
      <c r="AO132" s="25" t="n">
        <f aca="false">AVERAGE(Table1382[[#This Row],[6Di Access to foreign television (cable/ satellite)]:[6Dii Access to foreign newspapers]])</f>
        <v>6.66666666666667</v>
      </c>
      <c r="AP132" s="25" t="n">
        <v>3.33333333333333</v>
      </c>
      <c r="AQ132" s="24" t="n">
        <f aca="false">AVERAGE(AJ132:AL132,AO132:AP132)</f>
        <v>5.7</v>
      </c>
      <c r="AR132" s="24" t="n">
        <v>10</v>
      </c>
      <c r="AS132" s="24" t="n">
        <v>10</v>
      </c>
      <c r="AT132" s="24" t="n">
        <v>10</v>
      </c>
      <c r="AU132" s="24" t="n">
        <f aca="false">AVERAGE(AS132:AT132)</f>
        <v>10</v>
      </c>
      <c r="AV132" s="24" t="n">
        <f aca="false">AVERAGE(AU132,AR132)</f>
        <v>10</v>
      </c>
      <c r="AW132" s="26" t="n">
        <f aca="false">AVERAGE(Table1382[[#This Row],[RULE OF LAW]],Table1382[[#This Row],[SECURITY &amp; SAFETY]],Table1382[[#This Row],[PERSONAL FREEDOM (minus Security &amp;Safety and Rule of Law)]],Table1382[[#This Row],[PERSONAL FREEDOM (minus Security &amp;Safety and Rule of Law)]])</f>
        <v>6.43628983619457</v>
      </c>
      <c r="AX132" s="27" t="n">
        <v>6.98</v>
      </c>
      <c r="AY132" s="28" t="n">
        <f aca="false">AVERAGE(Table1382[[#This Row],[PERSONAL FREEDOM]:[ECONOMIC FREEDOM]])</f>
        <v>6.70814491809729</v>
      </c>
      <c r="AZ132" s="29" t="n">
        <f aca="false">RANK(BA132,$BA$2:$BA$142)</f>
        <v>84</v>
      </c>
      <c r="BA132" s="30" t="n">
        <f aca="false">ROUND(AY132, 2)</f>
        <v>6.71</v>
      </c>
      <c r="BB132" s="26" t="n">
        <f aca="false">Table1382[[#This Row],[1 Rule of Law]]</f>
        <v>4.8</v>
      </c>
      <c r="BC132" s="26" t="n">
        <f aca="false">Table1382[[#This Row],[2 Security &amp; Safety]]</f>
        <v>7.35960378922273</v>
      </c>
      <c r="BD132" s="26" t="e">
        <f aca="false">AVERAGE(AQ132,U132,AI132,AV132,X132)</f>
        <v>#N/A</v>
      </c>
    </row>
    <row r="133" s="6" customFormat="true" ht="15" hidden="false" customHeight="true" outlineLevel="0" collapsed="false">
      <c r="A133" s="23" t="s">
        <v>192</v>
      </c>
      <c r="B133" s="24" t="n">
        <v>2.73333333333333</v>
      </c>
      <c r="C133" s="24" t="n">
        <v>5.12812190165751</v>
      </c>
      <c r="D133" s="24" t="n">
        <v>4.30851872840662</v>
      </c>
      <c r="E133" s="24" t="n">
        <v>4.1</v>
      </c>
      <c r="F133" s="24" t="n">
        <v>6.48</v>
      </c>
      <c r="G133" s="24" t="n">
        <v>10</v>
      </c>
      <c r="H133" s="24" t="n">
        <v>9.44193252658889</v>
      </c>
      <c r="I133" s="24" t="n">
        <v>5</v>
      </c>
      <c r="J133" s="24" t="n">
        <v>9.76220432269306</v>
      </c>
      <c r="K133" s="24" t="n">
        <v>9.95244086453861</v>
      </c>
      <c r="L133" s="24" t="n">
        <f aca="false">AVERAGE(Table1382[[#This Row],[2Bi Disappearance]:[2Bv Terrorism Injured ]])</f>
        <v>8.83131554276411</v>
      </c>
      <c r="M133" s="24" t="n">
        <v>9.5</v>
      </c>
      <c r="N133" s="24" t="n">
        <v>10</v>
      </c>
      <c r="O133" s="25" t="s">
        <v>60</v>
      </c>
      <c r="P133" s="25" t="n">
        <f aca="false">AVERAGE(Table1382[[#This Row],[2Ci Female Genital Mutilation]:[2Ciii Equal Inheritance Rights]])</f>
        <v>9.75</v>
      </c>
      <c r="Q133" s="24" t="n">
        <f aca="false">AVERAGE(F133,L133,P133)</f>
        <v>8.35377184758804</v>
      </c>
      <c r="R133" s="24" t="n">
        <v>0</v>
      </c>
      <c r="S133" s="24" t="n">
        <v>10</v>
      </c>
      <c r="T133" s="24" t="n">
        <v>5</v>
      </c>
      <c r="U133" s="24" t="n">
        <f aca="false">AVERAGE(R133:T133)</f>
        <v>5</v>
      </c>
      <c r="V133" s="24" t="n">
        <v>7.5</v>
      </c>
      <c r="W133" s="24" t="n">
        <v>3.33333333333333</v>
      </c>
      <c r="X133" s="24" t="n">
        <f aca="false">AVERAGE(Table1382[[#This Row],[4A Freedom to establish religious organizations]:[4B Autonomy of religious organizations]])</f>
        <v>5.41666666666667</v>
      </c>
      <c r="Y133" s="24" t="n">
        <v>7.5</v>
      </c>
      <c r="Z133" s="24" t="n">
        <v>7.5</v>
      </c>
      <c r="AA133" s="24" t="n">
        <v>3.33333333333333</v>
      </c>
      <c r="AB133" s="24" t="n">
        <v>3.33333333333333</v>
      </c>
      <c r="AC133" s="24" t="n">
        <v>6.66666666666667</v>
      </c>
      <c r="AD133" s="24" t="e">
        <f aca="false">AVERAGE(Table1382[[#This Row],[5Ci Political parties]:[5ciii educational, sporting and cultural organizations]])</f>
        <v>#N/A</v>
      </c>
      <c r="AE133" s="24" t="n">
        <v>5</v>
      </c>
      <c r="AF133" s="24" t="n">
        <v>5</v>
      </c>
      <c r="AG133" s="24" t="n">
        <v>7.5</v>
      </c>
      <c r="AH133" s="24" t="e">
        <f aca="false">AVERAGE(Table1382[[#This Row],[5Di Political parties]:[5diii educational, sporting and cultural organizations5]])</f>
        <v>#N/A</v>
      </c>
      <c r="AI133" s="24" t="e">
        <f aca="false">AVERAGE(Y133:Z133,AD133,AH133)</f>
        <v>#N/A</v>
      </c>
      <c r="AJ133" s="24" t="n">
        <v>10</v>
      </c>
      <c r="AK133" s="25" t="n">
        <v>3.33333333333333</v>
      </c>
      <c r="AL133" s="25" t="n">
        <v>5</v>
      </c>
      <c r="AM133" s="25" t="n">
        <v>10</v>
      </c>
      <c r="AN133" s="25" t="n">
        <v>10</v>
      </c>
      <c r="AO133" s="25" t="n">
        <f aca="false">AVERAGE(Table1382[[#This Row],[6Di Access to foreign television (cable/ satellite)]:[6Dii Access to foreign newspapers]])</f>
        <v>10</v>
      </c>
      <c r="AP133" s="25" t="n">
        <v>10</v>
      </c>
      <c r="AQ133" s="24" t="n">
        <f aca="false">AVERAGE(AJ133:AL133,AO133:AP133)</f>
        <v>7.66666666666667</v>
      </c>
      <c r="AR133" s="24" t="s">
        <v>60</v>
      </c>
      <c r="AS133" s="24" t="n">
        <v>0</v>
      </c>
      <c r="AT133" s="24" t="n">
        <v>0</v>
      </c>
      <c r="AU133" s="24" t="n">
        <f aca="false">AVERAGE(AS133:AT133)</f>
        <v>0</v>
      </c>
      <c r="AV133" s="24" t="n">
        <f aca="false">AVERAGE(AU133,AR133)</f>
        <v>0</v>
      </c>
      <c r="AW133" s="26" t="n">
        <f aca="false">AVERAGE(Table1382[[#This Row],[RULE OF LAW]],Table1382[[#This Row],[SECURITY &amp; SAFETY]],Table1382[[#This Row],[PERSONAL FREEDOM (minus Security &amp;Safety and Rule of Law)]],Table1382[[#This Row],[PERSONAL FREEDOM (minus Security &amp;Safety and Rule of Law)]])</f>
        <v>5.55372073967479</v>
      </c>
      <c r="AX133" s="27" t="n">
        <v>7.31</v>
      </c>
      <c r="AY133" s="28" t="n">
        <f aca="false">AVERAGE(Table1382[[#This Row],[PERSONAL FREEDOM]:[ECONOMIC FREEDOM]])</f>
        <v>6.43186036983739</v>
      </c>
      <c r="AZ133" s="29" t="n">
        <f aca="false">RANK(BA133,$BA$2:$BA$142)</f>
        <v>102</v>
      </c>
      <c r="BA133" s="30" t="n">
        <f aca="false">ROUND(AY133, 2)</f>
        <v>6.43</v>
      </c>
      <c r="BB133" s="26" t="n">
        <f aca="false">Table1382[[#This Row],[1 Rule of Law]]</f>
        <v>4.1</v>
      </c>
      <c r="BC133" s="26" t="n">
        <f aca="false">Table1382[[#This Row],[2 Security &amp; Safety]]</f>
        <v>8.35377184758804</v>
      </c>
      <c r="BD133" s="26" t="e">
        <f aca="false">AVERAGE(AQ133,U133,AI133,AV133,X133)</f>
        <v>#N/A</v>
      </c>
    </row>
    <row r="134" s="6" customFormat="true" ht="15" hidden="false" customHeight="true" outlineLevel="0" collapsed="false">
      <c r="A134" s="23" t="s">
        <v>193</v>
      </c>
      <c r="B134" s="24" t="n">
        <v>5.1</v>
      </c>
      <c r="C134" s="24" t="n">
        <v>5.18525397450156</v>
      </c>
      <c r="D134" s="24" t="n">
        <v>3.93244162746606</v>
      </c>
      <c r="E134" s="24" t="n">
        <v>4.7</v>
      </c>
      <c r="F134" s="24" t="n">
        <v>7.92</v>
      </c>
      <c r="G134" s="24" t="n">
        <v>10</v>
      </c>
      <c r="H134" s="24" t="n">
        <v>10</v>
      </c>
      <c r="I134" s="24" t="n">
        <v>7.5</v>
      </c>
      <c r="J134" s="24" t="n">
        <v>10</v>
      </c>
      <c r="K134" s="24" t="n">
        <v>9.91081253128529</v>
      </c>
      <c r="L134" s="24" t="n">
        <f aca="false">AVERAGE(Table1382[[#This Row],[2Bi Disappearance]:[2Bv Terrorism Injured ]])</f>
        <v>9.48216250625706</v>
      </c>
      <c r="M134" s="24" t="n">
        <v>10</v>
      </c>
      <c r="N134" s="24" t="n">
        <v>10</v>
      </c>
      <c r="O134" s="25" t="n">
        <v>0</v>
      </c>
      <c r="P134" s="25" t="n">
        <f aca="false">AVERAGE(Table1382[[#This Row],[2Ci Female Genital Mutilation]:[2Ciii Equal Inheritance Rights]])</f>
        <v>6.66666666666667</v>
      </c>
      <c r="Q134" s="24" t="n">
        <f aca="false">AVERAGE(F134,L134,P134)</f>
        <v>8.02294305764124</v>
      </c>
      <c r="R134" s="24" t="n">
        <v>5</v>
      </c>
      <c r="S134" s="24" t="n">
        <v>10</v>
      </c>
      <c r="T134" s="24" t="n">
        <v>10</v>
      </c>
      <c r="U134" s="24" t="n">
        <f aca="false">AVERAGE(R134:T134)</f>
        <v>8.33333333333333</v>
      </c>
      <c r="V134" s="24" t="n">
        <v>10</v>
      </c>
      <c r="W134" s="24" t="n">
        <v>10</v>
      </c>
      <c r="X134" s="24" t="n">
        <f aca="false">AVERAGE(Table1382[[#This Row],[4A Freedom to establish religious organizations]:[4B Autonomy of religious organizations]])</f>
        <v>10</v>
      </c>
      <c r="Y134" s="24" t="n">
        <v>7.5</v>
      </c>
      <c r="Z134" s="24" t="n">
        <v>7.5</v>
      </c>
      <c r="AA134" s="24" t="n">
        <v>3.33333333333333</v>
      </c>
      <c r="AB134" s="24" t="n">
        <v>3.33333333333333</v>
      </c>
      <c r="AC134" s="24" t="n">
        <v>6.66666666666667</v>
      </c>
      <c r="AD134" s="24" t="e">
        <f aca="false">AVERAGE(Table1382[[#This Row],[5Ci Political parties]:[5ciii educational, sporting and cultural organizations]])</f>
        <v>#N/A</v>
      </c>
      <c r="AE134" s="24" t="n">
        <v>10</v>
      </c>
      <c r="AF134" s="24" t="n">
        <v>7.5</v>
      </c>
      <c r="AG134" s="24" t="n">
        <v>10</v>
      </c>
      <c r="AH134" s="24" t="e">
        <f aca="false">AVERAGE(Table1382[[#This Row],[5Di Political parties]:[5diii educational, sporting and cultural organizations5]])</f>
        <v>#N/A</v>
      </c>
      <c r="AI134" s="24" t="e">
        <f aca="false">AVERAGE(Y134:Z134,AD134,AH134)</f>
        <v>#N/A</v>
      </c>
      <c r="AJ134" s="24" t="n">
        <v>10</v>
      </c>
      <c r="AK134" s="25" t="n">
        <v>5</v>
      </c>
      <c r="AL134" s="25" t="n">
        <v>5</v>
      </c>
      <c r="AM134" s="25" t="n">
        <v>10</v>
      </c>
      <c r="AN134" s="25" t="n">
        <v>10</v>
      </c>
      <c r="AO134" s="25" t="n">
        <f aca="false">AVERAGE(Table1382[[#This Row],[6Di Access to foreign television (cable/ satellite)]:[6Dii Access to foreign newspapers]])</f>
        <v>10</v>
      </c>
      <c r="AP134" s="25" t="n">
        <v>10</v>
      </c>
      <c r="AQ134" s="24" t="n">
        <f aca="false">AVERAGE(AJ134:AL134,AO134:AP134)</f>
        <v>8</v>
      </c>
      <c r="AR134" s="24" t="n">
        <v>5</v>
      </c>
      <c r="AS134" s="24" t="n">
        <v>10</v>
      </c>
      <c r="AT134" s="24" t="n">
        <v>10</v>
      </c>
      <c r="AU134" s="24" t="n">
        <f aca="false">AVERAGE(AS134:AT134)</f>
        <v>10</v>
      </c>
      <c r="AV134" s="24" t="n">
        <f aca="false">AVERAGE(AU134,AR134)</f>
        <v>7.5</v>
      </c>
      <c r="AW134" s="26" t="n">
        <f aca="false">AVERAGE(Table1382[[#This Row],[RULE OF LAW]],Table1382[[#This Row],[SECURITY &amp; SAFETY]],Table1382[[#This Row],[PERSONAL FREEDOM (minus Security &amp;Safety and Rule of Law)]],Table1382[[#This Row],[PERSONAL FREEDOM (minus Security &amp;Safety and Rule of Law)]])</f>
        <v>7.27934687552142</v>
      </c>
      <c r="AX134" s="27" t="n">
        <v>5.87</v>
      </c>
      <c r="AY134" s="28" t="n">
        <f aca="false">AVERAGE(Table1382[[#This Row],[PERSONAL FREEDOM]:[ECONOMIC FREEDOM]])</f>
        <v>6.57467343776071</v>
      </c>
      <c r="AZ134" s="29" t="n">
        <f aca="false">RANK(BA134,$BA$2:$BA$142)</f>
        <v>93</v>
      </c>
      <c r="BA134" s="30" t="n">
        <f aca="false">ROUND(AY134, 2)</f>
        <v>6.57</v>
      </c>
      <c r="BB134" s="26" t="n">
        <f aca="false">Table1382[[#This Row],[1 Rule of Law]]</f>
        <v>4.7</v>
      </c>
      <c r="BC134" s="26" t="n">
        <f aca="false">Table1382[[#This Row],[2 Security &amp; Safety]]</f>
        <v>8.02294305764124</v>
      </c>
      <c r="BD134" s="26" t="e">
        <f aca="false">AVERAGE(AQ134,U134,AI134,AV134,X134)</f>
        <v>#N/A</v>
      </c>
    </row>
    <row r="135" s="6" customFormat="true" ht="15" hidden="false" customHeight="true" outlineLevel="0" collapsed="false">
      <c r="A135" s="23" t="s">
        <v>194</v>
      </c>
      <c r="B135" s="24" t="n">
        <v>6.06666666666667</v>
      </c>
      <c r="C135" s="24" t="n">
        <v>6.03709132459892</v>
      </c>
      <c r="D135" s="24" t="n">
        <v>7.48649077269871</v>
      </c>
      <c r="E135" s="24" t="n">
        <v>6.5</v>
      </c>
      <c r="F135" s="24" t="n">
        <v>8.96</v>
      </c>
      <c r="G135" s="24" t="n">
        <v>10</v>
      </c>
      <c r="H135" s="24" t="n">
        <v>10</v>
      </c>
      <c r="I135" s="24" t="n">
        <v>10</v>
      </c>
      <c r="J135" s="24" t="n">
        <v>10</v>
      </c>
      <c r="K135" s="24" t="n">
        <v>10</v>
      </c>
      <c r="L135" s="24" t="n">
        <f aca="false">AVERAGE(Table1382[[#This Row],[2Bi Disappearance]:[2Bv Terrorism Injured ]])</f>
        <v>10</v>
      </c>
      <c r="M135" s="24" t="n">
        <v>7</v>
      </c>
      <c r="N135" s="24" t="n">
        <v>5</v>
      </c>
      <c r="O135" s="25" t="n">
        <v>10</v>
      </c>
      <c r="P135" s="25" t="n">
        <f aca="false">AVERAGE(Table1382[[#This Row],[2Ci Female Genital Mutilation]:[2Ciii Equal Inheritance Rights]])</f>
        <v>7.33333333333333</v>
      </c>
      <c r="Q135" s="24" t="n">
        <f aca="false">AVERAGE(F135,L135,P135)</f>
        <v>8.76444444444445</v>
      </c>
      <c r="R135" s="24" t="n">
        <v>0</v>
      </c>
      <c r="S135" s="24" t="n">
        <v>10</v>
      </c>
      <c r="T135" s="24" t="n">
        <v>5</v>
      </c>
      <c r="U135" s="24" t="n">
        <f aca="false">AVERAGE(R135:T135)</f>
        <v>5</v>
      </c>
      <c r="V135" s="24" t="n">
        <v>2.5</v>
      </c>
      <c r="W135" s="24" t="n">
        <v>3.33333333333333</v>
      </c>
      <c r="X135" s="24" t="n">
        <f aca="false">AVERAGE(Table1382[[#This Row],[4A Freedom to establish religious organizations]:[4B Autonomy of religious organizations]])</f>
        <v>2.91666666666667</v>
      </c>
      <c r="Y135" s="24" t="n">
        <v>5</v>
      </c>
      <c r="Z135" s="24" t="n">
        <v>2.5</v>
      </c>
      <c r="AA135" s="24" t="n">
        <v>0</v>
      </c>
      <c r="AB135" s="24" t="n">
        <v>3.33333333333333</v>
      </c>
      <c r="AC135" s="24" t="n">
        <v>6.66666666666667</v>
      </c>
      <c r="AD135" s="24" t="e">
        <f aca="false">AVERAGE(Table1382[[#This Row],[5Ci Political parties]:[5ciii educational, sporting and cultural organizations]])</f>
        <v>#N/A</v>
      </c>
      <c r="AE135" s="24" t="n">
        <v>0</v>
      </c>
      <c r="AF135" s="24" t="n">
        <v>5</v>
      </c>
      <c r="AG135" s="24" t="n">
        <v>10</v>
      </c>
      <c r="AH135" s="24" t="e">
        <f aca="false">AVERAGE(Table1382[[#This Row],[5Di Political parties]:[5diii educational, sporting and cultural organizations5]])</f>
        <v>#N/A</v>
      </c>
      <c r="AI135" s="24" t="e">
        <f aca="false">AVERAGE(Y135:Z135,AD135,AH135)</f>
        <v>#N/A</v>
      </c>
      <c r="AJ135" s="24" t="n">
        <v>10</v>
      </c>
      <c r="AK135" s="25" t="n">
        <v>2.33333333333333</v>
      </c>
      <c r="AL135" s="25" t="n">
        <v>4.25</v>
      </c>
      <c r="AM135" s="25" t="n">
        <v>10</v>
      </c>
      <c r="AN135" s="25" t="n">
        <v>6.66666666666667</v>
      </c>
      <c r="AO135" s="25" t="n">
        <f aca="false">AVERAGE(Table1382[[#This Row],[6Di Access to foreign television (cable/ satellite)]:[6Dii Access to foreign newspapers]])</f>
        <v>8.33333333333333</v>
      </c>
      <c r="AP135" s="25" t="n">
        <v>3.33333333333333</v>
      </c>
      <c r="AQ135" s="24" t="n">
        <f aca="false">AVERAGE(AJ135:AL135,AO135:AP135)</f>
        <v>5.65</v>
      </c>
      <c r="AR135" s="24" t="n">
        <v>10</v>
      </c>
      <c r="AS135" s="24" t="n">
        <v>0</v>
      </c>
      <c r="AT135" s="24" t="n">
        <v>0</v>
      </c>
      <c r="AU135" s="24" t="n">
        <f aca="false">AVERAGE(AS135:AT135)</f>
        <v>0</v>
      </c>
      <c r="AV135" s="24" t="n">
        <f aca="false">AVERAGE(AU135,AR135)</f>
        <v>5</v>
      </c>
      <c r="AW135" s="26" t="n">
        <f aca="false">AVERAGE(Table1382[[#This Row],[RULE OF LAW]],Table1382[[#This Row],[SECURITY &amp; SAFETY]],Table1382[[#This Row],[PERSONAL FREEDOM (minus Security &amp;Safety and Rule of Law)]],Table1382[[#This Row],[PERSONAL FREEDOM (minus Security &amp;Safety and Rule of Law)]])</f>
        <v>6.06861111111111</v>
      </c>
      <c r="AX135" s="27" t="n">
        <v>7.99</v>
      </c>
      <c r="AY135" s="28" t="n">
        <f aca="false">AVERAGE(Table1382[[#This Row],[PERSONAL FREEDOM]:[ECONOMIC FREEDOM]])</f>
        <v>7.02930555555556</v>
      </c>
      <c r="AZ135" s="29" t="n">
        <f aca="false">RANK(BA135,$BA$2:$BA$142)</f>
        <v>68</v>
      </c>
      <c r="BA135" s="30" t="n">
        <f aca="false">ROUND(AY135, 2)</f>
        <v>7.03</v>
      </c>
      <c r="BB135" s="26" t="n">
        <f aca="false">Table1382[[#This Row],[1 Rule of Law]]</f>
        <v>6.5</v>
      </c>
      <c r="BC135" s="26" t="n">
        <f aca="false">Table1382[[#This Row],[2 Security &amp; Safety]]</f>
        <v>8.76444444444445</v>
      </c>
      <c r="BD135" s="26" t="e">
        <f aca="false">AVERAGE(AQ135,U135,AI135,AV135,X135)</f>
        <v>#N/A</v>
      </c>
    </row>
    <row r="136" s="6" customFormat="true" ht="15" hidden="false" customHeight="true" outlineLevel="0" collapsed="false">
      <c r="A136" s="23" t="s">
        <v>195</v>
      </c>
      <c r="B136" s="24" t="n">
        <v>8.3</v>
      </c>
      <c r="C136" s="24" t="n">
        <v>7.23546573980261</v>
      </c>
      <c r="D136" s="24" t="n">
        <v>7.54677617110681</v>
      </c>
      <c r="E136" s="24" t="n">
        <v>7.7</v>
      </c>
      <c r="F136" s="24" t="n">
        <v>9.52</v>
      </c>
      <c r="G136" s="24" t="n">
        <v>10</v>
      </c>
      <c r="H136" s="24" t="n">
        <v>10</v>
      </c>
      <c r="I136" s="24" t="n">
        <v>10</v>
      </c>
      <c r="J136" s="24" t="n">
        <v>10</v>
      </c>
      <c r="K136" s="24" t="n">
        <v>9.99474332648871</v>
      </c>
      <c r="L136" s="24" t="n">
        <f aca="false">AVERAGE(Table1382[[#This Row],[2Bi Disappearance]:[2Bv Terrorism Injured ]])</f>
        <v>9.99894866529774</v>
      </c>
      <c r="M136" s="24" t="n">
        <v>9.5</v>
      </c>
      <c r="N136" s="24" t="n">
        <v>10</v>
      </c>
      <c r="O136" s="25" t="n">
        <v>5</v>
      </c>
      <c r="P136" s="25" t="n">
        <f aca="false">AVERAGE(Table1382[[#This Row],[2Ci Female Genital Mutilation]:[2Ciii Equal Inheritance Rights]])</f>
        <v>8.16666666666667</v>
      </c>
      <c r="Q136" s="24" t="n">
        <f aca="false">AVERAGE(F136,L136,P136)</f>
        <v>9.22853844398814</v>
      </c>
      <c r="R136" s="24" t="n">
        <v>10</v>
      </c>
      <c r="S136" s="24" t="n">
        <v>10</v>
      </c>
      <c r="T136" s="24" t="n">
        <v>10</v>
      </c>
      <c r="U136" s="24" t="n">
        <f aca="false">AVERAGE(R136:T136)</f>
        <v>10</v>
      </c>
      <c r="V136" s="24" t="n">
        <v>10</v>
      </c>
      <c r="W136" s="24" t="n">
        <v>6.66666666666667</v>
      </c>
      <c r="X136" s="24" t="n">
        <f aca="false">AVERAGE(Table1382[[#This Row],[4A Freedom to establish religious organizations]:[4B Autonomy of religious organizations]])</f>
        <v>8.33333333333333</v>
      </c>
      <c r="Y136" s="24" t="n">
        <v>10</v>
      </c>
      <c r="Z136" s="24" t="n">
        <v>10</v>
      </c>
      <c r="AA136" s="24" t="n">
        <v>10</v>
      </c>
      <c r="AB136" s="24" t="n">
        <v>10</v>
      </c>
      <c r="AC136" s="24" t="n">
        <v>10</v>
      </c>
      <c r="AD136" s="24" t="e">
        <f aca="false">AVERAGE(Table1382[[#This Row],[5Ci Political parties]:[5ciii educational, sporting and cultural organizations]])</f>
        <v>#N/A</v>
      </c>
      <c r="AE136" s="24" t="n">
        <v>10</v>
      </c>
      <c r="AF136" s="24" t="n">
        <v>10</v>
      </c>
      <c r="AG136" s="24" t="n">
        <v>10</v>
      </c>
      <c r="AH136" s="24" t="e">
        <f aca="false">AVERAGE(Table1382[[#This Row],[5Di Political parties]:[5diii educational, sporting and cultural organizations5]])</f>
        <v>#N/A</v>
      </c>
      <c r="AI136" s="24" t="e">
        <f aca="false">AVERAGE(Y136:Z136,AD136,AH136)</f>
        <v>#N/A</v>
      </c>
      <c r="AJ136" s="24" t="n">
        <v>10</v>
      </c>
      <c r="AK136" s="25" t="n">
        <v>8</v>
      </c>
      <c r="AL136" s="25" t="n">
        <v>8</v>
      </c>
      <c r="AM136" s="25" t="n">
        <v>10</v>
      </c>
      <c r="AN136" s="25" t="n">
        <v>10</v>
      </c>
      <c r="AO136" s="25" t="n">
        <f aca="false">AVERAGE(Table1382[[#This Row],[6Di Access to foreign television (cable/ satellite)]:[6Dii Access to foreign newspapers]])</f>
        <v>10</v>
      </c>
      <c r="AP136" s="25" t="n">
        <v>10</v>
      </c>
      <c r="AQ136" s="24" t="n">
        <f aca="false">AVERAGE(AJ136:AL136,AO136:AP136)</f>
        <v>9.2</v>
      </c>
      <c r="AR136" s="24" t="n">
        <v>0</v>
      </c>
      <c r="AS136" s="24" t="n">
        <v>10</v>
      </c>
      <c r="AT136" s="24" t="n">
        <v>10</v>
      </c>
      <c r="AU136" s="24" t="n">
        <f aca="false">AVERAGE(AS136:AT136)</f>
        <v>10</v>
      </c>
      <c r="AV136" s="24" t="n">
        <f aca="false">AVERAGE(AU136,AR136)</f>
        <v>5</v>
      </c>
      <c r="AW136" s="26" t="n">
        <f aca="false">AVERAGE(Table1382[[#This Row],[RULE OF LAW]],Table1382[[#This Row],[SECURITY &amp; SAFETY]],Table1382[[#This Row],[PERSONAL FREEDOM (minus Security &amp;Safety and Rule of Law)]],Table1382[[#This Row],[PERSONAL FREEDOM (minus Security &amp;Safety and Rule of Law)]])</f>
        <v>8.48546794433037</v>
      </c>
      <c r="AX136" s="27" t="n">
        <v>7.85</v>
      </c>
      <c r="AY136" s="28" t="n">
        <f aca="false">AVERAGE(Table1382[[#This Row],[PERSONAL FREEDOM]:[ECONOMIC FREEDOM]])</f>
        <v>8.16773397216518</v>
      </c>
      <c r="AZ136" s="29" t="n">
        <f aca="false">RANK(BA136,$BA$2:$BA$142)</f>
        <v>25</v>
      </c>
      <c r="BA136" s="30" t="n">
        <f aca="false">ROUND(AY136, 2)</f>
        <v>8.17</v>
      </c>
      <c r="BB136" s="26" t="n">
        <f aca="false">Table1382[[#This Row],[1 Rule of Law]]</f>
        <v>7.7</v>
      </c>
      <c r="BC136" s="26" t="n">
        <f aca="false">Table1382[[#This Row],[2 Security &amp; Safety]]</f>
        <v>9.22853844398814</v>
      </c>
      <c r="BD136" s="26" t="e">
        <f aca="false">AVERAGE(AQ136,U136,AI136,AV136,X136)</f>
        <v>#N/A</v>
      </c>
    </row>
    <row r="137" s="6" customFormat="true" ht="15" hidden="false" customHeight="true" outlineLevel="0" collapsed="false">
      <c r="A137" s="23" t="s">
        <v>196</v>
      </c>
      <c r="B137" s="24" t="n">
        <v>7.26666666666667</v>
      </c>
      <c r="C137" s="24" t="n">
        <v>6.53212670372662</v>
      </c>
      <c r="D137" s="24" t="n">
        <v>6.5387777076705</v>
      </c>
      <c r="E137" s="24" t="n">
        <v>6.8</v>
      </c>
      <c r="F137" s="24" t="n">
        <v>7.84</v>
      </c>
      <c r="G137" s="24" t="n">
        <v>10</v>
      </c>
      <c r="H137" s="24" t="n">
        <v>9.80068446269678</v>
      </c>
      <c r="I137" s="24" t="n">
        <v>10</v>
      </c>
      <c r="J137" s="24" t="n">
        <v>9.80004311070533</v>
      </c>
      <c r="K137" s="24" t="n">
        <v>9.22016813175079</v>
      </c>
      <c r="L137" s="24" t="n">
        <f aca="false">AVERAGE(Table1382[[#This Row],[2Bi Disappearance]:[2Bv Terrorism Injured ]])</f>
        <v>9.76417914103058</v>
      </c>
      <c r="M137" s="24" t="n">
        <v>9.5</v>
      </c>
      <c r="N137" s="24" t="n">
        <v>10</v>
      </c>
      <c r="O137" s="25" t="n">
        <v>10</v>
      </c>
      <c r="P137" s="25" t="n">
        <f aca="false">AVERAGE(Table1382[[#This Row],[2Ci Female Genital Mutilation]:[2Ciii Equal Inheritance Rights]])</f>
        <v>9.83333333333333</v>
      </c>
      <c r="Q137" s="24" t="n">
        <f aca="false">AVERAGE(F137,L137,P137)</f>
        <v>9.14583749145464</v>
      </c>
      <c r="R137" s="24" t="n">
        <v>10</v>
      </c>
      <c r="S137" s="24" t="n">
        <v>10</v>
      </c>
      <c r="T137" s="24" t="n">
        <v>10</v>
      </c>
      <c r="U137" s="24" t="n">
        <f aca="false">AVERAGE(R137:T137)</f>
        <v>10</v>
      </c>
      <c r="V137" s="24" t="n">
        <v>7.5</v>
      </c>
      <c r="W137" s="24" t="n">
        <v>10</v>
      </c>
      <c r="X137" s="24" t="n">
        <f aca="false">AVERAGE(Table1382[[#This Row],[4A Freedom to establish religious organizations]:[4B Autonomy of religious organizations]])</f>
        <v>8.75</v>
      </c>
      <c r="Y137" s="24" t="n">
        <v>10</v>
      </c>
      <c r="Z137" s="24" t="n">
        <v>10</v>
      </c>
      <c r="AA137" s="24" t="n">
        <v>6.66666666666667</v>
      </c>
      <c r="AB137" s="24" t="n">
        <v>10</v>
      </c>
      <c r="AC137" s="24" t="n">
        <v>6.66666666666667</v>
      </c>
      <c r="AD137" s="24" t="e">
        <f aca="false">AVERAGE(Table1382[[#This Row],[5Ci Political parties]:[5ciii educational, sporting and cultural organizations]])</f>
        <v>#N/A</v>
      </c>
      <c r="AE137" s="24" t="n">
        <v>7.5</v>
      </c>
      <c r="AF137" s="24" t="n">
        <v>7.5</v>
      </c>
      <c r="AG137" s="24" t="n">
        <v>10</v>
      </c>
      <c r="AH137" s="24" t="e">
        <f aca="false">AVERAGE(Table1382[[#This Row],[5Di Political parties]:[5diii educational, sporting and cultural organizations5]])</f>
        <v>#N/A</v>
      </c>
      <c r="AI137" s="24" t="e">
        <f aca="false">AVERAGE(Y137:Z137,AD137,AH137)</f>
        <v>#N/A</v>
      </c>
      <c r="AJ137" s="24" t="n">
        <v>10</v>
      </c>
      <c r="AK137" s="25" t="n">
        <v>8.33333333333333</v>
      </c>
      <c r="AL137" s="25" t="n">
        <v>8</v>
      </c>
      <c r="AM137" s="25" t="n">
        <v>10</v>
      </c>
      <c r="AN137" s="25" t="n">
        <v>10</v>
      </c>
      <c r="AO137" s="25" t="n">
        <f aca="false">AVERAGE(Table1382[[#This Row],[6Di Access to foreign television (cable/ satellite)]:[6Dii Access to foreign newspapers]])</f>
        <v>10</v>
      </c>
      <c r="AP137" s="25" t="n">
        <v>10</v>
      </c>
      <c r="AQ137" s="24" t="n">
        <f aca="false">AVERAGE(AJ137:AL137,AO137:AP137)</f>
        <v>9.26666666666667</v>
      </c>
      <c r="AR137" s="24" t="n">
        <v>10</v>
      </c>
      <c r="AS137" s="24" t="n">
        <v>10</v>
      </c>
      <c r="AT137" s="24" t="n">
        <v>10</v>
      </c>
      <c r="AU137" s="24" t="n">
        <f aca="false">AVERAGE(AS137:AT137)</f>
        <v>10</v>
      </c>
      <c r="AV137" s="24" t="n">
        <f aca="false">AVERAGE(AU137,AR137)</f>
        <v>10</v>
      </c>
      <c r="AW137" s="26" t="n">
        <f aca="false">AVERAGE(Table1382[[#This Row],[RULE OF LAW]],Table1382[[#This Row],[SECURITY &amp; SAFETY]],Table1382[[#This Row],[PERSONAL FREEDOM (minus Security &amp;Safety and Rule of Law)]],Table1382[[#This Row],[PERSONAL FREEDOM (minus Security &amp;Safety and Rule of Law)]])</f>
        <v>8.6909038173081</v>
      </c>
      <c r="AX137" s="27" t="n">
        <v>8.06</v>
      </c>
      <c r="AY137" s="28" t="n">
        <f aca="false">AVERAGE(Table1382[[#This Row],[PERSONAL FREEDOM]:[ECONOMIC FREEDOM]])</f>
        <v>8.37545190865405</v>
      </c>
      <c r="AZ137" s="29" t="n">
        <f aca="false">RANK(BA137,$BA$2:$BA$142)</f>
        <v>16</v>
      </c>
      <c r="BA137" s="30" t="n">
        <f aca="false">ROUND(AY137, 2)</f>
        <v>8.38</v>
      </c>
      <c r="BB137" s="26" t="n">
        <f aca="false">Table1382[[#This Row],[1 Rule of Law]]</f>
        <v>6.8</v>
      </c>
      <c r="BC137" s="26" t="n">
        <f aca="false">Table1382[[#This Row],[2 Security &amp; Safety]]</f>
        <v>9.14583749145464</v>
      </c>
      <c r="BD137" s="26" t="e">
        <f aca="false">AVERAGE(AQ137,U137,AI137,AV137,X137)</f>
        <v>#N/A</v>
      </c>
    </row>
    <row r="138" s="6" customFormat="true" ht="15" hidden="false" customHeight="true" outlineLevel="0" collapsed="false">
      <c r="A138" s="23" t="s">
        <v>197</v>
      </c>
      <c r="B138" s="24" t="n">
        <v>7.03333333333334</v>
      </c>
      <c r="C138" s="24" t="n">
        <v>7.14084852746523</v>
      </c>
      <c r="D138" s="24" t="n">
        <v>5.03522243990156</v>
      </c>
      <c r="E138" s="24" t="n">
        <v>6.4</v>
      </c>
      <c r="F138" s="24" t="n">
        <v>7.36</v>
      </c>
      <c r="G138" s="24" t="n">
        <v>10</v>
      </c>
      <c r="H138" s="24" t="n">
        <v>10</v>
      </c>
      <c r="I138" s="24" t="n">
        <v>10</v>
      </c>
      <c r="J138" s="24" t="n">
        <v>10</v>
      </c>
      <c r="K138" s="24" t="n">
        <v>10</v>
      </c>
      <c r="L138" s="24" t="n">
        <f aca="false">AVERAGE(Table1382[[#This Row],[2Bi Disappearance]:[2Bv Terrorism Injured ]])</f>
        <v>10</v>
      </c>
      <c r="M138" s="24" t="n">
        <v>10</v>
      </c>
      <c r="N138" s="24" t="n">
        <v>10</v>
      </c>
      <c r="O138" s="25" t="n">
        <v>10</v>
      </c>
      <c r="P138" s="25" t="n">
        <f aca="false">AVERAGE(Table1382[[#This Row],[2Ci Female Genital Mutilation]:[2Ciii Equal Inheritance Rights]])</f>
        <v>10</v>
      </c>
      <c r="Q138" s="24" t="n">
        <f aca="false">AVERAGE(F138,L138,P138)</f>
        <v>9.12</v>
      </c>
      <c r="R138" s="24" t="n">
        <v>10</v>
      </c>
      <c r="S138" s="24" t="n">
        <v>10</v>
      </c>
      <c r="T138" s="24" t="n">
        <v>10</v>
      </c>
      <c r="U138" s="24" t="n">
        <f aca="false">AVERAGE(R138:T138)</f>
        <v>10</v>
      </c>
      <c r="V138" s="24" t="n">
        <v>10</v>
      </c>
      <c r="W138" s="24" t="n">
        <v>10</v>
      </c>
      <c r="X138" s="24" t="n">
        <f aca="false">AVERAGE(Table1382[[#This Row],[4A Freedom to establish religious organizations]:[4B Autonomy of religious organizations]])</f>
        <v>10</v>
      </c>
      <c r="Y138" s="24" t="n">
        <v>10</v>
      </c>
      <c r="Z138" s="24" t="n">
        <v>10</v>
      </c>
      <c r="AA138" s="24" t="n">
        <v>10</v>
      </c>
      <c r="AB138" s="24" t="n">
        <v>10</v>
      </c>
      <c r="AC138" s="24" t="n">
        <v>10</v>
      </c>
      <c r="AD138" s="24" t="e">
        <f aca="false">AVERAGE(Table1382[[#This Row],[5Ci Political parties]:[5ciii educational, sporting and cultural organizations]])</f>
        <v>#N/A</v>
      </c>
      <c r="AE138" s="24" t="n">
        <v>10</v>
      </c>
      <c r="AF138" s="24" t="n">
        <v>10</v>
      </c>
      <c r="AG138" s="24" t="n">
        <v>10</v>
      </c>
      <c r="AH138" s="24" t="e">
        <f aca="false">AVERAGE(Table1382[[#This Row],[5Di Political parties]:[5diii educational, sporting and cultural organizations5]])</f>
        <v>#N/A</v>
      </c>
      <c r="AI138" s="24" t="e">
        <f aca="false">AVERAGE(Y138:Z138,AD138,AH138)</f>
        <v>#N/A</v>
      </c>
      <c r="AJ138" s="24" t="n">
        <v>10</v>
      </c>
      <c r="AK138" s="25" t="n">
        <v>7.33333333333333</v>
      </c>
      <c r="AL138" s="25" t="n">
        <v>7.75</v>
      </c>
      <c r="AM138" s="25" t="n">
        <v>10</v>
      </c>
      <c r="AN138" s="25" t="n">
        <v>10</v>
      </c>
      <c r="AO138" s="25" t="n">
        <f aca="false">AVERAGE(Table1382[[#This Row],[6Di Access to foreign television (cable/ satellite)]:[6Dii Access to foreign newspapers]])</f>
        <v>10</v>
      </c>
      <c r="AP138" s="25" t="n">
        <v>10</v>
      </c>
      <c r="AQ138" s="24" t="n">
        <f aca="false">AVERAGE(AJ138:AL138,AO138:AP138)</f>
        <v>9.01666666666667</v>
      </c>
      <c r="AR138" s="24" t="n">
        <v>10</v>
      </c>
      <c r="AS138" s="24" t="n">
        <v>10</v>
      </c>
      <c r="AT138" s="24" t="n">
        <v>10</v>
      </c>
      <c r="AU138" s="24" t="n">
        <f aca="false">AVERAGE(AS138:AT138)</f>
        <v>10</v>
      </c>
      <c r="AV138" s="24" t="n">
        <f aca="false">AVERAGE(AU138,AR138)</f>
        <v>10</v>
      </c>
      <c r="AW138" s="26" t="n">
        <f aca="false">AVERAGE(Table1382[[#This Row],[RULE OF LAW]],Table1382[[#This Row],[SECURITY &amp; SAFETY]],Table1382[[#This Row],[PERSONAL FREEDOM (minus Security &amp;Safety and Rule of Law)]],Table1382[[#This Row],[PERSONAL FREEDOM (minus Security &amp;Safety and Rule of Law)]])</f>
        <v>8.78166666666667</v>
      </c>
      <c r="AX138" s="27" t="n">
        <v>7.15</v>
      </c>
      <c r="AY138" s="28" t="n">
        <f aca="false">AVERAGE(Table1382[[#This Row],[PERSONAL FREEDOM]:[ECONOMIC FREEDOM]])</f>
        <v>7.96583333333333</v>
      </c>
      <c r="AZ138" s="29" t="n">
        <f aca="false">RANK(BA138,$BA$2:$BA$142)</f>
        <v>36</v>
      </c>
      <c r="BA138" s="30" t="n">
        <f aca="false">ROUND(AY138, 2)</f>
        <v>7.97</v>
      </c>
      <c r="BB138" s="26" t="n">
        <f aca="false">Table1382[[#This Row],[1 Rule of Law]]</f>
        <v>6.4</v>
      </c>
      <c r="BC138" s="26" t="n">
        <f aca="false">Table1382[[#This Row],[2 Security &amp; Safety]]</f>
        <v>9.12</v>
      </c>
      <c r="BD138" s="26" t="e">
        <f aca="false">AVERAGE(AQ138,U138,AI138,AV138,X138)</f>
        <v>#N/A</v>
      </c>
    </row>
    <row r="139" s="6" customFormat="true" ht="15" hidden="false" customHeight="true" outlineLevel="0" collapsed="false">
      <c r="A139" s="23" t="s">
        <v>198</v>
      </c>
      <c r="B139" s="24" t="n">
        <v>3</v>
      </c>
      <c r="C139" s="24" t="n">
        <v>3.7816877846121</v>
      </c>
      <c r="D139" s="24" t="n">
        <v>2.36923896179383</v>
      </c>
      <c r="E139" s="24" t="n">
        <v>3.1</v>
      </c>
      <c r="F139" s="24" t="n">
        <v>0</v>
      </c>
      <c r="G139" s="24" t="n">
        <v>10</v>
      </c>
      <c r="H139" s="24" t="n">
        <v>10</v>
      </c>
      <c r="I139" s="24" t="n">
        <v>10</v>
      </c>
      <c r="J139" s="24" t="n">
        <v>9.99613350755594</v>
      </c>
      <c r="K139" s="24" t="n">
        <v>10</v>
      </c>
      <c r="L139" s="24" t="n">
        <f aca="false">AVERAGE(Table1382[[#This Row],[2Bi Disappearance]:[2Bv Terrorism Injured ]])</f>
        <v>9.99922670151119</v>
      </c>
      <c r="M139" s="24" t="n">
        <v>10</v>
      </c>
      <c r="N139" s="24" t="n">
        <v>10</v>
      </c>
      <c r="O139" s="25" t="s">
        <v>60</v>
      </c>
      <c r="P139" s="25" t="n">
        <f aca="false">AVERAGE(Table1382[[#This Row],[2Ci Female Genital Mutilation]:[2Ciii Equal Inheritance Rights]])</f>
        <v>10</v>
      </c>
      <c r="Q139" s="24" t="n">
        <f aca="false">AVERAGE(F139,L139,P139)</f>
        <v>6.66640890050373</v>
      </c>
      <c r="R139" s="24" t="n">
        <v>5</v>
      </c>
      <c r="S139" s="24" t="n">
        <v>10</v>
      </c>
      <c r="T139" s="24" t="n">
        <v>10</v>
      </c>
      <c r="U139" s="24" t="n">
        <f aca="false">AVERAGE(R139:T139)</f>
        <v>8.33333333333333</v>
      </c>
      <c r="V139" s="24" t="n">
        <v>7.5</v>
      </c>
      <c r="W139" s="24" t="n">
        <v>6.66666666666667</v>
      </c>
      <c r="X139" s="24" t="n">
        <f aca="false">AVERAGE(Table1382[[#This Row],[4A Freedom to establish religious organizations]:[4B Autonomy of religious organizations]])</f>
        <v>7.08333333333333</v>
      </c>
      <c r="Y139" s="24" t="n">
        <v>7.5</v>
      </c>
      <c r="Z139" s="24" t="n">
        <v>5</v>
      </c>
      <c r="AA139" s="24" t="n">
        <v>3.33333333333333</v>
      </c>
      <c r="AB139" s="24" t="n">
        <v>6.66666666666667</v>
      </c>
      <c r="AC139" s="24" t="n">
        <v>3.33333333333333</v>
      </c>
      <c r="AD139" s="24" t="e">
        <f aca="false">AVERAGE(Table1382[[#This Row],[5Ci Political parties]:[5ciii educational, sporting and cultural organizations]])</f>
        <v>#N/A</v>
      </c>
      <c r="AE139" s="24" t="n">
        <v>7.5</v>
      </c>
      <c r="AF139" s="24" t="n">
        <v>5</v>
      </c>
      <c r="AG139" s="24" t="n">
        <v>5</v>
      </c>
      <c r="AH139" s="24" t="e">
        <f aca="false">AVERAGE(Table1382[[#This Row],[5Di Political parties]:[5diii educational, sporting and cultural organizations5]])</f>
        <v>#N/A</v>
      </c>
      <c r="AI139" s="24" t="e">
        <f aca="false">AVERAGE(Y139:Z139,AD139,AH139)</f>
        <v>#N/A</v>
      </c>
      <c r="AJ139" s="24" t="n">
        <v>10</v>
      </c>
      <c r="AK139" s="25" t="n">
        <v>1.33333333333333</v>
      </c>
      <c r="AL139" s="25" t="n">
        <v>3</v>
      </c>
      <c r="AM139" s="25" t="n">
        <v>10</v>
      </c>
      <c r="AN139" s="25" t="n">
        <v>10</v>
      </c>
      <c r="AO139" s="25" t="n">
        <f aca="false">AVERAGE(Table1382[[#This Row],[6Di Access to foreign television (cable/ satellite)]:[6Dii Access to foreign newspapers]])</f>
        <v>10</v>
      </c>
      <c r="AP139" s="25" t="n">
        <v>6.66666666666667</v>
      </c>
      <c r="AQ139" s="24" t="n">
        <f aca="false">AVERAGE(AJ139:AL139,AO139:AP139)</f>
        <v>6.2</v>
      </c>
      <c r="AR139" s="24" t="s">
        <v>60</v>
      </c>
      <c r="AS139" s="24" t="n">
        <v>10</v>
      </c>
      <c r="AT139" s="24" t="n">
        <v>10</v>
      </c>
      <c r="AU139" s="24" t="n">
        <f aca="false">AVERAGE(AS139:AT139)</f>
        <v>10</v>
      </c>
      <c r="AV139" s="24" t="n">
        <f aca="false">AVERAGE(AU139,AR139)</f>
        <v>10</v>
      </c>
      <c r="AW139" s="26" t="n">
        <f aca="false">AVERAGE(Table1382[[#This Row],[RULE OF LAW]],Table1382[[#This Row],[SECURITY &amp; SAFETY]],Table1382[[#This Row],[PERSONAL FREEDOM (minus Security &amp;Safety and Rule of Law)]],Table1382[[#This Row],[PERSONAL FREEDOM (minus Security &amp;Safety and Rule of Law)]])</f>
        <v>6.17271333623704</v>
      </c>
      <c r="AX139" s="27" t="n">
        <v>4.3</v>
      </c>
      <c r="AY139" s="28" t="n">
        <f aca="false">AVERAGE(Table1382[[#This Row],[PERSONAL FREEDOM]:[ECONOMIC FREEDOM]])</f>
        <v>5.23635666811852</v>
      </c>
      <c r="AZ139" s="29" t="n">
        <f aca="false">RANK(BA139,$BA$2:$BA$142)</f>
        <v>135</v>
      </c>
      <c r="BA139" s="30" t="n">
        <f aca="false">ROUND(AY139, 2)</f>
        <v>5.24</v>
      </c>
      <c r="BB139" s="26" t="n">
        <f aca="false">Table1382[[#This Row],[1 Rule of Law]]</f>
        <v>3.1</v>
      </c>
      <c r="BC139" s="26" t="n">
        <f aca="false">Table1382[[#This Row],[2 Security &amp; Safety]]</f>
        <v>6.66640890050373</v>
      </c>
      <c r="BD139" s="26" t="e">
        <f aca="false">AVERAGE(AQ139,U139,AI139,AV139,X139)</f>
        <v>#N/A</v>
      </c>
    </row>
    <row r="140" s="6" customFormat="true" ht="15" hidden="false" customHeight="true" outlineLevel="0" collapsed="false">
      <c r="A140" s="23" t="s">
        <v>199</v>
      </c>
      <c r="B140" s="24" t="n">
        <v>6.66666666666667</v>
      </c>
      <c r="C140" s="24" t="n">
        <v>4.34910109382152</v>
      </c>
      <c r="D140" s="24" t="n">
        <v>5.69484675166579</v>
      </c>
      <c r="E140" s="24" t="n">
        <v>5.6</v>
      </c>
      <c r="F140" s="24" t="n">
        <v>8.68</v>
      </c>
      <c r="G140" s="24" t="n">
        <v>5</v>
      </c>
      <c r="H140" s="24" t="n">
        <v>10</v>
      </c>
      <c r="I140" s="24" t="n">
        <v>10</v>
      </c>
      <c r="J140" s="24" t="n">
        <v>10</v>
      </c>
      <c r="K140" s="24" t="n">
        <v>10</v>
      </c>
      <c r="L140" s="24" t="n">
        <f aca="false">AVERAGE(Table1382[[#This Row],[2Bi Disappearance]:[2Bv Terrorism Injured ]])</f>
        <v>9</v>
      </c>
      <c r="M140" s="24" t="n">
        <v>10</v>
      </c>
      <c r="N140" s="24" t="n">
        <v>10</v>
      </c>
      <c r="O140" s="25" t="n">
        <v>10</v>
      </c>
      <c r="P140" s="25" t="n">
        <f aca="false">AVERAGE(Table1382[[#This Row],[2Ci Female Genital Mutilation]:[2Ciii Equal Inheritance Rights]])</f>
        <v>10</v>
      </c>
      <c r="Q140" s="24" t="n">
        <f aca="false">AVERAGE(F140,L140,P140)</f>
        <v>9.22666666666667</v>
      </c>
      <c r="R140" s="24" t="n">
        <v>5</v>
      </c>
      <c r="S140" s="24" t="n">
        <v>0</v>
      </c>
      <c r="T140" s="24" t="n">
        <v>10</v>
      </c>
      <c r="U140" s="24" t="n">
        <f aca="false">AVERAGE(R140:T140)</f>
        <v>5</v>
      </c>
      <c r="V140" s="24" t="n">
        <v>5</v>
      </c>
      <c r="W140" s="24" t="n">
        <v>3.33333333333333</v>
      </c>
      <c r="X140" s="24" t="n">
        <f aca="false">AVERAGE(Table1382[[#This Row],[4A Freedom to establish religious organizations]:[4B Autonomy of religious organizations]])</f>
        <v>4.16666666666667</v>
      </c>
      <c r="Y140" s="24" t="n">
        <v>2.5</v>
      </c>
      <c r="Z140" s="24" t="n">
        <v>2.5</v>
      </c>
      <c r="AA140" s="24" t="n">
        <v>3.33333333333333</v>
      </c>
      <c r="AB140" s="24" t="n">
        <v>3.33333333333333</v>
      </c>
      <c r="AC140" s="24" t="n">
        <v>3.33333333333333</v>
      </c>
      <c r="AD140" s="24" t="e">
        <f aca="false">AVERAGE(Table1382[[#This Row],[5Ci Political parties]:[5ciii educational, sporting and cultural organizations]])</f>
        <v>#N/A</v>
      </c>
      <c r="AE140" s="24" t="n">
        <v>0</v>
      </c>
      <c r="AF140" s="24" t="n">
        <v>2.5</v>
      </c>
      <c r="AG140" s="24" t="n">
        <v>5</v>
      </c>
      <c r="AH140" s="24" t="e">
        <f aca="false">AVERAGE(Table1382[[#This Row],[5Di Political parties]:[5diii educational, sporting and cultural organizations5]])</f>
        <v>#N/A</v>
      </c>
      <c r="AI140" s="24" t="e">
        <f aca="false">AVERAGE(Y140:Z140,AD140,AH140)</f>
        <v>#N/A</v>
      </c>
      <c r="AJ140" s="24" t="n">
        <v>10</v>
      </c>
      <c r="AK140" s="25" t="n">
        <v>0.666666666666667</v>
      </c>
      <c r="AL140" s="25" t="n">
        <v>1.75</v>
      </c>
      <c r="AM140" s="25" t="n">
        <v>3.33333333333333</v>
      </c>
      <c r="AN140" s="25" t="n">
        <v>3.33333333333333</v>
      </c>
      <c r="AO140" s="25" t="n">
        <f aca="false">AVERAGE(Table1382[[#This Row],[6Di Access to foreign television (cable/ satellite)]:[6Dii Access to foreign newspapers]])</f>
        <v>3.33333333333333</v>
      </c>
      <c r="AP140" s="25" t="n">
        <v>3.33333333333333</v>
      </c>
      <c r="AQ140" s="24" t="n">
        <f aca="false">AVERAGE(AJ140:AL140,AO140:AP140)</f>
        <v>3.81666666666667</v>
      </c>
      <c r="AR140" s="24" t="n">
        <v>10</v>
      </c>
      <c r="AS140" s="24" t="n">
        <v>10</v>
      </c>
      <c r="AT140" s="24" t="n">
        <v>10</v>
      </c>
      <c r="AU140" s="24" t="n">
        <f aca="false">AVERAGE(AS140:AT140)</f>
        <v>10</v>
      </c>
      <c r="AV140" s="24" t="n">
        <f aca="false">AVERAGE(AU140,AR140)</f>
        <v>10</v>
      </c>
      <c r="AW140" s="26" t="n">
        <f aca="false">AVERAGE(Table1382[[#This Row],[RULE OF LAW]],Table1382[[#This Row],[SECURITY &amp; SAFETY]],Table1382[[#This Row],[PERSONAL FREEDOM (minus Security &amp;Safety and Rule of Law)]],Table1382[[#This Row],[PERSONAL FREEDOM (minus Security &amp;Safety and Rule of Law)]])</f>
        <v>6.27583333333334</v>
      </c>
      <c r="AX140" s="27" t="n">
        <v>6.19</v>
      </c>
      <c r="AY140" s="28" t="n">
        <f aca="false">AVERAGE(Table1382[[#This Row],[PERSONAL FREEDOM]:[ECONOMIC FREEDOM]])</f>
        <v>6.23291666666667</v>
      </c>
      <c r="AZ140" s="29" t="n">
        <f aca="false">RANK(BA140,$BA$2:$BA$142)</f>
        <v>111</v>
      </c>
      <c r="BA140" s="30" t="n">
        <f aca="false">ROUND(AY140, 2)</f>
        <v>6.23</v>
      </c>
      <c r="BB140" s="26" t="n">
        <f aca="false">Table1382[[#This Row],[1 Rule of Law]]</f>
        <v>5.6</v>
      </c>
      <c r="BC140" s="26" t="n">
        <f aca="false">Table1382[[#This Row],[2 Security &amp; Safety]]</f>
        <v>9.22666666666667</v>
      </c>
      <c r="BD140" s="26" t="e">
        <f aca="false">AVERAGE(AQ140,U140,AI140,AV140,X140)</f>
        <v>#N/A</v>
      </c>
    </row>
    <row r="141" s="6" customFormat="true" ht="15" hidden="false" customHeight="true" outlineLevel="0" collapsed="false">
      <c r="A141" s="23" t="s">
        <v>200</v>
      </c>
      <c r="B141" s="24" t="n">
        <v>4.8</v>
      </c>
      <c r="C141" s="24" t="n">
        <v>4.57800304275719</v>
      </c>
      <c r="D141" s="24" t="n">
        <v>3.68865199730872</v>
      </c>
      <c r="E141" s="24" t="n">
        <v>4.4</v>
      </c>
      <c r="F141" s="24" t="n">
        <v>5.72</v>
      </c>
      <c r="G141" s="24" t="n">
        <v>10</v>
      </c>
      <c r="H141" s="24" t="n">
        <v>10</v>
      </c>
      <c r="I141" s="24" t="n">
        <v>10</v>
      </c>
      <c r="J141" s="24" t="n">
        <v>10</v>
      </c>
      <c r="K141" s="24" t="n">
        <v>10</v>
      </c>
      <c r="L141" s="24" t="n">
        <f aca="false">AVERAGE(Table1382[[#This Row],[2Bi Disappearance]:[2Bv Terrorism Injured ]])</f>
        <v>10</v>
      </c>
      <c r="M141" s="24" t="n">
        <v>10</v>
      </c>
      <c r="N141" s="24" t="n">
        <v>10</v>
      </c>
      <c r="O141" s="25" t="s">
        <v>60</v>
      </c>
      <c r="P141" s="25" t="n">
        <f aca="false">AVERAGE(Table1382[[#This Row],[2Ci Female Genital Mutilation]:[2Ciii Equal Inheritance Rights]])</f>
        <v>10</v>
      </c>
      <c r="Q141" s="24" t="n">
        <f aca="false">AVERAGE(F141,L141,P141)</f>
        <v>8.57333333333333</v>
      </c>
      <c r="R141" s="24" t="n">
        <v>10</v>
      </c>
      <c r="S141" s="24" t="n">
        <v>5</v>
      </c>
      <c r="T141" s="24" t="n">
        <v>10</v>
      </c>
      <c r="U141" s="24" t="n">
        <f aca="false">AVERAGE(R141:T141)</f>
        <v>8.33333333333333</v>
      </c>
      <c r="V141" s="24" t="n">
        <v>5</v>
      </c>
      <c r="W141" s="24" t="n">
        <v>6.66666666666667</v>
      </c>
      <c r="X141" s="24" t="n">
        <f aca="false">AVERAGE(Table1382[[#This Row],[4A Freedom to establish religious organizations]:[4B Autonomy of religious organizations]])</f>
        <v>5.83333333333333</v>
      </c>
      <c r="Y141" s="24" t="n">
        <v>5</v>
      </c>
      <c r="Z141" s="24" t="n">
        <v>5</v>
      </c>
      <c r="AA141" s="24" t="n">
        <v>3.33333333333333</v>
      </c>
      <c r="AB141" s="24" t="n">
        <v>3.33333333333333</v>
      </c>
      <c r="AC141" s="24" t="n">
        <v>3.33333333333333</v>
      </c>
      <c r="AD141" s="24" t="e">
        <f aca="false">AVERAGE(Table1382[[#This Row],[5Ci Political parties]:[5ciii educational, sporting and cultural organizations]])</f>
        <v>#N/A</v>
      </c>
      <c r="AE141" s="24" t="n">
        <v>5</v>
      </c>
      <c r="AF141" s="24" t="n">
        <v>2.5</v>
      </c>
      <c r="AG141" s="24" t="n">
        <v>5</v>
      </c>
      <c r="AH141" s="24" t="e">
        <f aca="false">AVERAGE(Table1382[[#This Row],[5Di Political parties]:[5diii educational, sporting and cultural organizations5]])</f>
        <v>#N/A</v>
      </c>
      <c r="AI141" s="24" t="e">
        <f aca="false">AVERAGE(Y141:Z141,AD141,AH141)</f>
        <v>#N/A</v>
      </c>
      <c r="AJ141" s="24" t="n">
        <v>10</v>
      </c>
      <c r="AK141" s="25" t="n">
        <v>3.33333333333333</v>
      </c>
      <c r="AL141" s="25" t="n">
        <v>3.75</v>
      </c>
      <c r="AM141" s="25" t="n">
        <v>6.66666666666667</v>
      </c>
      <c r="AN141" s="25" t="n">
        <v>6.66666666666667</v>
      </c>
      <c r="AO141" s="25" t="n">
        <f aca="false">AVERAGE(Table1382[[#This Row],[6Di Access to foreign television (cable/ satellite)]:[6Dii Access to foreign newspapers]])</f>
        <v>6.66666666666667</v>
      </c>
      <c r="AP141" s="25" t="n">
        <v>10</v>
      </c>
      <c r="AQ141" s="24" t="n">
        <f aca="false">AVERAGE(AJ141:AL141,AO141:AP141)</f>
        <v>6.75</v>
      </c>
      <c r="AR141" s="24" t="s">
        <v>60</v>
      </c>
      <c r="AS141" s="24" t="n">
        <v>0</v>
      </c>
      <c r="AT141" s="24" t="n">
        <v>10</v>
      </c>
      <c r="AU141" s="24" t="n">
        <f aca="false">AVERAGE(AS141:AT141)</f>
        <v>5</v>
      </c>
      <c r="AV141" s="24" t="n">
        <f aca="false">AVERAGE(AU141,AR141)</f>
        <v>5</v>
      </c>
      <c r="AW141" s="26" t="n">
        <f aca="false">AVERAGE(Table1382[[#This Row],[RULE OF LAW]],Table1382[[#This Row],[SECURITY &amp; SAFETY]],Table1382[[#This Row],[PERSONAL FREEDOM (minus Security &amp;Safety and Rule of Law)]],Table1382[[#This Row],[PERSONAL FREEDOM (minus Security &amp;Safety and Rule of Law)]])</f>
        <v>6.2725</v>
      </c>
      <c r="AX141" s="27" t="n">
        <v>7.18</v>
      </c>
      <c r="AY141" s="28" t="n">
        <f aca="false">AVERAGE(Table1382[[#This Row],[PERSONAL FREEDOM]:[ECONOMIC FREEDOM]])</f>
        <v>6.72625</v>
      </c>
      <c r="AZ141" s="29" t="n">
        <f aca="false">RANK(BA141,$BA$2:$BA$142)</f>
        <v>83</v>
      </c>
      <c r="BA141" s="30" t="n">
        <f aca="false">ROUND(AY141, 2)</f>
        <v>6.73</v>
      </c>
      <c r="BB141" s="26" t="n">
        <f aca="false">Table1382[[#This Row],[1 Rule of Law]]</f>
        <v>4.4</v>
      </c>
      <c r="BC141" s="26" t="n">
        <f aca="false">Table1382[[#This Row],[2 Security &amp; Safety]]</f>
        <v>8.57333333333333</v>
      </c>
      <c r="BD141" s="26" t="e">
        <f aca="false">AVERAGE(AQ141,U141,AI141,AV141,X141)</f>
        <v>#N/A</v>
      </c>
    </row>
    <row r="142" s="6" customFormat="true" ht="15" hidden="false" customHeight="true" outlineLevel="0" collapsed="false">
      <c r="A142" s="32" t="s">
        <v>201</v>
      </c>
      <c r="B142" s="33" t="n">
        <v>2.7</v>
      </c>
      <c r="C142" s="33" t="n">
        <v>3.99158153059493</v>
      </c>
      <c r="D142" s="33" t="n">
        <v>4.32765980269819</v>
      </c>
      <c r="E142" s="33" t="n">
        <v>3.7</v>
      </c>
      <c r="F142" s="33" t="n">
        <v>5.76</v>
      </c>
      <c r="G142" s="33" t="n">
        <v>0</v>
      </c>
      <c r="H142" s="33" t="n">
        <v>10</v>
      </c>
      <c r="I142" s="33" t="n">
        <v>1.25</v>
      </c>
      <c r="J142" s="33" t="n">
        <v>9.81439431482362</v>
      </c>
      <c r="K142" s="33" t="n">
        <v>9.87272753016477</v>
      </c>
      <c r="L142" s="33" t="n">
        <f aca="false">AVERAGE(Table1382[[#This Row],[2Bi Disappearance]:[2Bv Terrorism Injured ]])</f>
        <v>6.18742436899768</v>
      </c>
      <c r="M142" s="33" t="n">
        <v>9.5</v>
      </c>
      <c r="N142" s="33" t="n">
        <v>10</v>
      </c>
      <c r="O142" s="34" t="n">
        <v>5</v>
      </c>
      <c r="P142" s="34" t="n">
        <f aca="false">AVERAGE(Table1382[[#This Row],[2Ci Female Genital Mutilation]:[2Ciii Equal Inheritance Rights]])</f>
        <v>8.16666666666667</v>
      </c>
      <c r="Q142" s="33" t="n">
        <f aca="false">AVERAGE(F142,L142,P142)</f>
        <v>6.70469701188812</v>
      </c>
      <c r="R142" s="33" t="n">
        <v>0</v>
      </c>
      <c r="S142" s="33" t="n">
        <v>0</v>
      </c>
      <c r="T142" s="33" t="n">
        <v>5</v>
      </c>
      <c r="U142" s="33" t="n">
        <f aca="false">AVERAGE(R142:T142)</f>
        <v>1.66666666666667</v>
      </c>
      <c r="V142" s="33" t="n">
        <v>10</v>
      </c>
      <c r="W142" s="33" t="n">
        <v>6.66666666666667</v>
      </c>
      <c r="X142" s="33" t="n">
        <f aca="false">AVERAGE(Table1382[[#This Row],[4A Freedom to establish religious organizations]:[4B Autonomy of religious organizations]])</f>
        <v>8.33333333333333</v>
      </c>
      <c r="Y142" s="33" t="n">
        <v>5</v>
      </c>
      <c r="Z142" s="33" t="n">
        <v>5</v>
      </c>
      <c r="AA142" s="33" t="n">
        <v>0</v>
      </c>
      <c r="AB142" s="33" t="n">
        <v>0</v>
      </c>
      <c r="AC142" s="33" t="n">
        <v>6.66666666666667</v>
      </c>
      <c r="AD142" s="33" t="e">
        <f aca="false">AVERAGE(Table1382[[#This Row],[5Ci Political parties]:[5ciii educational, sporting and cultural organizations]])</f>
        <v>#N/A</v>
      </c>
      <c r="AE142" s="33" t="n">
        <v>5</v>
      </c>
      <c r="AF142" s="33" t="n">
        <v>5</v>
      </c>
      <c r="AG142" s="33" t="n">
        <v>7.5</v>
      </c>
      <c r="AH142" s="33" t="e">
        <f aca="false">AVERAGE(Table1382[[#This Row],[5Di Political parties]:[5diii educational, sporting and cultural organizations5]])</f>
        <v>#N/A</v>
      </c>
      <c r="AI142" s="33" t="e">
        <f aca="false">AVERAGE(Y142:Z142,AD142,AH142)</f>
        <v>#N/A</v>
      </c>
      <c r="AJ142" s="33" t="n">
        <v>10</v>
      </c>
      <c r="AK142" s="34" t="n">
        <v>0.333333333333333</v>
      </c>
      <c r="AL142" s="34" t="n">
        <v>2</v>
      </c>
      <c r="AM142" s="34" t="n">
        <v>6.66666666666667</v>
      </c>
      <c r="AN142" s="34" t="n">
        <v>3.33333333333333</v>
      </c>
      <c r="AO142" s="34" t="n">
        <f aca="false">AVERAGE(Table1382[[#This Row],[6Di Access to foreign television (cable/ satellite)]:[6Dii Access to foreign newspapers]])</f>
        <v>5</v>
      </c>
      <c r="AP142" s="34" t="n">
        <v>10</v>
      </c>
      <c r="AQ142" s="33" t="n">
        <f aca="false">AVERAGE(AJ142:AL142,AO142:AP142)</f>
        <v>5.46666666666667</v>
      </c>
      <c r="AR142" s="33" t="n">
        <v>0</v>
      </c>
      <c r="AS142" s="33" t="n">
        <v>0</v>
      </c>
      <c r="AT142" s="33" t="n">
        <v>10</v>
      </c>
      <c r="AU142" s="33" t="n">
        <f aca="false">AVERAGE(AS142:AT142)</f>
        <v>5</v>
      </c>
      <c r="AV142" s="33" t="n">
        <f aca="false">AVERAGE(AU142,AR142)</f>
        <v>2.5</v>
      </c>
      <c r="AW142" s="35" t="n">
        <f aca="false">AVERAGE(Table1382[[#This Row],[RULE OF LAW]],Table1382[[#This Row],[SECURITY &amp; SAFETY]],Table1382[[#This Row],[PERSONAL FREEDOM (minus Security &amp;Safety and Rule of Law)]],Table1382[[#This Row],[PERSONAL FREEDOM (minus Security &amp;Safety and Rule of Law)]])</f>
        <v>4.84922980852758</v>
      </c>
      <c r="AX142" s="36" t="n">
        <v>4.59</v>
      </c>
      <c r="AY142" s="37" t="n">
        <f aca="false">AVERAGE(Table1382[[#This Row],[PERSONAL FREEDOM]:[ECONOMIC FREEDOM]])</f>
        <v>4.71961490426379</v>
      </c>
      <c r="AZ142" s="38" t="n">
        <f aca="false">RANK(BA142,$BA$2:$BA$142)</f>
        <v>139</v>
      </c>
      <c r="BA142" s="39" t="n">
        <f aca="false">ROUND(AY142, 2)</f>
        <v>4.72</v>
      </c>
      <c r="BB142" s="35" t="n">
        <f aca="false">Table1382[[#This Row],[1 Rule of Law]]</f>
        <v>3.7</v>
      </c>
      <c r="BC142" s="35" t="n">
        <f aca="false">Table1382[[#This Row],[2 Security &amp; Safety]]</f>
        <v>6.70469701188812</v>
      </c>
      <c r="BD142" s="35" t="e">
        <f aca="false">AVERAGE(AQ142,U142,AI142,AV142,X142)</f>
        <v>#N/A</v>
      </c>
    </row>
  </sheetData>
  <printOptions headings="false" gridLines="false" gridLinesSet="true" horizontalCentered="false" verticalCentered="false"/>
  <pageMargins left="0" right="0" top="0" bottom="0" header="0.511805555555555" footer="0.511805555555555"/>
  <pageSetup paperSize="5"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tableParts>
    <tablePart r:id="rId1"/>
  </tableParts>
</worksheet>
</file>

<file path=xl/worksheets/sheet3.xml><?xml version="1.0" encoding="utf-8"?>
<worksheet xmlns="http://schemas.openxmlformats.org/spreadsheetml/2006/main" xmlns:r="http://schemas.openxmlformats.org/officeDocument/2006/relationships">
  <sheetPr filterMode="false">
    <tabColor rgb="FF7030A0"/>
    <pageSetUpPr fitToPage="true"/>
  </sheetPr>
  <dimension ref="A1:BD154"/>
  <sheetViews>
    <sheetView windowProtection="true" showFormulas="false" showGridLines="true" showRowColHeaders="true" showZeros="true" rightToLeft="false" tabSelected="false" showOutlineSymbols="true" defaultGridColor="true" view="normal" topLeftCell="A1" colorId="64" zoomScale="85" zoomScaleNormal="85" zoomScalePageLayoutView="100" workbookViewId="0">
      <pane xSplit="1" ySplit="1" topLeftCell="X142" activePane="bottomRight" state="frozen"/>
      <selection pane="topLeft" activeCell="A1" activeCellId="0" sqref="A1"/>
      <selection pane="topRight" activeCell="X1" activeCellId="0" sqref="X1"/>
      <selection pane="bottomLeft" activeCell="A142" activeCellId="0" sqref="A142"/>
      <selection pane="bottomRight" activeCell="A1" activeCellId="0" sqref="A1"/>
    </sheetView>
  </sheetViews>
  <sheetFormatPr defaultRowHeight="14.5"/>
  <cols>
    <col collapsed="false" hidden="false" max="1" min="1" style="6" width="30.3724489795918"/>
    <col collapsed="false" hidden="false" max="5" min="2" style="6" width="12.5561224489796"/>
    <col collapsed="false" hidden="false" max="6" min="6" style="7" width="12.5561224489796"/>
    <col collapsed="false" hidden="false" max="15" min="7" style="6" width="12.5561224489796"/>
    <col collapsed="false" hidden="false" max="16" min="16" style="7" width="12.5561224489796"/>
    <col collapsed="false" hidden="false" max="19" min="17" style="6" width="12.5561224489796"/>
    <col collapsed="false" hidden="false" max="20" min="20" style="7" width="12.5561224489796"/>
    <col collapsed="false" hidden="false" max="23" min="21" style="6" width="12.5561224489796"/>
    <col collapsed="false" hidden="false" max="24" min="24" style="7" width="12.5561224489796"/>
    <col collapsed="false" hidden="false" max="29" min="25" style="6" width="12.5561224489796"/>
    <col collapsed="false" hidden="false" max="30" min="30" style="7" width="12.5561224489796"/>
    <col collapsed="false" hidden="false" max="31" min="31" style="8" width="12.5561224489796"/>
    <col collapsed="false" hidden="false" max="32" min="32" style="9" width="12.5561224489796"/>
    <col collapsed="false" hidden="false" max="33" min="33" style="10" width="12.5561224489796"/>
    <col collapsed="false" hidden="false" max="38" min="34" style="6" width="12.5561224489796"/>
    <col collapsed="false" hidden="false" max="41" min="39" style="7" width="12.5561224489796"/>
    <col collapsed="false" hidden="false" max="48" min="42" style="6" width="12.5561224489796"/>
    <col collapsed="false" hidden="false" max="50" min="49" style="11" width="13.5"/>
    <col collapsed="false" hidden="false" max="51" min="51" style="12" width="13.5"/>
    <col collapsed="false" hidden="false" max="52" min="52" style="13" width="10.530612244898"/>
    <col collapsed="false" hidden="false" max="53" min="53" style="6" width="12.1479591836735"/>
    <col collapsed="false" hidden="false" max="54" min="54" style="6" width="12.5561224489796"/>
    <col collapsed="false" hidden="false" max="55" min="55" style="6" width="12.2857142857143"/>
    <col collapsed="false" hidden="false" max="56" min="56" style="6" width="13.0918367346939"/>
    <col collapsed="false" hidden="false" max="59" min="57" style="6" width="12.5561224489796"/>
    <col collapsed="false" hidden="false" max="1025" min="60" style="6" width="9.04591836734694"/>
  </cols>
  <sheetData>
    <row r="1" s="40" customFormat="true" ht="90.5" hidden="false" customHeight="true" outlineLevel="0" collapsed="false">
      <c r="A1" s="14" t="s">
        <v>202</v>
      </c>
      <c r="B1" s="15" t="s">
        <v>4</v>
      </c>
      <c r="C1" s="15" t="s">
        <v>5</v>
      </c>
      <c r="D1" s="15" t="s">
        <v>6</v>
      </c>
      <c r="E1" s="15" t="s">
        <v>7</v>
      </c>
      <c r="F1" s="15" t="s">
        <v>8</v>
      </c>
      <c r="G1" s="15" t="s">
        <v>9</v>
      </c>
      <c r="H1" s="15" t="s">
        <v>10</v>
      </c>
      <c r="I1" s="15" t="s">
        <v>11</v>
      </c>
      <c r="J1" s="15" t="s">
        <v>12</v>
      </c>
      <c r="K1" s="15" t="s">
        <v>13</v>
      </c>
      <c r="L1" s="15" t="s">
        <v>14</v>
      </c>
      <c r="M1" s="15" t="s">
        <v>15</v>
      </c>
      <c r="N1" s="15" t="s">
        <v>16</v>
      </c>
      <c r="O1" s="15" t="s">
        <v>17</v>
      </c>
      <c r="P1" s="15" t="s">
        <v>18</v>
      </c>
      <c r="Q1" s="15" t="s">
        <v>19</v>
      </c>
      <c r="R1" s="15" t="s">
        <v>20</v>
      </c>
      <c r="S1" s="15" t="s">
        <v>21</v>
      </c>
      <c r="T1" s="15" t="s">
        <v>22</v>
      </c>
      <c r="U1" s="15" t="s">
        <v>23</v>
      </c>
      <c r="V1" s="16" t="s">
        <v>24</v>
      </c>
      <c r="W1" s="16" t="s">
        <v>25</v>
      </c>
      <c r="X1" s="16" t="s">
        <v>26</v>
      </c>
      <c r="Y1" s="16" t="s">
        <v>27</v>
      </c>
      <c r="Z1" s="16" t="s">
        <v>28</v>
      </c>
      <c r="AA1" s="16" t="s">
        <v>29</v>
      </c>
      <c r="AB1" s="16" t="s">
        <v>30</v>
      </c>
      <c r="AC1" s="16" t="s">
        <v>31</v>
      </c>
      <c r="AD1" s="16" t="s">
        <v>32</v>
      </c>
      <c r="AE1" s="16" t="s">
        <v>33</v>
      </c>
      <c r="AF1" s="16" t="s">
        <v>34</v>
      </c>
      <c r="AG1" s="16" t="s">
        <v>35</v>
      </c>
      <c r="AH1" s="16" t="s">
        <v>36</v>
      </c>
      <c r="AI1" s="16" t="s">
        <v>37</v>
      </c>
      <c r="AJ1" s="17" t="s">
        <v>38</v>
      </c>
      <c r="AK1" s="17" t="s">
        <v>39</v>
      </c>
      <c r="AL1" s="17" t="s">
        <v>40</v>
      </c>
      <c r="AM1" s="16" t="s">
        <v>41</v>
      </c>
      <c r="AN1" s="16" t="s">
        <v>42</v>
      </c>
      <c r="AO1" s="16" t="s">
        <v>43</v>
      </c>
      <c r="AP1" s="16" t="s">
        <v>44</v>
      </c>
      <c r="AQ1" s="16" t="s">
        <v>45</v>
      </c>
      <c r="AR1" s="18" t="s">
        <v>46</v>
      </c>
      <c r="AS1" s="18" t="s">
        <v>47</v>
      </c>
      <c r="AT1" s="18" t="s">
        <v>48</v>
      </c>
      <c r="AU1" s="18" t="s">
        <v>49</v>
      </c>
      <c r="AV1" s="18" t="s">
        <v>50</v>
      </c>
      <c r="AW1" s="15" t="s">
        <v>51</v>
      </c>
      <c r="AX1" s="15" t="s">
        <v>52</v>
      </c>
      <c r="AY1" s="19" t="s">
        <v>53</v>
      </c>
      <c r="AZ1" s="20" t="s">
        <v>54</v>
      </c>
      <c r="BA1" s="21" t="s">
        <v>55</v>
      </c>
      <c r="BB1" s="18" t="s">
        <v>56</v>
      </c>
      <c r="BC1" s="18" t="s">
        <v>57</v>
      </c>
      <c r="BD1" s="15" t="s">
        <v>58</v>
      </c>
    </row>
    <row r="2" customFormat="false" ht="15" hidden="false" customHeight="true" outlineLevel="0" collapsed="false">
      <c r="A2" s="41" t="s">
        <v>59</v>
      </c>
      <c r="B2" s="42" t="n">
        <v>5.66666666666667</v>
      </c>
      <c r="C2" s="42" t="n">
        <v>5.07478465078053</v>
      </c>
      <c r="D2" s="42" t="n">
        <v>4.10051580898762</v>
      </c>
      <c r="E2" s="42" t="n">
        <v>4.9</v>
      </c>
      <c r="F2" s="42" t="n">
        <v>8.4</v>
      </c>
      <c r="G2" s="42" t="n">
        <v>10</v>
      </c>
      <c r="H2" s="42" t="n">
        <v>10</v>
      </c>
      <c r="I2" s="42" t="n">
        <v>10</v>
      </c>
      <c r="J2" s="42" t="n">
        <v>10</v>
      </c>
      <c r="K2" s="42" t="n">
        <v>10</v>
      </c>
      <c r="L2" s="42" t="n">
        <f aca="false">AVERAGE(Table1323[[#This Row],[2Bi Disappearance]:[2Bv Terrorism Injured ]])</f>
        <v>10</v>
      </c>
      <c r="M2" s="42" t="n">
        <v>10</v>
      </c>
      <c r="N2" s="42" t="n">
        <v>5</v>
      </c>
      <c r="O2" s="42" t="n">
        <v>10</v>
      </c>
      <c r="P2" s="42" t="n">
        <f aca="false">AVERAGE(Table1323[[#This Row],[2Ci Female Genital Mutilation]:[2Ciii Equal Inheritance Rights]])</f>
        <v>8.33333333333333</v>
      </c>
      <c r="Q2" s="42" t="n">
        <f aca="false">AVERAGE(F2,L2,P2)</f>
        <v>8.91111111111111</v>
      </c>
      <c r="R2" s="42" t="n">
        <v>10</v>
      </c>
      <c r="S2" s="42" t="n">
        <v>10</v>
      </c>
      <c r="T2" s="42" t="n">
        <v>10</v>
      </c>
      <c r="U2" s="42" t="n">
        <f aca="false">AVERAGE(R2:T2)</f>
        <v>10</v>
      </c>
      <c r="V2" s="42" t="s">
        <v>60</v>
      </c>
      <c r="W2" s="42" t="s">
        <v>60</v>
      </c>
      <c r="X2" s="42" t="s">
        <v>60</v>
      </c>
      <c r="Y2" s="42" t="s">
        <v>60</v>
      </c>
      <c r="Z2" s="42" t="s">
        <v>60</v>
      </c>
      <c r="AA2" s="42" t="s">
        <v>60</v>
      </c>
      <c r="AB2" s="42" t="s">
        <v>60</v>
      </c>
      <c r="AC2" s="42" t="s">
        <v>60</v>
      </c>
      <c r="AD2" s="42" t="s">
        <v>60</v>
      </c>
      <c r="AE2" s="42" t="s">
        <v>60</v>
      </c>
      <c r="AF2" s="42" t="s">
        <v>60</v>
      </c>
      <c r="AG2" s="42" t="s">
        <v>60</v>
      </c>
      <c r="AH2" s="42" t="s">
        <v>60</v>
      </c>
      <c r="AI2" s="42" t="s">
        <v>60</v>
      </c>
      <c r="AJ2" s="24" t="n">
        <v>10</v>
      </c>
      <c r="AK2" s="25" t="n">
        <v>4.66666666666667</v>
      </c>
      <c r="AL2" s="25" t="n">
        <v>6</v>
      </c>
      <c r="AM2" s="25" t="s">
        <v>60</v>
      </c>
      <c r="AN2" s="25" t="s">
        <v>60</v>
      </c>
      <c r="AO2" s="25" t="s">
        <v>60</v>
      </c>
      <c r="AP2" s="25" t="s">
        <v>60</v>
      </c>
      <c r="AQ2" s="42" t="n">
        <f aca="false">AVERAGE(AJ2:AK2,AL2,AO2,AP2)</f>
        <v>6.88888888888889</v>
      </c>
      <c r="AR2" s="42" t="n">
        <v>5</v>
      </c>
      <c r="AS2" s="42" t="n">
        <v>10</v>
      </c>
      <c r="AT2" s="42" t="n">
        <v>10</v>
      </c>
      <c r="AU2" s="42" t="n">
        <f aca="false">AVERAGE(AS2:AT2)</f>
        <v>10</v>
      </c>
      <c r="AV2" s="42" t="n">
        <f aca="false">AVERAGE(AR2,AU2)</f>
        <v>7.5</v>
      </c>
      <c r="AW2" s="43" t="n">
        <f aca="false">AVERAGE(Table1323[[#This Row],[RULE OF LAW]],Table1323[[#This Row],[SECURITY &amp; SAFETY]],Table1323[[#This Row],[PERSONAL FREEDOM (minus Security &amp;Safety and Rule of Law)]],Table1323[[#This Row],[PERSONAL FREEDOM (minus Security &amp;Safety and Rule of Law)]])</f>
        <v>7.51759259259259</v>
      </c>
      <c r="AX2" s="44" t="n">
        <v>7.29</v>
      </c>
      <c r="AY2" s="45" t="n">
        <f aca="false">AVERAGE(Table1323[[#This Row],[PERSONAL FREEDOM]:[ECONOMIC FREEDOM]])</f>
        <v>7.4037962962963</v>
      </c>
      <c r="AZ2" s="46" t="n">
        <f aca="false">RANK(BA2,$BA$2:$BA$154)</f>
        <v>54</v>
      </c>
      <c r="BA2" s="30" t="n">
        <f aca="false">ROUND(AY2, 2)</f>
        <v>7.4</v>
      </c>
      <c r="BB2" s="43" t="n">
        <f aca="false">Table1323[[#This Row],[1 Rule of Law]]</f>
        <v>4.9</v>
      </c>
      <c r="BC2" s="43" t="n">
        <f aca="false">Table1323[[#This Row],[2 Security &amp; Safety]]</f>
        <v>8.91111111111111</v>
      </c>
      <c r="BD2" s="43" t="n">
        <f aca="false">AVERAGE(AQ2,U2,AI2,AV2,X2)</f>
        <v>8.12962962962963</v>
      </c>
    </row>
    <row r="3" customFormat="false" ht="15" hidden="false" customHeight="true" outlineLevel="0" collapsed="false">
      <c r="A3" s="41" t="s">
        <v>61</v>
      </c>
      <c r="B3" s="42" t="s">
        <v>60</v>
      </c>
      <c r="C3" s="42" t="s">
        <v>60</v>
      </c>
      <c r="D3" s="42" t="s">
        <v>60</v>
      </c>
      <c r="E3" s="42" t="n">
        <v>4.465447</v>
      </c>
      <c r="F3" s="42" t="n">
        <v>9.72</v>
      </c>
      <c r="G3" s="42" t="n">
        <v>10</v>
      </c>
      <c r="H3" s="42" t="n">
        <v>7.74445892501815</v>
      </c>
      <c r="I3" s="42" t="n">
        <v>5</v>
      </c>
      <c r="J3" s="42" t="n">
        <v>8.97560842844574</v>
      </c>
      <c r="K3" s="42" t="n">
        <v>8.75945240875998</v>
      </c>
      <c r="L3" s="42" t="n">
        <f aca="false">AVERAGE(Table1323[[#This Row],[2Bi Disappearance]:[2Bv Terrorism Injured ]])</f>
        <v>8.09590395244478</v>
      </c>
      <c r="M3" s="42" t="n">
        <v>10</v>
      </c>
      <c r="N3" s="42" t="n">
        <v>5</v>
      </c>
      <c r="O3" s="47" t="n">
        <v>5</v>
      </c>
      <c r="P3" s="47" t="n">
        <f aca="false">AVERAGE(Table1323[[#This Row],[2Ci Female Genital Mutilation]:[2Ciii Equal Inheritance Rights]])</f>
        <v>6.66666666666667</v>
      </c>
      <c r="Q3" s="42" t="n">
        <f aca="false">AVERAGE(F3,L3,P3)</f>
        <v>8.16085687303715</v>
      </c>
      <c r="R3" s="42" t="n">
        <v>5</v>
      </c>
      <c r="S3" s="42" t="n">
        <v>5</v>
      </c>
      <c r="T3" s="42" t="n">
        <v>5</v>
      </c>
      <c r="U3" s="42" t="n">
        <f aca="false">AVERAGE(R3:T3)</f>
        <v>5</v>
      </c>
      <c r="V3" s="42" t="n">
        <v>2.5</v>
      </c>
      <c r="W3" s="42" t="n">
        <v>0</v>
      </c>
      <c r="X3" s="42" t="n">
        <f aca="false">AVERAGE(Table1323[[#This Row],[4A Freedom to establish religious organizations]:[4B Autonomy of religious organizations]])</f>
        <v>1.25</v>
      </c>
      <c r="Y3" s="42" t="n">
        <v>5</v>
      </c>
      <c r="Z3" s="42" t="n">
        <v>5</v>
      </c>
      <c r="AA3" s="42" t="n">
        <v>3.33333333333333</v>
      </c>
      <c r="AB3" s="42" t="n">
        <v>3.33333333333333</v>
      </c>
      <c r="AC3" s="42" t="n">
        <v>0</v>
      </c>
      <c r="AD3" s="42" t="e">
        <f aca="false">AVERAGE(Table1323[[#This Row],[5Ci Political parties]:[5ciii educational, sporting and cultural organizations]])</f>
        <v>#N/A</v>
      </c>
      <c r="AE3" s="42" t="n">
        <v>5</v>
      </c>
      <c r="AF3" s="42" t="n">
        <v>5</v>
      </c>
      <c r="AG3" s="42" t="n">
        <v>7.5</v>
      </c>
      <c r="AH3" s="42" t="e">
        <f aca="false">AVERAGE(Table1323[[#This Row],[5Di Political parties]:[5diii educational, sporting and cultural organizations5]])</f>
        <v>#N/A</v>
      </c>
      <c r="AI3" s="42" t="n">
        <f aca="false">AVERAGE(Y3,Z3,AD3,AH3)</f>
        <v>4.51388888888889</v>
      </c>
      <c r="AJ3" s="24" t="n">
        <v>10</v>
      </c>
      <c r="AK3" s="25" t="n">
        <v>2.66666666666667</v>
      </c>
      <c r="AL3" s="25" t="n">
        <v>4.25</v>
      </c>
      <c r="AM3" s="25" t="n">
        <v>10</v>
      </c>
      <c r="AN3" s="25" t="n">
        <v>3.33333333333333</v>
      </c>
      <c r="AO3" s="25" t="n">
        <f aca="false">AVERAGE(Table1323[[#This Row],[6Di Access to foreign television (cable/ satellite)]:[6Dii Access to foreign newspapers]])</f>
        <v>6.66666666666667</v>
      </c>
      <c r="AP3" s="25" t="n">
        <v>6.66666666666667</v>
      </c>
      <c r="AQ3" s="42" t="n">
        <f aca="false">AVERAGE(AJ3:AK3,AL3,AO3,AP3)</f>
        <v>6.05</v>
      </c>
      <c r="AR3" s="42" t="n">
        <v>0</v>
      </c>
      <c r="AS3" s="42" t="n">
        <v>0</v>
      </c>
      <c r="AT3" s="42" t="n">
        <v>0</v>
      </c>
      <c r="AU3" s="42" t="n">
        <f aca="false">AVERAGE(AS3:AT3)</f>
        <v>0</v>
      </c>
      <c r="AV3" s="42" t="n">
        <f aca="false">AVERAGE(AR3,AU3)</f>
        <v>0</v>
      </c>
      <c r="AW3" s="43" t="n">
        <f aca="false">AVERAGE(Table1323[[#This Row],[RULE OF LAW]],Table1323[[#This Row],[SECURITY &amp; SAFETY]],Table1323[[#This Row],[PERSONAL FREEDOM (minus Security &amp;Safety and Rule of Law)]],Table1323[[#This Row],[PERSONAL FREEDOM (minus Security &amp;Safety and Rule of Law)]])</f>
        <v>4.83796485714818</v>
      </c>
      <c r="AX3" s="44" t="n">
        <v>5.21</v>
      </c>
      <c r="AY3" s="45" t="n">
        <f aca="false">AVERAGE(Table1323[[#This Row],[PERSONAL FREEDOM]:[ECONOMIC FREEDOM]])</f>
        <v>5.02398242857409</v>
      </c>
      <c r="AZ3" s="46" t="n">
        <f aca="false">RANK(BA3,$BA$2:$BA$154)</f>
        <v>150</v>
      </c>
      <c r="BA3" s="30" t="n">
        <f aca="false">ROUND(AY3, 2)</f>
        <v>5.02</v>
      </c>
      <c r="BB3" s="43" t="n">
        <f aca="false">Table1323[[#This Row],[1 Rule of Law]]</f>
        <v>4.465447</v>
      </c>
      <c r="BC3" s="43" t="n">
        <f aca="false">Table1323[[#This Row],[2 Security &amp; Safety]]</f>
        <v>8.16085687303715</v>
      </c>
      <c r="BD3" s="43" t="n">
        <f aca="false">AVERAGE(AQ3,U3,AI3,AV3,X3)</f>
        <v>3.36277777777778</v>
      </c>
    </row>
    <row r="4" customFormat="false" ht="15" hidden="false" customHeight="true" outlineLevel="0" collapsed="false">
      <c r="A4" s="41" t="s">
        <v>62</v>
      </c>
      <c r="B4" s="42" t="s">
        <v>60</v>
      </c>
      <c r="C4" s="42" t="s">
        <v>60</v>
      </c>
      <c r="D4" s="42" t="s">
        <v>60</v>
      </c>
      <c r="E4" s="42" t="n">
        <v>3.812441</v>
      </c>
      <c r="F4" s="42" t="n">
        <v>6</v>
      </c>
      <c r="G4" s="42" t="n">
        <v>10</v>
      </c>
      <c r="H4" s="42" t="n">
        <v>10</v>
      </c>
      <c r="I4" s="42" t="n">
        <v>7.5</v>
      </c>
      <c r="J4" s="42" t="n">
        <v>9.930125800112</v>
      </c>
      <c r="K4" s="42" t="n">
        <v>9.9266320901176</v>
      </c>
      <c r="L4" s="42" t="n">
        <f aca="false">AVERAGE(Table1323[[#This Row],[2Bi Disappearance]:[2Bv Terrorism Injured ]])</f>
        <v>9.47135157804592</v>
      </c>
      <c r="M4" s="42" t="n">
        <v>10</v>
      </c>
      <c r="N4" s="42" t="n">
        <v>7.5</v>
      </c>
      <c r="O4" s="47" t="n">
        <v>5</v>
      </c>
      <c r="P4" s="47" t="n">
        <f aca="false">AVERAGE(Table1323[[#This Row],[2Ci Female Genital Mutilation]:[2Ciii Equal Inheritance Rights]])</f>
        <v>7.5</v>
      </c>
      <c r="Q4" s="42" t="n">
        <f aca="false">AVERAGE(F4,L4,P4)</f>
        <v>7.65711719268197</v>
      </c>
      <c r="R4" s="42" t="n">
        <v>0</v>
      </c>
      <c r="S4" s="42" t="n">
        <v>0</v>
      </c>
      <c r="T4" s="42" t="n">
        <v>10</v>
      </c>
      <c r="U4" s="42" t="n">
        <f aca="false">AVERAGE(R4:T4)</f>
        <v>3.33333333333333</v>
      </c>
      <c r="V4" s="42" t="n">
        <v>5</v>
      </c>
      <c r="W4" s="42" t="n">
        <v>3.33333333333333</v>
      </c>
      <c r="X4" s="42" t="n">
        <f aca="false">AVERAGE(Table1323[[#This Row],[4A Freedom to establish religious organizations]:[4B Autonomy of religious organizations]])</f>
        <v>4.16666666666667</v>
      </c>
      <c r="Y4" s="42" t="n">
        <v>2.5</v>
      </c>
      <c r="Z4" s="42" t="n">
        <v>2.5</v>
      </c>
      <c r="AA4" s="42" t="n">
        <v>0</v>
      </c>
      <c r="AB4" s="42" t="n">
        <v>0</v>
      </c>
      <c r="AC4" s="42" t="n">
        <v>0</v>
      </c>
      <c r="AD4" s="42" t="e">
        <f aca="false">AVERAGE(Table1323[[#This Row],[5Ci Political parties]:[5ciii educational, sporting and cultural organizations]])</f>
        <v>#N/A</v>
      </c>
      <c r="AE4" s="42" t="n">
        <v>2.5</v>
      </c>
      <c r="AF4" s="42" t="n">
        <v>5</v>
      </c>
      <c r="AG4" s="42" t="n">
        <v>2.5</v>
      </c>
      <c r="AH4" s="42" t="e">
        <f aca="false">AVERAGE(Table1323[[#This Row],[5Di Political parties]:[5diii educational, sporting and cultural organizations5]])</f>
        <v>#N/A</v>
      </c>
      <c r="AI4" s="42" t="n">
        <f aca="false">AVERAGE(Y4,Z4,AD4,AH4)</f>
        <v>2.08333333333333</v>
      </c>
      <c r="AJ4" s="24" t="n">
        <v>0</v>
      </c>
      <c r="AK4" s="25" t="n">
        <v>4</v>
      </c>
      <c r="AL4" s="25" t="n">
        <v>4.5</v>
      </c>
      <c r="AM4" s="25" t="n">
        <v>10</v>
      </c>
      <c r="AN4" s="25" t="n">
        <v>6.66666666666667</v>
      </c>
      <c r="AO4" s="25" t="n">
        <f aca="false">AVERAGE(Table1323[[#This Row],[6Di Access to foreign television (cable/ satellite)]:[6Dii Access to foreign newspapers]])</f>
        <v>8.33333333333333</v>
      </c>
      <c r="AP4" s="25" t="n">
        <v>10</v>
      </c>
      <c r="AQ4" s="42" t="n">
        <f aca="false">AVERAGE(AJ4:AK4,AL4,AO4,AP4)</f>
        <v>5.36666666666667</v>
      </c>
      <c r="AR4" s="42" t="n">
        <v>5</v>
      </c>
      <c r="AS4" s="42" t="n">
        <v>0</v>
      </c>
      <c r="AT4" s="42" t="n">
        <v>0</v>
      </c>
      <c r="AU4" s="42" t="n">
        <f aca="false">AVERAGE(AS4:AT4)</f>
        <v>0</v>
      </c>
      <c r="AV4" s="42" t="n">
        <f aca="false">AVERAGE(AR4,AU4)</f>
        <v>2.5</v>
      </c>
      <c r="AW4" s="43" t="n">
        <f aca="false">AVERAGE(Table1323[[#This Row],[RULE OF LAW]],Table1323[[#This Row],[SECURITY &amp; SAFETY]],Table1323[[#This Row],[PERSONAL FREEDOM (minus Security &amp;Safety and Rule of Law)]],Table1323[[#This Row],[PERSONAL FREEDOM (minus Security &amp;Safety and Rule of Law)]])</f>
        <v>4.61238954817049</v>
      </c>
      <c r="AX4" s="44" t="n">
        <v>5.37</v>
      </c>
      <c r="AY4" s="45" t="n">
        <f aca="false">AVERAGE(Table1323[[#This Row],[PERSONAL FREEDOM]:[ECONOMIC FREEDOM]])</f>
        <v>4.99119477408525</v>
      </c>
      <c r="AZ4" s="46" t="n">
        <f aca="false">RANK(BA4,$BA$2:$BA$154)</f>
        <v>151</v>
      </c>
      <c r="BA4" s="30" t="n">
        <f aca="false">ROUND(AY4, 2)</f>
        <v>4.99</v>
      </c>
      <c r="BB4" s="43" t="n">
        <f aca="false">Table1323[[#This Row],[1 Rule of Law]]</f>
        <v>3.812441</v>
      </c>
      <c r="BC4" s="43" t="n">
        <f aca="false">Table1323[[#This Row],[2 Security &amp; Safety]]</f>
        <v>7.65711719268197</v>
      </c>
      <c r="BD4" s="43" t="n">
        <f aca="false">AVERAGE(AQ4,U4,AI4,AV4,X4)</f>
        <v>3.49</v>
      </c>
    </row>
    <row r="5" customFormat="false" ht="15" hidden="false" customHeight="true" outlineLevel="0" collapsed="false">
      <c r="A5" s="41" t="s">
        <v>63</v>
      </c>
      <c r="B5" s="42" t="n">
        <v>6.33333333333333</v>
      </c>
      <c r="C5" s="42" t="n">
        <v>5.36658439226844</v>
      </c>
      <c r="D5" s="42" t="n">
        <v>4.34365174237911</v>
      </c>
      <c r="E5" s="42" t="n">
        <v>5.3</v>
      </c>
      <c r="F5" s="42" t="n">
        <v>7.8</v>
      </c>
      <c r="G5" s="42" t="n">
        <v>10</v>
      </c>
      <c r="H5" s="42" t="n">
        <v>10</v>
      </c>
      <c r="I5" s="42" t="n">
        <v>7.5</v>
      </c>
      <c r="J5" s="42" t="n">
        <v>10</v>
      </c>
      <c r="K5" s="42" t="n">
        <v>10</v>
      </c>
      <c r="L5" s="42" t="n">
        <f aca="false">AVERAGE(Table1323[[#This Row],[2Bi Disappearance]:[2Bv Terrorism Injured ]])</f>
        <v>9.5</v>
      </c>
      <c r="M5" s="42" t="n">
        <v>10</v>
      </c>
      <c r="N5" s="42" t="n">
        <v>10</v>
      </c>
      <c r="O5" s="47" t="n">
        <v>10</v>
      </c>
      <c r="P5" s="47" t="n">
        <f aca="false">AVERAGE(Table1323[[#This Row],[2Ci Female Genital Mutilation]:[2Ciii Equal Inheritance Rights]])</f>
        <v>10</v>
      </c>
      <c r="Q5" s="42" t="n">
        <f aca="false">AVERAGE(F5,L5,P5)</f>
        <v>9.1</v>
      </c>
      <c r="R5" s="42" t="n">
        <v>10</v>
      </c>
      <c r="S5" s="42" t="n">
        <v>10</v>
      </c>
      <c r="T5" s="42" t="n">
        <v>10</v>
      </c>
      <c r="U5" s="42" t="n">
        <f aca="false">AVERAGE(R5:T5)</f>
        <v>10</v>
      </c>
      <c r="V5" s="42" t="n">
        <v>10</v>
      </c>
      <c r="W5" s="42" t="n">
        <v>10</v>
      </c>
      <c r="X5" s="42" t="n">
        <f aca="false">AVERAGE(Table1323[[#This Row],[4A Freedom to establish religious organizations]:[4B Autonomy of religious organizations]])</f>
        <v>10</v>
      </c>
      <c r="Y5" s="42" t="n">
        <v>10</v>
      </c>
      <c r="Z5" s="42" t="n">
        <v>10</v>
      </c>
      <c r="AA5" s="42" t="n">
        <v>6.66666666666667</v>
      </c>
      <c r="AB5" s="42" t="n">
        <v>10</v>
      </c>
      <c r="AC5" s="42" t="n">
        <v>6.66666666666667</v>
      </c>
      <c r="AD5" s="42" t="e">
        <f aca="false">AVERAGE(Table1323[[#This Row],[5Ci Political parties]:[5ciii educational, sporting and cultural organizations]])</f>
        <v>#N/A</v>
      </c>
      <c r="AE5" s="42" t="n">
        <v>10</v>
      </c>
      <c r="AF5" s="42" t="n">
        <v>7.5</v>
      </c>
      <c r="AG5" s="42" t="n">
        <v>10</v>
      </c>
      <c r="AH5" s="42" t="e">
        <f aca="false">AVERAGE(Table1323[[#This Row],[5Di Political parties]:[5diii educational, sporting and cultural organizations5]])</f>
        <v>#N/A</v>
      </c>
      <c r="AI5" s="42" t="n">
        <f aca="false">AVERAGE(Y5,Z5,AD5,AH5)</f>
        <v>9.23611111111111</v>
      </c>
      <c r="AJ5" s="24" t="n">
        <v>10</v>
      </c>
      <c r="AK5" s="25" t="n">
        <v>5.66666666666667</v>
      </c>
      <c r="AL5" s="25" t="n">
        <v>4.75</v>
      </c>
      <c r="AM5" s="25" t="n">
        <v>10</v>
      </c>
      <c r="AN5" s="25" t="n">
        <v>10</v>
      </c>
      <c r="AO5" s="25" t="n">
        <f aca="false">AVERAGE(Table1323[[#This Row],[6Di Access to foreign television (cable/ satellite)]:[6Dii Access to foreign newspapers]])</f>
        <v>10</v>
      </c>
      <c r="AP5" s="25" t="n">
        <v>10</v>
      </c>
      <c r="AQ5" s="42" t="n">
        <f aca="false">AVERAGE(AJ5:AK5,AL5,AO5,AP5)</f>
        <v>8.08333333333333</v>
      </c>
      <c r="AR5" s="42" t="n">
        <v>10</v>
      </c>
      <c r="AS5" s="42" t="n">
        <v>10</v>
      </c>
      <c r="AT5" s="42" t="n">
        <v>10</v>
      </c>
      <c r="AU5" s="42" t="n">
        <f aca="false">AVERAGE(AS5:AT5)</f>
        <v>10</v>
      </c>
      <c r="AV5" s="42" t="n">
        <f aca="false">AVERAGE(AR5,AU5)</f>
        <v>10</v>
      </c>
      <c r="AW5" s="43" t="n">
        <f aca="false">AVERAGE(Table1323[[#This Row],[RULE OF LAW]],Table1323[[#This Row],[SECURITY &amp; SAFETY]],Table1323[[#This Row],[PERSONAL FREEDOM (minus Security &amp;Safety and Rule of Law)]],Table1323[[#This Row],[PERSONAL FREEDOM (minus Security &amp;Safety and Rule of Law)]])</f>
        <v>8.33194444444444</v>
      </c>
      <c r="AX5" s="44" t="n">
        <v>5.88</v>
      </c>
      <c r="AY5" s="45" t="n">
        <f aca="false">AVERAGE(Table1323[[#This Row],[PERSONAL FREEDOM]:[ECONOMIC FREEDOM]])</f>
        <v>7.10597222222222</v>
      </c>
      <c r="AZ5" s="46" t="n">
        <f aca="false">RANK(BA5,$BA$2:$BA$154)</f>
        <v>67</v>
      </c>
      <c r="BA5" s="30" t="n">
        <f aca="false">ROUND(AY5, 2)</f>
        <v>7.11</v>
      </c>
      <c r="BB5" s="43" t="n">
        <f aca="false">Table1323[[#This Row],[1 Rule of Law]]</f>
        <v>5.3</v>
      </c>
      <c r="BC5" s="43" t="n">
        <f aca="false">Table1323[[#This Row],[2 Security &amp; Safety]]</f>
        <v>9.1</v>
      </c>
      <c r="BD5" s="43" t="n">
        <f aca="false">AVERAGE(AQ5,U5,AI5,AV5,X5)</f>
        <v>9.46388888888889</v>
      </c>
    </row>
    <row r="6" customFormat="false" ht="15" hidden="false" customHeight="true" outlineLevel="0" collapsed="false">
      <c r="A6" s="41" t="s">
        <v>64</v>
      </c>
      <c r="B6" s="42" t="s">
        <v>60</v>
      </c>
      <c r="C6" s="42" t="s">
        <v>60</v>
      </c>
      <c r="D6" s="42" t="s">
        <v>60</v>
      </c>
      <c r="E6" s="42" t="n">
        <v>4.859971</v>
      </c>
      <c r="F6" s="42" t="n">
        <v>9.4</v>
      </c>
      <c r="G6" s="42" t="n">
        <v>10</v>
      </c>
      <c r="H6" s="42" t="n">
        <v>10</v>
      </c>
      <c r="I6" s="42" t="n">
        <v>7.5</v>
      </c>
      <c r="J6" s="42" t="n">
        <v>10</v>
      </c>
      <c r="K6" s="42" t="n">
        <v>10</v>
      </c>
      <c r="L6" s="42" t="n">
        <f aca="false">AVERAGE(Table1323[[#This Row],[2Bi Disappearance]:[2Bv Terrorism Injured ]])</f>
        <v>9.5</v>
      </c>
      <c r="M6" s="42" t="n">
        <v>10</v>
      </c>
      <c r="N6" s="42" t="n">
        <v>10</v>
      </c>
      <c r="O6" s="47" t="n">
        <v>10</v>
      </c>
      <c r="P6" s="47" t="n">
        <f aca="false">AVERAGE(Table1323[[#This Row],[2Ci Female Genital Mutilation]:[2Ciii Equal Inheritance Rights]])</f>
        <v>10</v>
      </c>
      <c r="Q6" s="42" t="n">
        <f aca="false">AVERAGE(F6,L6,P6)</f>
        <v>9.63333333333333</v>
      </c>
      <c r="R6" s="42" t="n">
        <v>5</v>
      </c>
      <c r="S6" s="42" t="n">
        <v>5</v>
      </c>
      <c r="T6" s="42" t="n">
        <v>10</v>
      </c>
      <c r="U6" s="42" t="n">
        <f aca="false">AVERAGE(R6:T6)</f>
        <v>6.66666666666667</v>
      </c>
      <c r="V6" s="42" t="s">
        <v>60</v>
      </c>
      <c r="W6" s="42" t="s">
        <v>60</v>
      </c>
      <c r="X6" s="42" t="s">
        <v>60</v>
      </c>
      <c r="Y6" s="42" t="s">
        <v>60</v>
      </c>
      <c r="Z6" s="42" t="s">
        <v>60</v>
      </c>
      <c r="AA6" s="42" t="s">
        <v>60</v>
      </c>
      <c r="AB6" s="42" t="s">
        <v>60</v>
      </c>
      <c r="AC6" s="42" t="s">
        <v>60</v>
      </c>
      <c r="AD6" s="42" t="s">
        <v>60</v>
      </c>
      <c r="AE6" s="42" t="s">
        <v>60</v>
      </c>
      <c r="AF6" s="42" t="s">
        <v>60</v>
      </c>
      <c r="AG6" s="42" t="s">
        <v>60</v>
      </c>
      <c r="AH6" s="42" t="s">
        <v>60</v>
      </c>
      <c r="AI6" s="42" t="s">
        <v>60</v>
      </c>
      <c r="AJ6" s="24" t="n">
        <v>10</v>
      </c>
      <c r="AK6" s="25" t="n">
        <v>3</v>
      </c>
      <c r="AL6" s="25" t="n">
        <v>3.25</v>
      </c>
      <c r="AM6" s="25" t="s">
        <v>60</v>
      </c>
      <c r="AN6" s="25" t="s">
        <v>60</v>
      </c>
      <c r="AO6" s="25" t="s">
        <v>60</v>
      </c>
      <c r="AP6" s="25" t="s">
        <v>60</v>
      </c>
      <c r="AQ6" s="42" t="n">
        <f aca="false">AVERAGE(AJ6:AK6,AL6,AO6,AP6)</f>
        <v>5.41666666666667</v>
      </c>
      <c r="AR6" s="42" t="n">
        <v>10</v>
      </c>
      <c r="AS6" s="42" t="n">
        <v>10</v>
      </c>
      <c r="AT6" s="42" t="n">
        <v>10</v>
      </c>
      <c r="AU6" s="42" t="n">
        <f aca="false">AVERAGE(AS6:AT6)</f>
        <v>10</v>
      </c>
      <c r="AV6" s="42" t="n">
        <f aca="false">AVERAGE(AR6,AU6)</f>
        <v>10</v>
      </c>
      <c r="AW6" s="43" t="n">
        <f aca="false">AVERAGE(Table1323[[#This Row],[RULE OF LAW]],Table1323[[#This Row],[SECURITY &amp; SAFETY]],Table1323[[#This Row],[PERSONAL FREEDOM (minus Security &amp;Safety and Rule of Law)]],Table1323[[#This Row],[PERSONAL FREEDOM (minus Security &amp;Safety and Rule of Law)]])</f>
        <v>7.30388163888889</v>
      </c>
      <c r="AX6" s="44" t="n">
        <v>7.54</v>
      </c>
      <c r="AY6" s="45" t="n">
        <f aca="false">AVERAGE(Table1323[[#This Row],[PERSONAL FREEDOM]:[ECONOMIC FREEDOM]])</f>
        <v>7.42194081944444</v>
      </c>
      <c r="AZ6" s="46" t="n">
        <f aca="false">RANK(BA6,$BA$2:$BA$154)</f>
        <v>52</v>
      </c>
      <c r="BA6" s="30" t="n">
        <f aca="false">ROUND(AY6, 2)</f>
        <v>7.42</v>
      </c>
      <c r="BB6" s="43" t="n">
        <f aca="false">Table1323[[#This Row],[1 Rule of Law]]</f>
        <v>4.859971</v>
      </c>
      <c r="BC6" s="43" t="n">
        <f aca="false">Table1323[[#This Row],[2 Security &amp; Safety]]</f>
        <v>9.63333333333333</v>
      </c>
      <c r="BD6" s="43" t="n">
        <f aca="false">AVERAGE(AQ6,U6,AI6,AV6,X6)</f>
        <v>7.36111111111111</v>
      </c>
    </row>
    <row r="7" customFormat="false" ht="15" hidden="false" customHeight="true" outlineLevel="0" collapsed="false">
      <c r="A7" s="41" t="s">
        <v>65</v>
      </c>
      <c r="B7" s="42" t="n">
        <v>8.8</v>
      </c>
      <c r="C7" s="42" t="n">
        <v>7.23283097208327</v>
      </c>
      <c r="D7" s="42" t="n">
        <v>7.23642926565899</v>
      </c>
      <c r="E7" s="42" t="n">
        <v>7.8</v>
      </c>
      <c r="F7" s="42" t="n">
        <v>9.6</v>
      </c>
      <c r="G7" s="42" t="n">
        <v>10</v>
      </c>
      <c r="H7" s="42" t="n">
        <v>10</v>
      </c>
      <c r="I7" s="42" t="n">
        <v>10</v>
      </c>
      <c r="J7" s="42" t="n">
        <v>10</v>
      </c>
      <c r="K7" s="42" t="n">
        <v>10</v>
      </c>
      <c r="L7" s="42" t="n">
        <f aca="false">AVERAGE(Table1323[[#This Row],[2Bi Disappearance]:[2Bv Terrorism Injured ]])</f>
        <v>10</v>
      </c>
      <c r="M7" s="42" t="n">
        <v>9.5</v>
      </c>
      <c r="N7" s="42" t="n">
        <v>10</v>
      </c>
      <c r="O7" s="47" t="n">
        <v>10</v>
      </c>
      <c r="P7" s="47" t="n">
        <f aca="false">AVERAGE(Table1323[[#This Row],[2Ci Female Genital Mutilation]:[2Ciii Equal Inheritance Rights]])</f>
        <v>9.83333333333333</v>
      </c>
      <c r="Q7" s="42" t="n">
        <f aca="false">AVERAGE(F7,L7,P7)</f>
        <v>9.81111111111111</v>
      </c>
      <c r="R7" s="42" t="n">
        <v>10</v>
      </c>
      <c r="S7" s="42" t="n">
        <v>10</v>
      </c>
      <c r="T7" s="42" t="n">
        <v>10</v>
      </c>
      <c r="U7" s="42" t="n">
        <f aca="false">AVERAGE(R7:T7)</f>
        <v>10</v>
      </c>
      <c r="V7" s="42" t="n">
        <v>10</v>
      </c>
      <c r="W7" s="42" t="n">
        <v>10</v>
      </c>
      <c r="X7" s="42" t="n">
        <f aca="false">AVERAGE(Table1323[[#This Row],[4A Freedom to establish religious organizations]:[4B Autonomy of religious organizations]])</f>
        <v>10</v>
      </c>
      <c r="Y7" s="42" t="n">
        <v>10</v>
      </c>
      <c r="Z7" s="42" t="n">
        <v>10</v>
      </c>
      <c r="AA7" s="42" t="n">
        <v>10</v>
      </c>
      <c r="AB7" s="42" t="n">
        <v>10</v>
      </c>
      <c r="AC7" s="42" t="n">
        <v>10</v>
      </c>
      <c r="AD7" s="42" t="e">
        <f aca="false">AVERAGE(Table1323[[#This Row],[5Ci Political parties]:[5ciii educational, sporting and cultural organizations]])</f>
        <v>#N/A</v>
      </c>
      <c r="AE7" s="42" t="n">
        <v>10</v>
      </c>
      <c r="AF7" s="42" t="n">
        <v>10</v>
      </c>
      <c r="AG7" s="42" t="n">
        <v>10</v>
      </c>
      <c r="AH7" s="42" t="e">
        <f aca="false">AVERAGE(Table1323[[#This Row],[5Di Political parties]:[5diii educational, sporting and cultural organizations5]])</f>
        <v>#N/A</v>
      </c>
      <c r="AI7" s="42" t="n">
        <f aca="false">AVERAGE(Y7,Z7,AD7,AH7)</f>
        <v>10</v>
      </c>
      <c r="AJ7" s="24" t="n">
        <v>10</v>
      </c>
      <c r="AK7" s="25" t="n">
        <v>8</v>
      </c>
      <c r="AL7" s="25" t="n">
        <v>7.75</v>
      </c>
      <c r="AM7" s="25" t="n">
        <v>10</v>
      </c>
      <c r="AN7" s="25" t="n">
        <v>10</v>
      </c>
      <c r="AO7" s="25" t="n">
        <f aca="false">AVERAGE(Table1323[[#This Row],[6Di Access to foreign television (cable/ satellite)]:[6Dii Access to foreign newspapers]])</f>
        <v>10</v>
      </c>
      <c r="AP7" s="25" t="n">
        <v>10</v>
      </c>
      <c r="AQ7" s="42" t="n">
        <f aca="false">AVERAGE(AJ7:AK7,AL7,AO7,AP7)</f>
        <v>9.15</v>
      </c>
      <c r="AR7" s="42" t="n">
        <v>10</v>
      </c>
      <c r="AS7" s="42" t="n">
        <v>10</v>
      </c>
      <c r="AT7" s="42" t="n">
        <v>10</v>
      </c>
      <c r="AU7" s="42" t="n">
        <f aca="false">AVERAGE(AS7:AT7)</f>
        <v>10</v>
      </c>
      <c r="AV7" s="42" t="n">
        <f aca="false">AVERAGE(AR7,AU7)</f>
        <v>10</v>
      </c>
      <c r="AW7" s="43" t="n">
        <f aca="false">AVERAGE(Table1323[[#This Row],[RULE OF LAW]],Table1323[[#This Row],[SECURITY &amp; SAFETY]],Table1323[[#This Row],[PERSONAL FREEDOM (minus Security &amp;Safety and Rule of Law)]],Table1323[[#This Row],[PERSONAL FREEDOM (minus Security &amp;Safety and Rule of Law)]])</f>
        <v>9.31777777777778</v>
      </c>
      <c r="AX7" s="44" t="n">
        <v>7.94</v>
      </c>
      <c r="AY7" s="45" t="n">
        <f aca="false">AVERAGE(Table1323[[#This Row],[PERSONAL FREEDOM]:[ECONOMIC FREEDOM]])</f>
        <v>8.62888888888889</v>
      </c>
      <c r="AZ7" s="46" t="n">
        <f aca="false">RANK(BA7,$BA$2:$BA$154)</f>
        <v>6</v>
      </c>
      <c r="BA7" s="30" t="n">
        <f aca="false">ROUND(AY7, 2)</f>
        <v>8.63</v>
      </c>
      <c r="BB7" s="43" t="n">
        <f aca="false">Table1323[[#This Row],[1 Rule of Law]]</f>
        <v>7.8</v>
      </c>
      <c r="BC7" s="43" t="n">
        <f aca="false">Table1323[[#This Row],[2 Security &amp; Safety]]</f>
        <v>9.81111111111111</v>
      </c>
      <c r="BD7" s="43" t="n">
        <f aca="false">AVERAGE(AQ7,U7,AI7,AV7,X7)</f>
        <v>9.83</v>
      </c>
    </row>
    <row r="8" customFormat="false" ht="15" hidden="false" customHeight="true" outlineLevel="0" collapsed="false">
      <c r="A8" s="41" t="s">
        <v>66</v>
      </c>
      <c r="B8" s="42" t="n">
        <v>8.1</v>
      </c>
      <c r="C8" s="42" t="n">
        <v>7.43923999716999</v>
      </c>
      <c r="D8" s="42" t="n">
        <v>7.47908091812146</v>
      </c>
      <c r="E8" s="42" t="n">
        <v>7.7</v>
      </c>
      <c r="F8" s="42" t="n">
        <v>9.76</v>
      </c>
      <c r="G8" s="42" t="n">
        <v>10</v>
      </c>
      <c r="H8" s="42" t="n">
        <v>10</v>
      </c>
      <c r="I8" s="42" t="n">
        <v>10</v>
      </c>
      <c r="J8" s="42" t="n">
        <v>10</v>
      </c>
      <c r="K8" s="42" t="n">
        <v>10</v>
      </c>
      <c r="L8" s="42" t="n">
        <f aca="false">AVERAGE(Table1323[[#This Row],[2Bi Disappearance]:[2Bv Terrorism Injured ]])</f>
        <v>10</v>
      </c>
      <c r="M8" s="42" t="n">
        <v>9.5</v>
      </c>
      <c r="N8" s="42" t="n">
        <v>10</v>
      </c>
      <c r="O8" s="47" t="n">
        <v>10</v>
      </c>
      <c r="P8" s="47" t="n">
        <f aca="false">AVERAGE(Table1323[[#This Row],[2Ci Female Genital Mutilation]:[2Ciii Equal Inheritance Rights]])</f>
        <v>9.83333333333333</v>
      </c>
      <c r="Q8" s="42" t="n">
        <f aca="false">AVERAGE(F8,L8,P8)</f>
        <v>9.86444444444444</v>
      </c>
      <c r="R8" s="42" t="n">
        <v>10</v>
      </c>
      <c r="S8" s="42" t="n">
        <v>10</v>
      </c>
      <c r="T8" s="42" t="n">
        <v>10</v>
      </c>
      <c r="U8" s="42" t="n">
        <f aca="false">AVERAGE(R8:T8)</f>
        <v>10</v>
      </c>
      <c r="V8" s="42" t="n">
        <v>10</v>
      </c>
      <c r="W8" s="42" t="n">
        <v>10</v>
      </c>
      <c r="X8" s="42" t="n">
        <f aca="false">AVERAGE(Table1323[[#This Row],[4A Freedom to establish religious organizations]:[4B Autonomy of religious organizations]])</f>
        <v>10</v>
      </c>
      <c r="Y8" s="42" t="n">
        <v>10</v>
      </c>
      <c r="Z8" s="42" t="n">
        <v>10</v>
      </c>
      <c r="AA8" s="42" t="n">
        <v>10</v>
      </c>
      <c r="AB8" s="42" t="n">
        <v>10</v>
      </c>
      <c r="AC8" s="42" t="n">
        <v>6.66666666666667</v>
      </c>
      <c r="AD8" s="42" t="e">
        <f aca="false">AVERAGE(Table1323[[#This Row],[5Ci Political parties]:[5ciii educational, sporting and cultural organizations]])</f>
        <v>#N/A</v>
      </c>
      <c r="AE8" s="42" t="n">
        <v>10</v>
      </c>
      <c r="AF8" s="42" t="n">
        <v>0</v>
      </c>
      <c r="AG8" s="42" t="n">
        <v>10</v>
      </c>
      <c r="AH8" s="42" t="e">
        <f aca="false">AVERAGE(Table1323[[#This Row],[5Di Political parties]:[5diii educational, sporting and cultural organizations5]])</f>
        <v>#N/A</v>
      </c>
      <c r="AI8" s="42" t="n">
        <f aca="false">AVERAGE(Y8,Z8,AD8,AH8)</f>
        <v>8.88888888888889</v>
      </c>
      <c r="AJ8" s="24" t="n">
        <v>10</v>
      </c>
      <c r="AK8" s="25" t="n">
        <v>7.33333333333333</v>
      </c>
      <c r="AL8" s="25" t="n">
        <v>8</v>
      </c>
      <c r="AM8" s="25" t="n">
        <v>10</v>
      </c>
      <c r="AN8" s="25" t="n">
        <v>10</v>
      </c>
      <c r="AO8" s="25" t="n">
        <f aca="false">AVERAGE(Table1323[[#This Row],[6Di Access to foreign television (cable/ satellite)]:[6Dii Access to foreign newspapers]])</f>
        <v>10</v>
      </c>
      <c r="AP8" s="25" t="n">
        <v>10</v>
      </c>
      <c r="AQ8" s="42" t="n">
        <f aca="false">AVERAGE(AJ8:AK8,AL8,AO8,AP8)</f>
        <v>9.06666666666667</v>
      </c>
      <c r="AR8" s="42" t="n">
        <v>10</v>
      </c>
      <c r="AS8" s="42" t="n">
        <v>10</v>
      </c>
      <c r="AT8" s="42" t="n">
        <v>10</v>
      </c>
      <c r="AU8" s="42" t="n">
        <f aca="false">AVERAGE(AS8:AT8)</f>
        <v>10</v>
      </c>
      <c r="AV8" s="42" t="n">
        <f aca="false">AVERAGE(AR8,AU8)</f>
        <v>10</v>
      </c>
      <c r="AW8" s="43" t="n">
        <f aca="false">AVERAGE(Table1323[[#This Row],[RULE OF LAW]],Table1323[[#This Row],[SECURITY &amp; SAFETY]],Table1323[[#This Row],[PERSONAL FREEDOM (minus Security &amp;Safety and Rule of Law)]],Table1323[[#This Row],[PERSONAL FREEDOM (minus Security &amp;Safety and Rule of Law)]])</f>
        <v>9.18666666666667</v>
      </c>
      <c r="AX8" s="44" t="n">
        <v>7.54</v>
      </c>
      <c r="AY8" s="45" t="n">
        <f aca="false">AVERAGE(Table1323[[#This Row],[PERSONAL FREEDOM]:[ECONOMIC FREEDOM]])</f>
        <v>8.36333333333333</v>
      </c>
      <c r="AZ8" s="46" t="n">
        <f aca="false">RANK(BA8,$BA$2:$BA$154)</f>
        <v>17</v>
      </c>
      <c r="BA8" s="30" t="n">
        <f aca="false">ROUND(AY8, 2)</f>
        <v>8.36</v>
      </c>
      <c r="BB8" s="43" t="n">
        <f aca="false">Table1323[[#This Row],[1 Rule of Law]]</f>
        <v>7.7</v>
      </c>
      <c r="BC8" s="43" t="n">
        <f aca="false">Table1323[[#This Row],[2 Security &amp; Safety]]</f>
        <v>9.86444444444444</v>
      </c>
      <c r="BD8" s="43" t="n">
        <f aca="false">AVERAGE(AQ8,U8,AI8,AV8,X8)</f>
        <v>9.59111111111111</v>
      </c>
    </row>
    <row r="9" customFormat="false" ht="15" hidden="false" customHeight="true" outlineLevel="0" collapsed="false">
      <c r="A9" s="41" t="s">
        <v>67</v>
      </c>
      <c r="B9" s="42" t="s">
        <v>60</v>
      </c>
      <c r="C9" s="42" t="s">
        <v>60</v>
      </c>
      <c r="D9" s="42" t="s">
        <v>60</v>
      </c>
      <c r="E9" s="42" t="n">
        <v>4.3158</v>
      </c>
      <c r="F9" s="42" t="n">
        <v>9.16</v>
      </c>
      <c r="G9" s="42" t="n">
        <v>10</v>
      </c>
      <c r="H9" s="42" t="n">
        <v>10</v>
      </c>
      <c r="I9" s="42" t="n">
        <v>7.5</v>
      </c>
      <c r="J9" s="42" t="n">
        <v>10</v>
      </c>
      <c r="K9" s="42" t="n">
        <v>10</v>
      </c>
      <c r="L9" s="42" t="n">
        <f aca="false">AVERAGE(Table1323[[#This Row],[2Bi Disappearance]:[2Bv Terrorism Injured ]])</f>
        <v>9.5</v>
      </c>
      <c r="M9" s="42" t="n">
        <v>10</v>
      </c>
      <c r="N9" s="42" t="n">
        <v>10</v>
      </c>
      <c r="O9" s="47" t="n">
        <v>10</v>
      </c>
      <c r="P9" s="47" t="n">
        <f aca="false">AVERAGE(Table1323[[#This Row],[2Ci Female Genital Mutilation]:[2Ciii Equal Inheritance Rights]])</f>
        <v>10</v>
      </c>
      <c r="Q9" s="42" t="n">
        <f aca="false">AVERAGE(F9,L9,P9)</f>
        <v>9.55333333333333</v>
      </c>
      <c r="R9" s="42" t="n">
        <v>5</v>
      </c>
      <c r="S9" s="42" t="n">
        <v>5</v>
      </c>
      <c r="T9" s="42" t="n">
        <v>10</v>
      </c>
      <c r="U9" s="42" t="n">
        <f aca="false">AVERAGE(R9:T9)</f>
        <v>6.66666666666667</v>
      </c>
      <c r="V9" s="42" t="n">
        <v>7.5</v>
      </c>
      <c r="W9" s="42" t="n">
        <v>0</v>
      </c>
      <c r="X9" s="42" t="n">
        <f aca="false">AVERAGE(Table1323[[#This Row],[4A Freedom to establish religious organizations]:[4B Autonomy of religious organizations]])</f>
        <v>3.75</v>
      </c>
      <c r="Y9" s="42" t="n">
        <v>2.5</v>
      </c>
      <c r="Z9" s="42" t="n">
        <v>2.5</v>
      </c>
      <c r="AA9" s="42" t="n">
        <v>3.33333333333333</v>
      </c>
      <c r="AB9" s="42" t="n">
        <v>0</v>
      </c>
      <c r="AC9" s="42" t="n">
        <v>6.66666666666667</v>
      </c>
      <c r="AD9" s="42" t="e">
        <f aca="false">AVERAGE(Table1323[[#This Row],[5Ci Political parties]:[5ciii educational, sporting and cultural organizations]])</f>
        <v>#N/A</v>
      </c>
      <c r="AE9" s="42" t="n">
        <v>7.5</v>
      </c>
      <c r="AF9" s="42" t="n">
        <v>7.5</v>
      </c>
      <c r="AG9" s="42" t="n">
        <v>10</v>
      </c>
      <c r="AH9" s="42" t="e">
        <f aca="false">AVERAGE(Table1323[[#This Row],[5Di Political parties]:[5diii educational, sporting and cultural organizations5]])</f>
        <v>#N/A</v>
      </c>
      <c r="AI9" s="42" t="n">
        <f aca="false">AVERAGE(Y9,Z9,AD9,AH9)</f>
        <v>4.16666666666667</v>
      </c>
      <c r="AJ9" s="24" t="n">
        <v>10</v>
      </c>
      <c r="AK9" s="25" t="n">
        <v>1.66666666666667</v>
      </c>
      <c r="AL9" s="25" t="n">
        <v>2.25</v>
      </c>
      <c r="AM9" s="25" t="n">
        <v>10</v>
      </c>
      <c r="AN9" s="25" t="n">
        <v>6.66666666666667</v>
      </c>
      <c r="AO9" s="25" t="n">
        <f aca="false">AVERAGE(Table1323[[#This Row],[6Di Access to foreign television (cable/ satellite)]:[6Dii Access to foreign newspapers]])</f>
        <v>8.33333333333333</v>
      </c>
      <c r="AP9" s="25" t="n">
        <v>10</v>
      </c>
      <c r="AQ9" s="42" t="n">
        <f aca="false">AVERAGE(AJ9:AK9,AL9,AO9,AP9)</f>
        <v>6.45</v>
      </c>
      <c r="AR9" s="42" t="n">
        <v>5</v>
      </c>
      <c r="AS9" s="42" t="n">
        <v>10</v>
      </c>
      <c r="AT9" s="42" t="n">
        <v>10</v>
      </c>
      <c r="AU9" s="42" t="n">
        <f aca="false">AVERAGE(AS9:AT9)</f>
        <v>10</v>
      </c>
      <c r="AV9" s="42" t="n">
        <f aca="false">AVERAGE(AR9,AU9)</f>
        <v>7.5</v>
      </c>
      <c r="AW9" s="43" t="n">
        <f aca="false">AVERAGE(Table1323[[#This Row],[RULE OF LAW]],Table1323[[#This Row],[SECURITY &amp; SAFETY]],Table1323[[#This Row],[PERSONAL FREEDOM (minus Security &amp;Safety and Rule of Law)]],Table1323[[#This Row],[PERSONAL FREEDOM (minus Security &amp;Safety and Rule of Law)]])</f>
        <v>6.32061666666667</v>
      </c>
      <c r="AX9" s="44" t="n">
        <v>6.01</v>
      </c>
      <c r="AY9" s="45" t="n">
        <f aca="false">AVERAGE(Table1323[[#This Row],[PERSONAL FREEDOM]:[ECONOMIC FREEDOM]])</f>
        <v>6.16530833333333</v>
      </c>
      <c r="AZ9" s="46" t="n">
        <f aca="false">RANK(BA9,$BA$2:$BA$154)</f>
        <v>118</v>
      </c>
      <c r="BA9" s="30" t="n">
        <f aca="false">ROUND(AY9, 2)</f>
        <v>6.17</v>
      </c>
      <c r="BB9" s="43" t="n">
        <f aca="false">Table1323[[#This Row],[1 Rule of Law]]</f>
        <v>4.3158</v>
      </c>
      <c r="BC9" s="43" t="n">
        <f aca="false">Table1323[[#This Row],[2 Security &amp; Safety]]</f>
        <v>9.55333333333333</v>
      </c>
      <c r="BD9" s="43" t="n">
        <f aca="false">AVERAGE(AQ9,U9,AI9,AV9,X9)</f>
        <v>5.70666666666667</v>
      </c>
    </row>
    <row r="10" customFormat="false" ht="15" hidden="false" customHeight="true" outlineLevel="0" collapsed="false">
      <c r="A10" s="41" t="s">
        <v>68</v>
      </c>
      <c r="B10" s="42" t="s">
        <v>60</v>
      </c>
      <c r="C10" s="42" t="s">
        <v>60</v>
      </c>
      <c r="D10" s="42" t="s">
        <v>60</v>
      </c>
      <c r="E10" s="42" t="n">
        <v>6.424465</v>
      </c>
      <c r="F10" s="42" t="n">
        <v>0</v>
      </c>
      <c r="G10" s="42" t="n">
        <v>10</v>
      </c>
      <c r="H10" s="42" t="n">
        <v>10</v>
      </c>
      <c r="I10" s="42" t="s">
        <v>60</v>
      </c>
      <c r="J10" s="42" t="n">
        <v>10</v>
      </c>
      <c r="K10" s="42" t="n">
        <v>10</v>
      </c>
      <c r="L10" s="42" t="n">
        <f aca="false">AVERAGE(Table1323[[#This Row],[2Bi Disappearance]:[2Bv Terrorism Injured ]])</f>
        <v>10</v>
      </c>
      <c r="M10" s="42" t="s">
        <v>60</v>
      </c>
      <c r="N10" s="42" t="n">
        <v>10</v>
      </c>
      <c r="O10" s="47" t="n">
        <v>0</v>
      </c>
      <c r="P10" s="47" t="n">
        <f aca="false">AVERAGE(Table1323[[#This Row],[2Ci Female Genital Mutilation]:[2Ciii Equal Inheritance Rights]])</f>
        <v>5</v>
      </c>
      <c r="Q10" s="42" t="n">
        <f aca="false">AVERAGE(F10,L10,P10)</f>
        <v>5</v>
      </c>
      <c r="R10" s="42" t="n">
        <v>10</v>
      </c>
      <c r="S10" s="42" t="n">
        <v>10</v>
      </c>
      <c r="T10" s="42" t="n">
        <v>10</v>
      </c>
      <c r="U10" s="42" t="n">
        <f aca="false">AVERAGE(R10:T10)</f>
        <v>10</v>
      </c>
      <c r="V10" s="42" t="s">
        <v>60</v>
      </c>
      <c r="W10" s="42" t="s">
        <v>60</v>
      </c>
      <c r="X10" s="42" t="s">
        <v>60</v>
      </c>
      <c r="Y10" s="42" t="s">
        <v>60</v>
      </c>
      <c r="Z10" s="42" t="s">
        <v>60</v>
      </c>
      <c r="AA10" s="42" t="s">
        <v>60</v>
      </c>
      <c r="AB10" s="42" t="s">
        <v>60</v>
      </c>
      <c r="AC10" s="42" t="s">
        <v>60</v>
      </c>
      <c r="AD10" s="42" t="s">
        <v>60</v>
      </c>
      <c r="AE10" s="42" t="s">
        <v>60</v>
      </c>
      <c r="AF10" s="42" t="s">
        <v>60</v>
      </c>
      <c r="AG10" s="42" t="s">
        <v>60</v>
      </c>
      <c r="AH10" s="42" t="s">
        <v>60</v>
      </c>
      <c r="AI10" s="42" t="s">
        <v>60</v>
      </c>
      <c r="AJ10" s="24" t="n">
        <v>10</v>
      </c>
      <c r="AK10" s="25" t="n">
        <v>9</v>
      </c>
      <c r="AL10" s="25" t="n">
        <v>7.5</v>
      </c>
      <c r="AM10" s="25" t="s">
        <v>60</v>
      </c>
      <c r="AN10" s="25" t="s">
        <v>60</v>
      </c>
      <c r="AO10" s="25" t="s">
        <v>60</v>
      </c>
      <c r="AP10" s="25" t="s">
        <v>60</v>
      </c>
      <c r="AQ10" s="42" t="n">
        <f aca="false">AVERAGE(AJ10:AK10,AL10,AO10,AP10)</f>
        <v>8.83333333333333</v>
      </c>
      <c r="AR10" s="42" t="n">
        <v>10</v>
      </c>
      <c r="AS10" s="42" t="n">
        <v>10</v>
      </c>
      <c r="AT10" s="42" t="n">
        <v>10</v>
      </c>
      <c r="AU10" s="42" t="n">
        <f aca="false">AVERAGE(AS10:AT10)</f>
        <v>10</v>
      </c>
      <c r="AV10" s="42" t="n">
        <f aca="false">AVERAGE(AR10,AU10)</f>
        <v>10</v>
      </c>
      <c r="AW10" s="43" t="n">
        <f aca="false">AVERAGE(Table1323[[#This Row],[RULE OF LAW]],Table1323[[#This Row],[SECURITY &amp; SAFETY]],Table1323[[#This Row],[PERSONAL FREEDOM (minus Security &amp;Safety and Rule of Law)]],Table1323[[#This Row],[PERSONAL FREEDOM (minus Security &amp;Safety and Rule of Law)]])</f>
        <v>7.66167180555556</v>
      </c>
      <c r="AX10" s="44" t="n">
        <v>7.46</v>
      </c>
      <c r="AY10" s="45" t="n">
        <f aca="false">AVERAGE(Table1323[[#This Row],[PERSONAL FREEDOM]:[ECONOMIC FREEDOM]])</f>
        <v>7.56083590277778</v>
      </c>
      <c r="AZ10" s="46" t="n">
        <f aca="false">RANK(BA10,$BA$2:$BA$154)</f>
        <v>47</v>
      </c>
      <c r="BA10" s="30" t="n">
        <f aca="false">ROUND(AY10, 2)</f>
        <v>7.56</v>
      </c>
      <c r="BB10" s="43" t="n">
        <f aca="false">Table1323[[#This Row],[1 Rule of Law]]</f>
        <v>6.424465</v>
      </c>
      <c r="BC10" s="43" t="n">
        <f aca="false">Table1323[[#This Row],[2 Security &amp; Safety]]</f>
        <v>5</v>
      </c>
      <c r="BD10" s="43" t="n">
        <f aca="false">AVERAGE(AQ10,U10,AI10,AV10,X10)</f>
        <v>9.61111111111111</v>
      </c>
    </row>
    <row r="11" customFormat="false" ht="15" hidden="false" customHeight="true" outlineLevel="0" collapsed="false">
      <c r="A11" s="41" t="s">
        <v>69</v>
      </c>
      <c r="B11" s="42" t="s">
        <v>60</v>
      </c>
      <c r="C11" s="42" t="s">
        <v>60</v>
      </c>
      <c r="D11" s="42" t="s">
        <v>60</v>
      </c>
      <c r="E11" s="42" t="n">
        <v>6.084358</v>
      </c>
      <c r="F11" s="42" t="n">
        <v>9.64</v>
      </c>
      <c r="G11" s="42" t="n">
        <v>10</v>
      </c>
      <c r="H11" s="42" t="n">
        <v>10</v>
      </c>
      <c r="I11" s="42" t="n">
        <v>2.5</v>
      </c>
      <c r="J11" s="42" t="n">
        <v>10</v>
      </c>
      <c r="K11" s="42" t="n">
        <v>10</v>
      </c>
      <c r="L11" s="42" t="n">
        <f aca="false">AVERAGE(Table1323[[#This Row],[2Bi Disappearance]:[2Bv Terrorism Injured ]])</f>
        <v>8.5</v>
      </c>
      <c r="M11" s="42" t="n">
        <v>10</v>
      </c>
      <c r="N11" s="42" t="n">
        <v>5</v>
      </c>
      <c r="O11" s="47" t="n">
        <v>5</v>
      </c>
      <c r="P11" s="47" t="n">
        <f aca="false">AVERAGE(Table1323[[#This Row],[2Ci Female Genital Mutilation]:[2Ciii Equal Inheritance Rights]])</f>
        <v>6.66666666666667</v>
      </c>
      <c r="Q11" s="42" t="n">
        <f aca="false">AVERAGE(F11,L11,P11)</f>
        <v>8.26888888888889</v>
      </c>
      <c r="R11" s="42" t="n">
        <v>5</v>
      </c>
      <c r="S11" s="42" t="n">
        <v>10</v>
      </c>
      <c r="T11" s="42" t="n">
        <v>5</v>
      </c>
      <c r="U11" s="42" t="n">
        <f aca="false">AVERAGE(R11:T11)</f>
        <v>6.66666666666667</v>
      </c>
      <c r="V11" s="42" t="n">
        <v>2.5</v>
      </c>
      <c r="W11" s="42" t="n">
        <v>3.33333333333333</v>
      </c>
      <c r="X11" s="42" t="n">
        <f aca="false">AVERAGE(Table1323[[#This Row],[4A Freedom to establish religious organizations]:[4B Autonomy of religious organizations]])</f>
        <v>2.91666666666667</v>
      </c>
      <c r="Y11" s="42" t="n">
        <v>5</v>
      </c>
      <c r="Z11" s="42" t="n">
        <v>5</v>
      </c>
      <c r="AA11" s="42" t="n">
        <v>3.33333333333333</v>
      </c>
      <c r="AB11" s="42" t="n">
        <v>6.66666666666667</v>
      </c>
      <c r="AC11" s="42" t="n">
        <v>3.33333333333333</v>
      </c>
      <c r="AD11" s="42" t="e">
        <f aca="false">AVERAGE(Table1323[[#This Row],[5Ci Political parties]:[5ciii educational, sporting and cultural organizations]])</f>
        <v>#N/A</v>
      </c>
      <c r="AE11" s="42" t="n">
        <v>5</v>
      </c>
      <c r="AF11" s="42" t="n">
        <v>7.5</v>
      </c>
      <c r="AG11" s="42" t="n">
        <v>7.5</v>
      </c>
      <c r="AH11" s="42" t="e">
        <f aca="false">AVERAGE(Table1323[[#This Row],[5Di Political parties]:[5diii educational, sporting and cultural organizations5]])</f>
        <v>#N/A</v>
      </c>
      <c r="AI11" s="42" t="n">
        <f aca="false">AVERAGE(Y11,Z11,AD11,AH11)</f>
        <v>5.27777777777778</v>
      </c>
      <c r="AJ11" s="24" t="n">
        <v>10</v>
      </c>
      <c r="AK11" s="25" t="n">
        <v>2</v>
      </c>
      <c r="AL11" s="25" t="n">
        <v>3.25</v>
      </c>
      <c r="AM11" s="25" t="n">
        <v>10</v>
      </c>
      <c r="AN11" s="25" t="n">
        <v>6.66666666666667</v>
      </c>
      <c r="AO11" s="25" t="n">
        <f aca="false">AVERAGE(Table1323[[#This Row],[6Di Access to foreign television (cable/ satellite)]:[6Dii Access to foreign newspapers]])</f>
        <v>8.33333333333333</v>
      </c>
      <c r="AP11" s="25" t="n">
        <v>3.33333333333333</v>
      </c>
      <c r="AQ11" s="42" t="n">
        <f aca="false">AVERAGE(AJ11:AK11,AL11,AO11,AP11)</f>
        <v>5.38333333333333</v>
      </c>
      <c r="AR11" s="42" t="n">
        <v>0</v>
      </c>
      <c r="AS11" s="42" t="n">
        <v>10</v>
      </c>
      <c r="AT11" s="42" t="n">
        <v>10</v>
      </c>
      <c r="AU11" s="42" t="n">
        <f aca="false">AVERAGE(AS11:AT11)</f>
        <v>10</v>
      </c>
      <c r="AV11" s="42" t="n">
        <f aca="false">AVERAGE(AR11,AU11)</f>
        <v>5</v>
      </c>
      <c r="AW11" s="43" t="n">
        <f aca="false">AVERAGE(Table1323[[#This Row],[RULE OF LAW]],Table1323[[#This Row],[SECURITY &amp; SAFETY]],Table1323[[#This Row],[PERSONAL FREEDOM (minus Security &amp;Safety and Rule of Law)]],Table1323[[#This Row],[PERSONAL FREEDOM (minus Security &amp;Safety and Rule of Law)]])</f>
        <v>6.11275616666667</v>
      </c>
      <c r="AX11" s="44" t="n">
        <v>7.75</v>
      </c>
      <c r="AY11" s="45" t="n">
        <f aca="false">AVERAGE(Table1323[[#This Row],[PERSONAL FREEDOM]:[ECONOMIC FREEDOM]])</f>
        <v>6.93137808333333</v>
      </c>
      <c r="AZ11" s="46" t="n">
        <f aca="false">RANK(BA11,$BA$2:$BA$154)</f>
        <v>74</v>
      </c>
      <c r="BA11" s="30" t="n">
        <f aca="false">ROUND(AY11, 2)</f>
        <v>6.93</v>
      </c>
      <c r="BB11" s="43" t="n">
        <f aca="false">Table1323[[#This Row],[1 Rule of Law]]</f>
        <v>6.084358</v>
      </c>
      <c r="BC11" s="43" t="n">
        <f aca="false">Table1323[[#This Row],[2 Security &amp; Safety]]</f>
        <v>8.26888888888889</v>
      </c>
      <c r="BD11" s="43" t="n">
        <f aca="false">AVERAGE(AQ11,U11,AI11,AV11,X11)</f>
        <v>5.04888888888889</v>
      </c>
    </row>
    <row r="12" customFormat="false" ht="15" hidden="false" customHeight="true" outlineLevel="0" collapsed="false">
      <c r="A12" s="41" t="s">
        <v>70</v>
      </c>
      <c r="B12" s="42" t="n">
        <v>3.4</v>
      </c>
      <c r="C12" s="42" t="n">
        <v>3.2247674314856</v>
      </c>
      <c r="D12" s="42" t="n">
        <v>3.81836004421727</v>
      </c>
      <c r="E12" s="42" t="n">
        <v>3.5</v>
      </c>
      <c r="F12" s="42" t="n">
        <v>8.96</v>
      </c>
      <c r="G12" s="42" t="n">
        <v>5</v>
      </c>
      <c r="H12" s="42" t="n">
        <v>10</v>
      </c>
      <c r="I12" s="42" t="n">
        <v>5</v>
      </c>
      <c r="J12" s="42" t="n">
        <v>9.96637347271592</v>
      </c>
      <c r="K12" s="42" t="n">
        <v>9.96233828944183</v>
      </c>
      <c r="L12" s="42" t="n">
        <f aca="false">AVERAGE(Table1323[[#This Row],[2Bi Disappearance]:[2Bv Terrorism Injured ]])</f>
        <v>7.98574235243155</v>
      </c>
      <c r="M12" s="42" t="n">
        <v>10</v>
      </c>
      <c r="N12" s="42" t="n">
        <v>5</v>
      </c>
      <c r="O12" s="47" t="n">
        <v>5</v>
      </c>
      <c r="P12" s="47" t="n">
        <f aca="false">AVERAGE(Table1323[[#This Row],[2Ci Female Genital Mutilation]:[2Ciii Equal Inheritance Rights]])</f>
        <v>6.66666666666667</v>
      </c>
      <c r="Q12" s="42" t="n">
        <f aca="false">AVERAGE(F12,L12,P12)</f>
        <v>7.87080300636607</v>
      </c>
      <c r="R12" s="42" t="n">
        <v>5</v>
      </c>
      <c r="S12" s="42" t="n">
        <v>10</v>
      </c>
      <c r="T12" s="42" t="n">
        <v>5</v>
      </c>
      <c r="U12" s="42" t="n">
        <f aca="false">AVERAGE(R12:T12)</f>
        <v>6.66666666666667</v>
      </c>
      <c r="V12" s="42" t="n">
        <v>5</v>
      </c>
      <c r="W12" s="42" t="n">
        <v>6.66666666666667</v>
      </c>
      <c r="X12" s="42" t="n">
        <f aca="false">AVERAGE(Table1323[[#This Row],[4A Freedom to establish religious organizations]:[4B Autonomy of religious organizations]])</f>
        <v>5.83333333333333</v>
      </c>
      <c r="Y12" s="42" t="n">
        <v>7.5</v>
      </c>
      <c r="Z12" s="42" t="n">
        <v>7.5</v>
      </c>
      <c r="AA12" s="42" t="n">
        <v>3.33333333333333</v>
      </c>
      <c r="AB12" s="42" t="n">
        <v>6.66666666666667</v>
      </c>
      <c r="AC12" s="42" t="n">
        <v>3.33333333333333</v>
      </c>
      <c r="AD12" s="42" t="e">
        <f aca="false">AVERAGE(Table1323[[#This Row],[5Ci Political parties]:[5ciii educational, sporting and cultural organizations]])</f>
        <v>#N/A</v>
      </c>
      <c r="AE12" s="42" t="n">
        <v>5</v>
      </c>
      <c r="AF12" s="42" t="n">
        <v>7.5</v>
      </c>
      <c r="AG12" s="42" t="n">
        <v>5</v>
      </c>
      <c r="AH12" s="42" t="e">
        <f aca="false">AVERAGE(Table1323[[#This Row],[5Di Political parties]:[5diii educational, sporting and cultural organizations5]])</f>
        <v>#N/A</v>
      </c>
      <c r="AI12" s="42" t="n">
        <f aca="false">AVERAGE(Y12,Z12,AD12,AH12)</f>
        <v>6.31944444444444</v>
      </c>
      <c r="AJ12" s="24" t="n">
        <v>10</v>
      </c>
      <c r="AK12" s="25" t="n">
        <v>3.33333333333333</v>
      </c>
      <c r="AL12" s="25" t="n">
        <v>3.25</v>
      </c>
      <c r="AM12" s="25" t="n">
        <v>10</v>
      </c>
      <c r="AN12" s="25" t="n">
        <v>10</v>
      </c>
      <c r="AO12" s="25" t="n">
        <f aca="false">AVERAGE(Table1323[[#This Row],[6Di Access to foreign television (cable/ satellite)]:[6Dii Access to foreign newspapers]])</f>
        <v>10</v>
      </c>
      <c r="AP12" s="25" t="n">
        <v>10</v>
      </c>
      <c r="AQ12" s="42" t="n">
        <f aca="false">AVERAGE(AJ12:AK12,AL12,AO12,AP12)</f>
        <v>7.31666666666667</v>
      </c>
      <c r="AR12" s="42" t="n">
        <v>0</v>
      </c>
      <c r="AS12" s="42" t="n">
        <v>0</v>
      </c>
      <c r="AT12" s="42" t="n">
        <v>0</v>
      </c>
      <c r="AU12" s="42" t="n">
        <f aca="false">AVERAGE(AS12:AT12)</f>
        <v>0</v>
      </c>
      <c r="AV12" s="42" t="n">
        <f aca="false">AVERAGE(AR12,AU12)</f>
        <v>0</v>
      </c>
      <c r="AW12" s="43" t="n">
        <f aca="false">AVERAGE(Table1323[[#This Row],[RULE OF LAW]],Table1323[[#This Row],[SECURITY &amp; SAFETY]],Table1323[[#This Row],[PERSONAL FREEDOM (minus Security &amp;Safety and Rule of Law)]],Table1323[[#This Row],[PERSONAL FREEDOM (minus Security &amp;Safety and Rule of Law)]])</f>
        <v>5.45631186270263</v>
      </c>
      <c r="AX12" s="44" t="n">
        <v>6.43</v>
      </c>
      <c r="AY12" s="45" t="n">
        <f aca="false">AVERAGE(Table1323[[#This Row],[PERSONAL FREEDOM]:[ECONOMIC FREEDOM]])</f>
        <v>5.94315593135131</v>
      </c>
      <c r="AZ12" s="46" t="n">
        <f aca="false">RANK(BA12,$BA$2:$BA$154)</f>
        <v>125</v>
      </c>
      <c r="BA12" s="30" t="n">
        <f aca="false">ROUND(AY12, 2)</f>
        <v>5.94</v>
      </c>
      <c r="BB12" s="43" t="n">
        <f aca="false">Table1323[[#This Row],[1 Rule of Law]]</f>
        <v>3.5</v>
      </c>
      <c r="BC12" s="43" t="n">
        <f aca="false">Table1323[[#This Row],[2 Security &amp; Safety]]</f>
        <v>7.87080300636607</v>
      </c>
      <c r="BD12" s="43" t="n">
        <f aca="false">AVERAGE(AQ12,U12,AI12,AV12,X12)</f>
        <v>5.22722222222222</v>
      </c>
    </row>
    <row r="13" customFormat="false" ht="15" hidden="false" customHeight="true" outlineLevel="0" collapsed="false">
      <c r="A13" s="41" t="s">
        <v>71</v>
      </c>
      <c r="B13" s="42" t="s">
        <v>60</v>
      </c>
      <c r="C13" s="42" t="s">
        <v>60</v>
      </c>
      <c r="D13" s="42" t="s">
        <v>60</v>
      </c>
      <c r="E13" s="42" t="n">
        <v>6.91422</v>
      </c>
      <c r="F13" s="42" t="n">
        <v>5.56</v>
      </c>
      <c r="G13" s="42" t="n">
        <v>10</v>
      </c>
      <c r="H13" s="42" t="n">
        <v>10</v>
      </c>
      <c r="I13" s="42" t="s">
        <v>60</v>
      </c>
      <c r="J13" s="42" t="n">
        <v>10</v>
      </c>
      <c r="K13" s="42" t="n">
        <v>10</v>
      </c>
      <c r="L13" s="42" t="n">
        <f aca="false">AVERAGE(Table1323[[#This Row],[2Bi Disappearance]:[2Bv Terrorism Injured ]])</f>
        <v>10</v>
      </c>
      <c r="M13" s="42" t="s">
        <v>60</v>
      </c>
      <c r="N13" s="42" t="n">
        <v>10</v>
      </c>
      <c r="O13" s="47" t="s">
        <v>60</v>
      </c>
      <c r="P13" s="47" t="n">
        <f aca="false">AVERAGE(Table1323[[#This Row],[2Ci Female Genital Mutilation]:[2Ciii Equal Inheritance Rights]])</f>
        <v>10</v>
      </c>
      <c r="Q13" s="42" t="n">
        <f aca="false">AVERAGE(F13,L13,P13)</f>
        <v>8.52</v>
      </c>
      <c r="R13" s="42" t="n">
        <v>10</v>
      </c>
      <c r="S13" s="42" t="n">
        <v>10</v>
      </c>
      <c r="T13" s="42" t="s">
        <v>60</v>
      </c>
      <c r="U13" s="42" t="n">
        <f aca="false">AVERAGE(R13:T13)</f>
        <v>10</v>
      </c>
      <c r="V13" s="42" t="s">
        <v>60</v>
      </c>
      <c r="W13" s="42" t="s">
        <v>60</v>
      </c>
      <c r="X13" s="42" t="s">
        <v>60</v>
      </c>
      <c r="Y13" s="42" t="s">
        <v>60</v>
      </c>
      <c r="Z13" s="42" t="s">
        <v>60</v>
      </c>
      <c r="AA13" s="42" t="s">
        <v>60</v>
      </c>
      <c r="AB13" s="42" t="s">
        <v>60</v>
      </c>
      <c r="AC13" s="42" t="s">
        <v>60</v>
      </c>
      <c r="AD13" s="42" t="s">
        <v>60</v>
      </c>
      <c r="AE13" s="42" t="s">
        <v>60</v>
      </c>
      <c r="AF13" s="42" t="s">
        <v>60</v>
      </c>
      <c r="AG13" s="42" t="s">
        <v>60</v>
      </c>
      <c r="AH13" s="42" t="s">
        <v>60</v>
      </c>
      <c r="AI13" s="42" t="s">
        <v>60</v>
      </c>
      <c r="AJ13" s="24" t="n">
        <v>10</v>
      </c>
      <c r="AK13" s="25" t="n">
        <v>9</v>
      </c>
      <c r="AL13" s="25" t="n">
        <v>7.5</v>
      </c>
      <c r="AM13" s="25" t="s">
        <v>60</v>
      </c>
      <c r="AN13" s="25" t="s">
        <v>60</v>
      </c>
      <c r="AO13" s="25" t="s">
        <v>60</v>
      </c>
      <c r="AP13" s="25" t="s">
        <v>60</v>
      </c>
      <c r="AQ13" s="42" t="n">
        <f aca="false">AVERAGE(AJ13:AK13,AL13,AO13,AP13)</f>
        <v>8.83333333333333</v>
      </c>
      <c r="AR13" s="42" t="n">
        <v>10</v>
      </c>
      <c r="AS13" s="42" t="n">
        <v>0</v>
      </c>
      <c r="AT13" s="42" t="n">
        <v>0</v>
      </c>
      <c r="AU13" s="42" t="n">
        <f aca="false">AVERAGE(AS13:AT13)</f>
        <v>0</v>
      </c>
      <c r="AV13" s="42" t="n">
        <f aca="false">AVERAGE(AR13,AU13)</f>
        <v>5</v>
      </c>
      <c r="AW13" s="43" t="n">
        <f aca="false">AVERAGE(Table1323[[#This Row],[RULE OF LAW]],Table1323[[#This Row],[SECURITY &amp; SAFETY]],Table1323[[#This Row],[PERSONAL FREEDOM (minus Security &amp;Safety and Rule of Law)]],Table1323[[#This Row],[PERSONAL FREEDOM (minus Security &amp;Safety and Rule of Law)]])</f>
        <v>7.83077722222222</v>
      </c>
      <c r="AX13" s="44" t="n">
        <v>6.83</v>
      </c>
      <c r="AY13" s="45" t="n">
        <f aca="false">AVERAGE(Table1323[[#This Row],[PERSONAL FREEDOM]:[ECONOMIC FREEDOM]])</f>
        <v>7.33038861111111</v>
      </c>
      <c r="AZ13" s="46" t="n">
        <f aca="false">RANK(BA13,$BA$2:$BA$154)</f>
        <v>58</v>
      </c>
      <c r="BA13" s="30" t="n">
        <f aca="false">ROUND(AY13, 2)</f>
        <v>7.33</v>
      </c>
      <c r="BB13" s="43" t="n">
        <f aca="false">Table1323[[#This Row],[1 Rule of Law]]</f>
        <v>6.91422</v>
      </c>
      <c r="BC13" s="43" t="n">
        <f aca="false">Table1323[[#This Row],[2 Security &amp; Safety]]</f>
        <v>8.52</v>
      </c>
      <c r="BD13" s="43" t="n">
        <f aca="false">AVERAGE(AQ13,U13,AI13,AV13,X13)</f>
        <v>7.94444444444445</v>
      </c>
    </row>
    <row r="14" customFormat="false" ht="15" hidden="false" customHeight="true" outlineLevel="0" collapsed="false">
      <c r="A14" s="41" t="s">
        <v>72</v>
      </c>
      <c r="B14" s="42" t="n">
        <v>8.43333333333333</v>
      </c>
      <c r="C14" s="42" t="n">
        <v>6.78150291195567</v>
      </c>
      <c r="D14" s="42" t="n">
        <v>7.15803453141318</v>
      </c>
      <c r="E14" s="42" t="n">
        <v>7.5</v>
      </c>
      <c r="F14" s="42" t="n">
        <v>9.32</v>
      </c>
      <c r="G14" s="42" t="n">
        <v>10</v>
      </c>
      <c r="H14" s="42" t="n">
        <v>10</v>
      </c>
      <c r="I14" s="42" t="n">
        <v>10</v>
      </c>
      <c r="J14" s="42" t="n">
        <v>10</v>
      </c>
      <c r="K14" s="42" t="n">
        <v>10</v>
      </c>
      <c r="L14" s="42" t="n">
        <f aca="false">AVERAGE(Table1323[[#This Row],[2Bi Disappearance]:[2Bv Terrorism Injured ]])</f>
        <v>10</v>
      </c>
      <c r="M14" s="42" t="n">
        <v>9.5</v>
      </c>
      <c r="N14" s="42" t="n">
        <v>10</v>
      </c>
      <c r="O14" s="47" t="n">
        <v>10</v>
      </c>
      <c r="P14" s="47" t="n">
        <f aca="false">AVERAGE(Table1323[[#This Row],[2Ci Female Genital Mutilation]:[2Ciii Equal Inheritance Rights]])</f>
        <v>9.83333333333333</v>
      </c>
      <c r="Q14" s="42" t="n">
        <f aca="false">AVERAGE(F14,L14,P14)</f>
        <v>9.71777777777778</v>
      </c>
      <c r="R14" s="42" t="n">
        <v>10</v>
      </c>
      <c r="S14" s="42" t="n">
        <v>10</v>
      </c>
      <c r="T14" s="42" t="n">
        <v>10</v>
      </c>
      <c r="U14" s="42" t="n">
        <f aca="false">AVERAGE(R14:T14)</f>
        <v>10</v>
      </c>
      <c r="V14" s="42" t="n">
        <v>10</v>
      </c>
      <c r="W14" s="42" t="n">
        <v>10</v>
      </c>
      <c r="X14" s="42" t="n">
        <f aca="false">AVERAGE(Table1323[[#This Row],[4A Freedom to establish religious organizations]:[4B Autonomy of religious organizations]])</f>
        <v>10</v>
      </c>
      <c r="Y14" s="42" t="n">
        <v>10</v>
      </c>
      <c r="Z14" s="42" t="n">
        <v>10</v>
      </c>
      <c r="AA14" s="42" t="n">
        <v>10</v>
      </c>
      <c r="AB14" s="42" t="n">
        <v>10</v>
      </c>
      <c r="AC14" s="42" t="n">
        <v>6.66666666666667</v>
      </c>
      <c r="AD14" s="42" t="e">
        <f aca="false">AVERAGE(Table1323[[#This Row],[5Ci Political parties]:[5ciii educational, sporting and cultural organizations]])</f>
        <v>#N/A</v>
      </c>
      <c r="AE14" s="42" t="n">
        <v>10</v>
      </c>
      <c r="AF14" s="42" t="n">
        <v>10</v>
      </c>
      <c r="AG14" s="42" t="n">
        <v>10</v>
      </c>
      <c r="AH14" s="42" t="e">
        <f aca="false">AVERAGE(Table1323[[#This Row],[5Di Political parties]:[5diii educational, sporting and cultural organizations5]])</f>
        <v>#N/A</v>
      </c>
      <c r="AI14" s="42" t="n">
        <f aca="false">AVERAGE(Y14,Z14,AD14,AH14)</f>
        <v>9.72222222222222</v>
      </c>
      <c r="AJ14" s="24" t="n">
        <v>10</v>
      </c>
      <c r="AK14" s="25" t="n">
        <v>9</v>
      </c>
      <c r="AL14" s="25" t="n">
        <v>9</v>
      </c>
      <c r="AM14" s="25" t="n">
        <v>10</v>
      </c>
      <c r="AN14" s="25" t="n">
        <v>10</v>
      </c>
      <c r="AO14" s="25" t="n">
        <f aca="false">AVERAGE(Table1323[[#This Row],[6Di Access to foreign television (cable/ satellite)]:[6Dii Access to foreign newspapers]])</f>
        <v>10</v>
      </c>
      <c r="AP14" s="25" t="n">
        <v>10</v>
      </c>
      <c r="AQ14" s="42" t="n">
        <f aca="false">AVERAGE(AJ14:AK14,AL14,AO14,AP14)</f>
        <v>9.6</v>
      </c>
      <c r="AR14" s="42" t="n">
        <v>10</v>
      </c>
      <c r="AS14" s="42" t="n">
        <v>10</v>
      </c>
      <c r="AT14" s="42" t="n">
        <v>10</v>
      </c>
      <c r="AU14" s="42" t="n">
        <f aca="false">AVERAGE(AS14:AT14)</f>
        <v>10</v>
      </c>
      <c r="AV14" s="42" t="n">
        <f aca="false">AVERAGE(AR14,AU14)</f>
        <v>10</v>
      </c>
      <c r="AW14" s="43" t="n">
        <f aca="false">AVERAGE(Table1323[[#This Row],[RULE OF LAW]],Table1323[[#This Row],[SECURITY &amp; SAFETY]],Table1323[[#This Row],[PERSONAL FREEDOM (minus Security &amp;Safety and Rule of Law)]],Table1323[[#This Row],[PERSONAL FREEDOM (minus Security &amp;Safety and Rule of Law)]])</f>
        <v>9.23666666666667</v>
      </c>
      <c r="AX14" s="44" t="n">
        <v>7.34</v>
      </c>
      <c r="AY14" s="45" t="n">
        <f aca="false">AVERAGE(Table1323[[#This Row],[PERSONAL FREEDOM]:[ECONOMIC FREEDOM]])</f>
        <v>8.28833333333333</v>
      </c>
      <c r="AZ14" s="46" t="n">
        <f aca="false">RANK(BA14,$BA$2:$BA$154)</f>
        <v>19</v>
      </c>
      <c r="BA14" s="30" t="n">
        <f aca="false">ROUND(AY14, 2)</f>
        <v>8.29</v>
      </c>
      <c r="BB14" s="43" t="n">
        <f aca="false">Table1323[[#This Row],[1 Rule of Law]]</f>
        <v>7.5</v>
      </c>
      <c r="BC14" s="43" t="n">
        <f aca="false">Table1323[[#This Row],[2 Security &amp; Safety]]</f>
        <v>9.71777777777778</v>
      </c>
      <c r="BD14" s="43" t="n">
        <f aca="false">AVERAGE(AQ14,U14,AI14,AV14,X14)</f>
        <v>9.86444444444444</v>
      </c>
    </row>
    <row r="15" customFormat="false" ht="15" hidden="false" customHeight="true" outlineLevel="0" collapsed="false">
      <c r="A15" s="41" t="s">
        <v>73</v>
      </c>
      <c r="B15" s="42" t="s">
        <v>60</v>
      </c>
      <c r="C15" s="42" t="s">
        <v>60</v>
      </c>
      <c r="D15" s="42" t="s">
        <v>60</v>
      </c>
      <c r="E15" s="42" t="n">
        <v>5.009618</v>
      </c>
      <c r="F15" s="42" t="n">
        <v>0</v>
      </c>
      <c r="G15" s="42" t="n">
        <v>10</v>
      </c>
      <c r="H15" s="42" t="n">
        <v>10</v>
      </c>
      <c r="I15" s="42" t="s">
        <v>60</v>
      </c>
      <c r="J15" s="42" t="n">
        <v>10</v>
      </c>
      <c r="K15" s="42" t="n">
        <v>10</v>
      </c>
      <c r="L15" s="42" t="n">
        <f aca="false">AVERAGE(Table1323[[#This Row],[2Bi Disappearance]:[2Bv Terrorism Injured ]])</f>
        <v>10</v>
      </c>
      <c r="M15" s="42" t="s">
        <v>60</v>
      </c>
      <c r="N15" s="42" t="n">
        <v>10</v>
      </c>
      <c r="O15" s="47" t="n">
        <v>10</v>
      </c>
      <c r="P15" s="47" t="n">
        <f aca="false">AVERAGE(Table1323[[#This Row],[2Ci Female Genital Mutilation]:[2Ciii Equal Inheritance Rights]])</f>
        <v>10</v>
      </c>
      <c r="Q15" s="42" t="n">
        <f aca="false">AVERAGE(F15,L15,P15)</f>
        <v>6.66666666666667</v>
      </c>
      <c r="R15" s="42" t="n">
        <v>10</v>
      </c>
      <c r="S15" s="42" t="n">
        <v>10</v>
      </c>
      <c r="T15" s="42" t="s">
        <v>60</v>
      </c>
      <c r="U15" s="42" t="n">
        <f aca="false">AVERAGE(R15:T15)</f>
        <v>10</v>
      </c>
      <c r="V15" s="42" t="s">
        <v>60</v>
      </c>
      <c r="W15" s="42" t="s">
        <v>60</v>
      </c>
      <c r="X15" s="42" t="s">
        <v>60</v>
      </c>
      <c r="Y15" s="42" t="s">
        <v>60</v>
      </c>
      <c r="Z15" s="42" t="s">
        <v>60</v>
      </c>
      <c r="AA15" s="42" t="s">
        <v>60</v>
      </c>
      <c r="AB15" s="42" t="s">
        <v>60</v>
      </c>
      <c r="AC15" s="42" t="s">
        <v>60</v>
      </c>
      <c r="AD15" s="42" t="s">
        <v>60</v>
      </c>
      <c r="AE15" s="42" t="s">
        <v>60</v>
      </c>
      <c r="AF15" s="42" t="s">
        <v>60</v>
      </c>
      <c r="AG15" s="42" t="s">
        <v>60</v>
      </c>
      <c r="AH15" s="42" t="s">
        <v>60</v>
      </c>
      <c r="AI15" s="42" t="s">
        <v>60</v>
      </c>
      <c r="AJ15" s="24" t="n">
        <v>10</v>
      </c>
      <c r="AK15" s="25" t="n">
        <v>7.33333333333333</v>
      </c>
      <c r="AL15" s="25" t="n">
        <v>8</v>
      </c>
      <c r="AM15" s="25" t="s">
        <v>60</v>
      </c>
      <c r="AN15" s="25" t="s">
        <v>60</v>
      </c>
      <c r="AO15" s="25" t="s">
        <v>60</v>
      </c>
      <c r="AP15" s="25" t="s">
        <v>60</v>
      </c>
      <c r="AQ15" s="42" t="n">
        <f aca="false">AVERAGE(AJ15:AK15,AL15,AO15,AP15)</f>
        <v>8.44444444444444</v>
      </c>
      <c r="AR15" s="42" t="n">
        <v>10</v>
      </c>
      <c r="AS15" s="42" t="n">
        <v>0</v>
      </c>
      <c r="AT15" s="42" t="n">
        <v>10</v>
      </c>
      <c r="AU15" s="42" t="n">
        <f aca="false">AVERAGE(AS15:AT15)</f>
        <v>5</v>
      </c>
      <c r="AV15" s="42" t="n">
        <f aca="false">AVERAGE(AR15,AU15)</f>
        <v>7.5</v>
      </c>
      <c r="AW15" s="43" t="n">
        <f aca="false">AVERAGE(Table1323[[#This Row],[RULE OF LAW]],Table1323[[#This Row],[SECURITY &amp; SAFETY]],Table1323[[#This Row],[PERSONAL FREEDOM (minus Security &amp;Safety and Rule of Law)]],Table1323[[#This Row],[PERSONAL FREEDOM (minus Security &amp;Safety and Rule of Law)]])</f>
        <v>7.24314524074074</v>
      </c>
      <c r="AX15" s="44" t="n">
        <v>6.47</v>
      </c>
      <c r="AY15" s="45" t="n">
        <f aca="false">AVERAGE(Table1323[[#This Row],[PERSONAL FREEDOM]:[ECONOMIC FREEDOM]])</f>
        <v>6.85657262037037</v>
      </c>
      <c r="AZ15" s="46" t="n">
        <f aca="false">RANK(BA15,$BA$2:$BA$154)</f>
        <v>82</v>
      </c>
      <c r="BA15" s="30" t="n">
        <f aca="false">ROUND(AY15, 2)</f>
        <v>6.86</v>
      </c>
      <c r="BB15" s="43" t="n">
        <f aca="false">Table1323[[#This Row],[1 Rule of Law]]</f>
        <v>5.009618</v>
      </c>
      <c r="BC15" s="43" t="n">
        <f aca="false">Table1323[[#This Row],[2 Security &amp; Safety]]</f>
        <v>6.66666666666667</v>
      </c>
      <c r="BD15" s="43" t="n">
        <f aca="false">AVERAGE(AQ15,U15,AI15,AV15,X15)</f>
        <v>8.64814814814815</v>
      </c>
    </row>
    <row r="16" customFormat="false" ht="15" hidden="false" customHeight="true" outlineLevel="0" collapsed="false">
      <c r="A16" s="41" t="s">
        <v>74</v>
      </c>
      <c r="B16" s="42" t="s">
        <v>60</v>
      </c>
      <c r="C16" s="42" t="s">
        <v>60</v>
      </c>
      <c r="D16" s="42" t="s">
        <v>60</v>
      </c>
      <c r="E16" s="42" t="n">
        <v>4.50626</v>
      </c>
      <c r="F16" s="42" t="n">
        <v>6.64</v>
      </c>
      <c r="G16" s="42" t="n">
        <v>5</v>
      </c>
      <c r="H16" s="42" t="n">
        <v>10</v>
      </c>
      <c r="I16" s="42" t="n">
        <v>2.5</v>
      </c>
      <c r="J16" s="42" t="n">
        <v>10</v>
      </c>
      <c r="K16" s="42" t="n">
        <v>10</v>
      </c>
      <c r="L16" s="42" t="n">
        <f aca="false">AVERAGE(Table1323[[#This Row],[2Bi Disappearance]:[2Bv Terrorism Injured ]])</f>
        <v>7.5</v>
      </c>
      <c r="M16" s="42" t="n">
        <v>8.3</v>
      </c>
      <c r="N16" s="42" t="n">
        <v>10</v>
      </c>
      <c r="O16" s="47" t="n">
        <v>5</v>
      </c>
      <c r="P16" s="47" t="n">
        <f aca="false">AVERAGE(Table1323[[#This Row],[2Ci Female Genital Mutilation]:[2Ciii Equal Inheritance Rights]])</f>
        <v>7.76666666666667</v>
      </c>
      <c r="Q16" s="42" t="n">
        <f aca="false">AVERAGE(F16,L16,P16)</f>
        <v>7.30222222222222</v>
      </c>
      <c r="R16" s="42" t="n">
        <v>10</v>
      </c>
      <c r="S16" s="42" t="n">
        <v>0</v>
      </c>
      <c r="T16" s="42" t="n">
        <v>10</v>
      </c>
      <c r="U16" s="42" t="n">
        <f aca="false">AVERAGE(R16:T16)</f>
        <v>6.66666666666667</v>
      </c>
      <c r="V16" s="42" t="n">
        <v>7.5</v>
      </c>
      <c r="W16" s="42" t="n">
        <v>6.66666666666667</v>
      </c>
      <c r="X16" s="42" t="n">
        <f aca="false">AVERAGE(Table1323[[#This Row],[4A Freedom to establish religious organizations]:[4B Autonomy of religious organizations]])</f>
        <v>7.08333333333333</v>
      </c>
      <c r="Y16" s="42" t="n">
        <v>10</v>
      </c>
      <c r="Z16" s="42" t="n">
        <v>7.5</v>
      </c>
      <c r="AA16" s="42" t="n">
        <v>6.66666666666667</v>
      </c>
      <c r="AB16" s="42" t="n">
        <v>6.66666666666667</v>
      </c>
      <c r="AC16" s="42" t="n">
        <v>10</v>
      </c>
      <c r="AD16" s="42" t="e">
        <f aca="false">AVERAGE(Table1323[[#This Row],[5Ci Political parties]:[5ciii educational, sporting and cultural organizations]])</f>
        <v>#N/A</v>
      </c>
      <c r="AE16" s="42" t="n">
        <v>7.5</v>
      </c>
      <c r="AF16" s="42" t="n">
        <v>7.5</v>
      </c>
      <c r="AG16" s="42" t="n">
        <v>7.5</v>
      </c>
      <c r="AH16" s="42" t="e">
        <f aca="false">AVERAGE(Table1323[[#This Row],[5Di Political parties]:[5diii educational, sporting and cultural organizations5]])</f>
        <v>#N/A</v>
      </c>
      <c r="AI16" s="42" t="n">
        <f aca="false">AVERAGE(Y16,Z16,AD16,AH16)</f>
        <v>8.19444444444444</v>
      </c>
      <c r="AJ16" s="24" t="n">
        <v>10</v>
      </c>
      <c r="AK16" s="25" t="n">
        <v>6.33333333333333</v>
      </c>
      <c r="AL16" s="25" t="n">
        <v>7.5</v>
      </c>
      <c r="AM16" s="25" t="n">
        <v>10</v>
      </c>
      <c r="AN16" s="25" t="n">
        <v>10</v>
      </c>
      <c r="AO16" s="25" t="n">
        <f aca="false">AVERAGE(Table1323[[#This Row],[6Di Access to foreign television (cable/ satellite)]:[6Dii Access to foreign newspapers]])</f>
        <v>10</v>
      </c>
      <c r="AP16" s="25" t="n">
        <v>10</v>
      </c>
      <c r="AQ16" s="42" t="n">
        <f aca="false">AVERAGE(AJ16:AK16,AL16,AO16,AP16)</f>
        <v>8.76666666666667</v>
      </c>
      <c r="AR16" s="42" t="n">
        <v>0</v>
      </c>
      <c r="AS16" s="42" t="n">
        <v>10</v>
      </c>
      <c r="AT16" s="42" t="n">
        <v>10</v>
      </c>
      <c r="AU16" s="42" t="n">
        <f aca="false">AVERAGE(AS16:AT16)</f>
        <v>10</v>
      </c>
      <c r="AV16" s="42" t="n">
        <f aca="false">AVERAGE(AR16,AU16)</f>
        <v>5</v>
      </c>
      <c r="AW16" s="43" t="n">
        <f aca="false">AVERAGE(Table1323[[#This Row],[RULE OF LAW]],Table1323[[#This Row],[SECURITY &amp; SAFETY]],Table1323[[#This Row],[PERSONAL FREEDOM (minus Security &amp;Safety and Rule of Law)]],Table1323[[#This Row],[PERSONAL FREEDOM (minus Security &amp;Safety and Rule of Law)]])</f>
        <v>6.52323166666667</v>
      </c>
      <c r="AX16" s="44" t="n">
        <v>6.13</v>
      </c>
      <c r="AY16" s="45" t="n">
        <f aca="false">AVERAGE(Table1323[[#This Row],[PERSONAL FREEDOM]:[ECONOMIC FREEDOM]])</f>
        <v>6.32661583333333</v>
      </c>
      <c r="AZ16" s="46" t="n">
        <f aca="false">RANK(BA16,$BA$2:$BA$154)</f>
        <v>117</v>
      </c>
      <c r="BA16" s="30" t="n">
        <f aca="false">ROUND(AY16, 2)</f>
        <v>6.33</v>
      </c>
      <c r="BB16" s="43" t="n">
        <f aca="false">Table1323[[#This Row],[1 Rule of Law]]</f>
        <v>4.50626</v>
      </c>
      <c r="BC16" s="43" t="n">
        <f aca="false">Table1323[[#This Row],[2 Security &amp; Safety]]</f>
        <v>7.30222222222222</v>
      </c>
      <c r="BD16" s="43" t="n">
        <f aca="false">AVERAGE(AQ16,U16,AI16,AV16,X16)</f>
        <v>7.14222222222222</v>
      </c>
    </row>
    <row r="17" customFormat="false" ht="15" hidden="false" customHeight="true" outlineLevel="0" collapsed="false">
      <c r="A17" s="41" t="s">
        <v>75</v>
      </c>
      <c r="B17" s="42" t="n">
        <v>4.43333333333333</v>
      </c>
      <c r="C17" s="42" t="n">
        <v>3.78945263482727</v>
      </c>
      <c r="D17" s="42" t="n">
        <v>2.82125212675808</v>
      </c>
      <c r="E17" s="42" t="n">
        <v>3.7</v>
      </c>
      <c r="F17" s="42" t="n">
        <v>5.84</v>
      </c>
      <c r="G17" s="42" t="n">
        <v>10</v>
      </c>
      <c r="H17" s="42" t="n">
        <v>10</v>
      </c>
      <c r="I17" s="42" t="n">
        <v>5</v>
      </c>
      <c r="J17" s="42" t="n">
        <v>10</v>
      </c>
      <c r="K17" s="42" t="n">
        <v>10</v>
      </c>
      <c r="L17" s="42" t="n">
        <f aca="false">AVERAGE(Table1323[[#This Row],[2Bi Disappearance]:[2Bv Terrorism Injured ]])</f>
        <v>9</v>
      </c>
      <c r="M17" s="42" t="n">
        <v>10</v>
      </c>
      <c r="N17" s="42" t="n">
        <v>10</v>
      </c>
      <c r="O17" s="47" t="n">
        <v>10</v>
      </c>
      <c r="P17" s="47" t="n">
        <f aca="false">AVERAGE(Table1323[[#This Row],[2Ci Female Genital Mutilation]:[2Ciii Equal Inheritance Rights]])</f>
        <v>10</v>
      </c>
      <c r="Q17" s="42" t="n">
        <f aca="false">AVERAGE(F17,L17,P17)</f>
        <v>8.28</v>
      </c>
      <c r="R17" s="42" t="n">
        <v>10</v>
      </c>
      <c r="S17" s="42" t="n">
        <v>10</v>
      </c>
      <c r="T17" s="42" t="n">
        <v>10</v>
      </c>
      <c r="U17" s="42" t="n">
        <f aca="false">AVERAGE(R17:T17)</f>
        <v>10</v>
      </c>
      <c r="V17" s="42" t="n">
        <v>7.5</v>
      </c>
      <c r="W17" s="42" t="n">
        <v>6.66666666666667</v>
      </c>
      <c r="X17" s="42" t="n">
        <f aca="false">AVERAGE(Table1323[[#This Row],[4A Freedom to establish religious organizations]:[4B Autonomy of religious organizations]])</f>
        <v>7.08333333333333</v>
      </c>
      <c r="Y17" s="42" t="n">
        <v>10</v>
      </c>
      <c r="Z17" s="42" t="n">
        <v>5</v>
      </c>
      <c r="AA17" s="42" t="n">
        <v>6.66666666666667</v>
      </c>
      <c r="AB17" s="42" t="n">
        <v>6.66666666666667</v>
      </c>
      <c r="AC17" s="42" t="n">
        <v>6.66666666666667</v>
      </c>
      <c r="AD17" s="42" t="e">
        <f aca="false">AVERAGE(Table1323[[#This Row],[5Ci Political parties]:[5ciii educational, sporting and cultural organizations]])</f>
        <v>#N/A</v>
      </c>
      <c r="AE17" s="42" t="n">
        <v>7.5</v>
      </c>
      <c r="AF17" s="42" t="n">
        <v>7.5</v>
      </c>
      <c r="AG17" s="42" t="n">
        <v>10</v>
      </c>
      <c r="AH17" s="42" t="e">
        <f aca="false">AVERAGE(Table1323[[#This Row],[5Di Political parties]:[5diii educational, sporting and cultural organizations5]])</f>
        <v>#N/A</v>
      </c>
      <c r="AI17" s="42" t="n">
        <f aca="false">AVERAGE(Y17,Z17,AD17,AH17)</f>
        <v>7.5</v>
      </c>
      <c r="AJ17" s="24" t="n">
        <v>10</v>
      </c>
      <c r="AK17" s="25" t="n">
        <v>6.33333333333333</v>
      </c>
      <c r="AL17" s="25" t="n">
        <v>5.25</v>
      </c>
      <c r="AM17" s="25" t="n">
        <v>10</v>
      </c>
      <c r="AN17" s="25" t="n">
        <v>10</v>
      </c>
      <c r="AO17" s="25" t="n">
        <f aca="false">AVERAGE(Table1323[[#This Row],[6Di Access to foreign television (cable/ satellite)]:[6Dii Access to foreign newspapers]])</f>
        <v>10</v>
      </c>
      <c r="AP17" s="25" t="n">
        <v>10</v>
      </c>
      <c r="AQ17" s="42" t="n">
        <f aca="false">AVERAGE(AJ17:AK17,AL17,AO17,AP17)</f>
        <v>8.31666666666667</v>
      </c>
      <c r="AR17" s="42" t="n">
        <v>10</v>
      </c>
      <c r="AS17" s="42" t="n">
        <v>10</v>
      </c>
      <c r="AT17" s="42" t="n">
        <v>10</v>
      </c>
      <c r="AU17" s="42" t="n">
        <f aca="false">AVERAGE(AS17:AT17)</f>
        <v>10</v>
      </c>
      <c r="AV17" s="42" t="n">
        <f aca="false">AVERAGE(AR17,AU17)</f>
        <v>10</v>
      </c>
      <c r="AW17" s="43" t="n">
        <f aca="false">AVERAGE(Table1323[[#This Row],[RULE OF LAW]],Table1323[[#This Row],[SECURITY &amp; SAFETY]],Table1323[[#This Row],[PERSONAL FREEDOM (minus Security &amp;Safety and Rule of Law)]],Table1323[[#This Row],[PERSONAL FREEDOM (minus Security &amp;Safety and Rule of Law)]])</f>
        <v>7.285</v>
      </c>
      <c r="AX17" s="44" t="n">
        <v>6.42</v>
      </c>
      <c r="AY17" s="45" t="n">
        <f aca="false">AVERAGE(Table1323[[#This Row],[PERSONAL FREEDOM]:[ECONOMIC FREEDOM]])</f>
        <v>6.8525</v>
      </c>
      <c r="AZ17" s="46" t="n">
        <f aca="false">RANK(BA17,$BA$2:$BA$154)</f>
        <v>83</v>
      </c>
      <c r="BA17" s="30" t="n">
        <f aca="false">ROUND(AY17, 2)</f>
        <v>6.85</v>
      </c>
      <c r="BB17" s="43" t="n">
        <f aca="false">Table1323[[#This Row],[1 Rule of Law]]</f>
        <v>3.7</v>
      </c>
      <c r="BC17" s="43" t="n">
        <f aca="false">Table1323[[#This Row],[2 Security &amp; Safety]]</f>
        <v>8.28</v>
      </c>
      <c r="BD17" s="43" t="n">
        <f aca="false">AVERAGE(AQ17,U17,AI17,AV17,X17)</f>
        <v>8.58</v>
      </c>
    </row>
    <row r="18" customFormat="false" ht="15" hidden="false" customHeight="true" outlineLevel="0" collapsed="false">
      <c r="A18" s="41" t="s">
        <v>76</v>
      </c>
      <c r="B18" s="42" t="n">
        <v>7</v>
      </c>
      <c r="C18" s="42" t="n">
        <v>4.99497023049354</v>
      </c>
      <c r="D18" s="42" t="n">
        <v>6.17153930080588</v>
      </c>
      <c r="E18" s="42" t="n">
        <v>6.1</v>
      </c>
      <c r="F18" s="42" t="n">
        <v>9.4</v>
      </c>
      <c r="G18" s="42" t="n">
        <v>10</v>
      </c>
      <c r="H18" s="42" t="n">
        <v>10</v>
      </c>
      <c r="I18" s="42" t="n">
        <v>7.5</v>
      </c>
      <c r="J18" s="42" t="n">
        <v>9.91135103068167</v>
      </c>
      <c r="K18" s="42" t="n">
        <v>9.68086371045403</v>
      </c>
      <c r="L18" s="42" t="n">
        <f aca="false">AVERAGE(Table1323[[#This Row],[2Bi Disappearance]:[2Bv Terrorism Injured ]])</f>
        <v>9.41844294822714</v>
      </c>
      <c r="M18" s="42" t="n">
        <v>10</v>
      </c>
      <c r="N18" s="42" t="n">
        <v>10</v>
      </c>
      <c r="O18" s="47" t="n">
        <v>10</v>
      </c>
      <c r="P18" s="47" t="n">
        <f aca="false">AVERAGE(Table1323[[#This Row],[2Ci Female Genital Mutilation]:[2Ciii Equal Inheritance Rights]])</f>
        <v>10</v>
      </c>
      <c r="Q18" s="42" t="n">
        <f aca="false">AVERAGE(F18,L18,P18)</f>
        <v>9.60614764940905</v>
      </c>
      <c r="R18" s="42" t="n">
        <v>5</v>
      </c>
      <c r="S18" s="42" t="n">
        <v>10</v>
      </c>
      <c r="T18" s="42" t="n">
        <v>10</v>
      </c>
      <c r="U18" s="42" t="n">
        <f aca="false">AVERAGE(R18:T18)</f>
        <v>8.33333333333333</v>
      </c>
      <c r="V18" s="42" t="s">
        <v>60</v>
      </c>
      <c r="W18" s="42" t="s">
        <v>60</v>
      </c>
      <c r="X18" s="42" t="s">
        <v>60</v>
      </c>
      <c r="Y18" s="42" t="s">
        <v>60</v>
      </c>
      <c r="Z18" s="42" t="s">
        <v>60</v>
      </c>
      <c r="AA18" s="42" t="s">
        <v>60</v>
      </c>
      <c r="AB18" s="42" t="s">
        <v>60</v>
      </c>
      <c r="AC18" s="42" t="s">
        <v>60</v>
      </c>
      <c r="AD18" s="42" t="s">
        <v>60</v>
      </c>
      <c r="AE18" s="42" t="s">
        <v>60</v>
      </c>
      <c r="AF18" s="42" t="s">
        <v>60</v>
      </c>
      <c r="AG18" s="42" t="s">
        <v>60</v>
      </c>
      <c r="AH18" s="42" t="s">
        <v>60</v>
      </c>
      <c r="AI18" s="42" t="s">
        <v>60</v>
      </c>
      <c r="AJ18" s="24" t="n">
        <v>10</v>
      </c>
      <c r="AK18" s="25" t="n">
        <v>7</v>
      </c>
      <c r="AL18" s="25" t="n">
        <v>4.5</v>
      </c>
      <c r="AM18" s="25" t="s">
        <v>60</v>
      </c>
      <c r="AN18" s="25" t="s">
        <v>60</v>
      </c>
      <c r="AO18" s="25" t="s">
        <v>60</v>
      </c>
      <c r="AP18" s="25" t="s">
        <v>60</v>
      </c>
      <c r="AQ18" s="42" t="n">
        <f aca="false">AVERAGE(AJ18:AK18,AL18,AO18,AP18)</f>
        <v>7.16666666666667</v>
      </c>
      <c r="AR18" s="42" t="n">
        <v>10</v>
      </c>
      <c r="AS18" s="42" t="n">
        <v>10</v>
      </c>
      <c r="AT18" s="42" t="n">
        <v>10</v>
      </c>
      <c r="AU18" s="42" t="n">
        <f aca="false">AVERAGE(AS18:AT18)</f>
        <v>10</v>
      </c>
      <c r="AV18" s="42" t="n">
        <f aca="false">AVERAGE(AR18,AU18)</f>
        <v>10</v>
      </c>
      <c r="AW18" s="43" t="n">
        <f aca="false">AVERAGE(Table1323[[#This Row],[RULE OF LAW]],Table1323[[#This Row],[SECURITY &amp; SAFETY]],Table1323[[#This Row],[PERSONAL FREEDOM (minus Security &amp;Safety and Rule of Law)]],Table1323[[#This Row],[PERSONAL FREEDOM (minus Security &amp;Safety and Rule of Law)]])</f>
        <v>8.17653691235226</v>
      </c>
      <c r="AX18" s="44" t="n">
        <v>6.66</v>
      </c>
      <c r="AY18" s="45" t="n">
        <f aca="false">AVERAGE(Table1323[[#This Row],[PERSONAL FREEDOM]:[ECONOMIC FREEDOM]])</f>
        <v>7.41826845617613</v>
      </c>
      <c r="AZ18" s="46" t="n">
        <f aca="false">RANK(BA18,$BA$2:$BA$154)</f>
        <v>52</v>
      </c>
      <c r="BA18" s="30" t="n">
        <f aca="false">ROUND(AY18, 2)</f>
        <v>7.42</v>
      </c>
      <c r="BB18" s="43" t="n">
        <f aca="false">Table1323[[#This Row],[1 Rule of Law]]</f>
        <v>6.1</v>
      </c>
      <c r="BC18" s="43" t="n">
        <f aca="false">Table1323[[#This Row],[2 Security &amp; Safety]]</f>
        <v>9.60614764940905</v>
      </c>
      <c r="BD18" s="43" t="n">
        <f aca="false">AVERAGE(AQ18,U18,AI18,AV18,X18)</f>
        <v>8.5</v>
      </c>
    </row>
    <row r="19" customFormat="false" ht="15" hidden="false" customHeight="true" outlineLevel="0" collapsed="false">
      <c r="A19" s="41" t="s">
        <v>77</v>
      </c>
      <c r="B19" s="42" t="n">
        <v>4.83333333333333</v>
      </c>
      <c r="C19" s="42" t="n">
        <v>6.5427171857891</v>
      </c>
      <c r="D19" s="42" t="n">
        <v>7.17397396822459</v>
      </c>
      <c r="E19" s="42" t="n">
        <v>6.2</v>
      </c>
      <c r="F19" s="42" t="n">
        <v>2.64</v>
      </c>
      <c r="G19" s="42" t="n">
        <v>10</v>
      </c>
      <c r="H19" s="42" t="n">
        <v>10</v>
      </c>
      <c r="I19" s="42" t="n">
        <v>10</v>
      </c>
      <c r="J19" s="42" t="n">
        <v>10</v>
      </c>
      <c r="K19" s="42" t="n">
        <v>10</v>
      </c>
      <c r="L19" s="42" t="n">
        <f aca="false">AVERAGE(Table1323[[#This Row],[2Bi Disappearance]:[2Bv Terrorism Injured ]])</f>
        <v>10</v>
      </c>
      <c r="M19" s="42" t="n">
        <v>10</v>
      </c>
      <c r="N19" s="42" t="n">
        <v>10</v>
      </c>
      <c r="O19" s="47" t="n">
        <v>5</v>
      </c>
      <c r="P19" s="47" t="n">
        <f aca="false">AVERAGE(Table1323[[#This Row],[2Ci Female Genital Mutilation]:[2Ciii Equal Inheritance Rights]])</f>
        <v>8.33333333333333</v>
      </c>
      <c r="Q19" s="42" t="n">
        <f aca="false">AVERAGE(F19,L19,P19)</f>
        <v>6.99111111111111</v>
      </c>
      <c r="R19" s="42" t="n">
        <v>10</v>
      </c>
      <c r="S19" s="42" t="n">
        <v>5</v>
      </c>
      <c r="T19" s="42" t="n">
        <v>10</v>
      </c>
      <c r="U19" s="42" t="n">
        <f aca="false">AVERAGE(R19:T19)</f>
        <v>8.33333333333333</v>
      </c>
      <c r="V19" s="42" t="n">
        <v>7.5</v>
      </c>
      <c r="W19" s="42" t="n">
        <v>6.66666666666667</v>
      </c>
      <c r="X19" s="42" t="n">
        <f aca="false">AVERAGE(Table1323[[#This Row],[4A Freedom to establish religious organizations]:[4B Autonomy of religious organizations]])</f>
        <v>7.08333333333333</v>
      </c>
      <c r="Y19" s="42" t="n">
        <v>7.5</v>
      </c>
      <c r="Z19" s="42" t="n">
        <v>7.5</v>
      </c>
      <c r="AA19" s="42" t="n">
        <v>6.66666666666667</v>
      </c>
      <c r="AB19" s="42" t="n">
        <v>3.33333333333333</v>
      </c>
      <c r="AC19" s="42" t="n">
        <v>6.66666666666667</v>
      </c>
      <c r="AD19" s="42" t="e">
        <f aca="false">AVERAGE(Table1323[[#This Row],[5Ci Political parties]:[5ciii educational, sporting and cultural organizations]])</f>
        <v>#N/A</v>
      </c>
      <c r="AE19" s="42" t="n">
        <v>7.5</v>
      </c>
      <c r="AF19" s="42" t="n">
        <v>5</v>
      </c>
      <c r="AG19" s="42" t="n">
        <v>7.5</v>
      </c>
      <c r="AH19" s="42" t="e">
        <f aca="false">AVERAGE(Table1323[[#This Row],[5Di Political parties]:[5diii educational, sporting and cultural organizations5]])</f>
        <v>#N/A</v>
      </c>
      <c r="AI19" s="42" t="n">
        <f aca="false">AVERAGE(Y19,Z19,AD19,AH19)</f>
        <v>6.80555555555556</v>
      </c>
      <c r="AJ19" s="24" t="n">
        <v>10</v>
      </c>
      <c r="AK19" s="25" t="n">
        <v>7</v>
      </c>
      <c r="AL19" s="25" t="n">
        <v>5.75</v>
      </c>
      <c r="AM19" s="25" t="n">
        <v>6.66666666666667</v>
      </c>
      <c r="AN19" s="25" t="n">
        <v>6.66666666666667</v>
      </c>
      <c r="AO19" s="25" t="n">
        <f aca="false">AVERAGE(Table1323[[#This Row],[6Di Access to foreign television (cable/ satellite)]:[6Dii Access to foreign newspapers]])</f>
        <v>6.66666666666667</v>
      </c>
      <c r="AP19" s="25" t="n">
        <v>10</v>
      </c>
      <c r="AQ19" s="42" t="n">
        <f aca="false">AVERAGE(AJ19:AK19,AL19,AO19,AP19)</f>
        <v>7.88333333333333</v>
      </c>
      <c r="AR19" s="42" t="n">
        <v>5</v>
      </c>
      <c r="AS19" s="42" t="n">
        <v>0</v>
      </c>
      <c r="AT19" s="42" t="n">
        <v>0</v>
      </c>
      <c r="AU19" s="42" t="n">
        <f aca="false">AVERAGE(AS19:AT19)</f>
        <v>0</v>
      </c>
      <c r="AV19" s="42" t="n">
        <f aca="false">AVERAGE(AR19,AU19)</f>
        <v>2.5</v>
      </c>
      <c r="AW19" s="43" t="n">
        <f aca="false">AVERAGE(Table1323[[#This Row],[RULE OF LAW]],Table1323[[#This Row],[SECURITY &amp; SAFETY]],Table1323[[#This Row],[PERSONAL FREEDOM (minus Security &amp;Safety and Rule of Law)]],Table1323[[#This Row],[PERSONAL FREEDOM (minus Security &amp;Safety and Rule of Law)]])</f>
        <v>6.55833333333333</v>
      </c>
      <c r="AX19" s="44" t="n">
        <v>7.03</v>
      </c>
      <c r="AY19" s="45" t="n">
        <f aca="false">AVERAGE(Table1323[[#This Row],[PERSONAL FREEDOM]:[ECONOMIC FREEDOM]])</f>
        <v>6.79416666666667</v>
      </c>
      <c r="AZ19" s="46" t="n">
        <f aca="false">RANK(BA19,$BA$2:$BA$154)</f>
        <v>88</v>
      </c>
      <c r="BA19" s="30" t="n">
        <f aca="false">ROUND(AY19, 2)</f>
        <v>6.79</v>
      </c>
      <c r="BB19" s="43" t="n">
        <f aca="false">Table1323[[#This Row],[1 Rule of Law]]</f>
        <v>6.2</v>
      </c>
      <c r="BC19" s="43" t="n">
        <f aca="false">Table1323[[#This Row],[2 Security &amp; Safety]]</f>
        <v>6.99111111111111</v>
      </c>
      <c r="BD19" s="43" t="n">
        <f aca="false">AVERAGE(AQ19,U19,AI19,AV19,X19)</f>
        <v>6.52111111111111</v>
      </c>
    </row>
    <row r="20" customFormat="false" ht="15" hidden="false" customHeight="true" outlineLevel="0" collapsed="false">
      <c r="A20" s="41" t="s">
        <v>78</v>
      </c>
      <c r="B20" s="42" t="n">
        <v>6.1</v>
      </c>
      <c r="C20" s="42" t="n">
        <v>5.54628051476418</v>
      </c>
      <c r="D20" s="42" t="n">
        <v>4.85032514366572</v>
      </c>
      <c r="E20" s="42" t="n">
        <v>5.5</v>
      </c>
      <c r="F20" s="42" t="n">
        <v>1.12</v>
      </c>
      <c r="G20" s="42" t="n">
        <v>10</v>
      </c>
      <c r="H20" s="42" t="n">
        <v>10</v>
      </c>
      <c r="I20" s="42" t="n">
        <v>10</v>
      </c>
      <c r="J20" s="42" t="n">
        <v>10</v>
      </c>
      <c r="K20" s="42" t="n">
        <v>10</v>
      </c>
      <c r="L20" s="42" t="n">
        <f aca="false">AVERAGE(Table1323[[#This Row],[2Bi Disappearance]:[2Bv Terrorism Injured ]])</f>
        <v>10</v>
      </c>
      <c r="M20" s="42" t="n">
        <v>10</v>
      </c>
      <c r="N20" s="42" t="n">
        <v>10</v>
      </c>
      <c r="O20" s="47" t="n">
        <v>10</v>
      </c>
      <c r="P20" s="47" t="n">
        <f aca="false">AVERAGE(Table1323[[#This Row],[2Ci Female Genital Mutilation]:[2Ciii Equal Inheritance Rights]])</f>
        <v>10</v>
      </c>
      <c r="Q20" s="42" t="n">
        <f aca="false">AVERAGE(F20,L20,P20)</f>
        <v>7.04</v>
      </c>
      <c r="R20" s="42" t="n">
        <v>10</v>
      </c>
      <c r="S20" s="42" t="n">
        <v>10</v>
      </c>
      <c r="T20" s="42" t="n">
        <v>10</v>
      </c>
      <c r="U20" s="42" t="n">
        <f aca="false">AVERAGE(R20:T20)</f>
        <v>10</v>
      </c>
      <c r="V20" s="42" t="n">
        <v>10</v>
      </c>
      <c r="W20" s="42" t="n">
        <v>10</v>
      </c>
      <c r="X20" s="42" t="n">
        <f aca="false">AVERAGE(Table1323[[#This Row],[4A Freedom to establish religious organizations]:[4B Autonomy of religious organizations]])</f>
        <v>10</v>
      </c>
      <c r="Y20" s="42" t="n">
        <v>10</v>
      </c>
      <c r="Z20" s="42" t="n">
        <v>10</v>
      </c>
      <c r="AA20" s="42" t="n">
        <v>6.66666666666667</v>
      </c>
      <c r="AB20" s="42" t="n">
        <v>6.66666666666667</v>
      </c>
      <c r="AC20" s="42" t="n">
        <v>10</v>
      </c>
      <c r="AD20" s="42" t="e">
        <f aca="false">AVERAGE(Table1323[[#This Row],[5Ci Political parties]:[5ciii educational, sporting and cultural organizations]])</f>
        <v>#N/A</v>
      </c>
      <c r="AE20" s="42" t="n">
        <v>5</v>
      </c>
      <c r="AF20" s="42" t="n">
        <v>7.5</v>
      </c>
      <c r="AG20" s="42" t="n">
        <v>7.5</v>
      </c>
      <c r="AH20" s="42" t="e">
        <f aca="false">AVERAGE(Table1323[[#This Row],[5Di Political parties]:[5diii educational, sporting and cultural organizations5]])</f>
        <v>#N/A</v>
      </c>
      <c r="AI20" s="42" t="n">
        <f aca="false">AVERAGE(Y20,Z20,AD20,AH20)</f>
        <v>8.61111111111111</v>
      </c>
      <c r="AJ20" s="24" t="n">
        <v>9.48703867271872</v>
      </c>
      <c r="AK20" s="25" t="n">
        <v>5</v>
      </c>
      <c r="AL20" s="25" t="n">
        <v>6</v>
      </c>
      <c r="AM20" s="25" t="n">
        <v>10</v>
      </c>
      <c r="AN20" s="25" t="n">
        <v>10</v>
      </c>
      <c r="AO20" s="25" t="n">
        <f aca="false">AVERAGE(Table1323[[#This Row],[6Di Access to foreign television (cable/ satellite)]:[6Dii Access to foreign newspapers]])</f>
        <v>10</v>
      </c>
      <c r="AP20" s="25" t="n">
        <v>10</v>
      </c>
      <c r="AQ20" s="42" t="n">
        <f aca="false">AVERAGE(AJ20:AK20,AL20,AO20,AP20)</f>
        <v>8.09740773454374</v>
      </c>
      <c r="AR20" s="42" t="n">
        <v>10</v>
      </c>
      <c r="AS20" s="42" t="n">
        <v>10</v>
      </c>
      <c r="AT20" s="42" t="n">
        <v>10</v>
      </c>
      <c r="AU20" s="42" t="n">
        <f aca="false">AVERAGE(AS20:AT20)</f>
        <v>10</v>
      </c>
      <c r="AV20" s="42" t="n">
        <f aca="false">AVERAGE(AR20,AU20)</f>
        <v>10</v>
      </c>
      <c r="AW20" s="43" t="n">
        <f aca="false">AVERAGE(Table1323[[#This Row],[RULE OF LAW]],Table1323[[#This Row],[SECURITY &amp; SAFETY]],Table1323[[#This Row],[PERSONAL FREEDOM (minus Security &amp;Safety and Rule of Law)]],Table1323[[#This Row],[PERSONAL FREEDOM (minus Security &amp;Safety and Rule of Law)]])</f>
        <v>7.80585188456548</v>
      </c>
      <c r="AX20" s="44" t="n">
        <v>6.53</v>
      </c>
      <c r="AY20" s="45" t="n">
        <f aca="false">AVERAGE(Table1323[[#This Row],[PERSONAL FREEDOM]:[ECONOMIC FREEDOM]])</f>
        <v>7.16792594228274</v>
      </c>
      <c r="AZ20" s="46" t="n">
        <f aca="false">RANK(BA20,$BA$2:$BA$154)</f>
        <v>65</v>
      </c>
      <c r="BA20" s="30" t="n">
        <f aca="false">ROUND(AY20, 2)</f>
        <v>7.17</v>
      </c>
      <c r="BB20" s="43" t="n">
        <f aca="false">Table1323[[#This Row],[1 Rule of Law]]</f>
        <v>5.5</v>
      </c>
      <c r="BC20" s="43" t="n">
        <f aca="false">Table1323[[#This Row],[2 Security &amp; Safety]]</f>
        <v>7.04</v>
      </c>
      <c r="BD20" s="43" t="n">
        <f aca="false">AVERAGE(AQ20,U20,AI20,AV20,X20)</f>
        <v>9.34170376913097</v>
      </c>
    </row>
    <row r="21" customFormat="false" ht="15" hidden="false" customHeight="true" outlineLevel="0" collapsed="false">
      <c r="A21" s="41" t="s">
        <v>203</v>
      </c>
      <c r="B21" s="42" t="s">
        <v>60</v>
      </c>
      <c r="C21" s="42" t="s">
        <v>60</v>
      </c>
      <c r="D21" s="42" t="s">
        <v>60</v>
      </c>
      <c r="E21" s="42" t="n">
        <v>6.587717</v>
      </c>
      <c r="F21" s="42" t="n">
        <v>9.2</v>
      </c>
      <c r="G21" s="42" t="n">
        <v>10</v>
      </c>
      <c r="H21" s="42" t="n">
        <v>10</v>
      </c>
      <c r="I21" s="42" t="s">
        <v>60</v>
      </c>
      <c r="J21" s="42" t="n">
        <v>10</v>
      </c>
      <c r="K21" s="42" t="n">
        <v>10</v>
      </c>
      <c r="L21" s="42" t="n">
        <f aca="false">AVERAGE(Table1323[[#This Row],[2Bi Disappearance]:[2Bv Terrorism Injured ]])</f>
        <v>10</v>
      </c>
      <c r="M21" s="42" t="n">
        <v>9</v>
      </c>
      <c r="N21" s="42" t="n">
        <v>10</v>
      </c>
      <c r="O21" s="47" t="n">
        <v>0</v>
      </c>
      <c r="P21" s="47" t="n">
        <f aca="false">AVERAGE(Table1323[[#This Row],[2Ci Female Genital Mutilation]:[2Ciii Equal Inheritance Rights]])</f>
        <v>6.33333333333333</v>
      </c>
      <c r="Q21" s="42" t="n">
        <f aca="false">AVERAGE(F21,L21,P21)</f>
        <v>8.51111111111111</v>
      </c>
      <c r="R21" s="42" t="n">
        <v>5</v>
      </c>
      <c r="S21" s="42" t="n">
        <v>5</v>
      </c>
      <c r="T21" s="42" t="n">
        <v>10</v>
      </c>
      <c r="U21" s="42" t="n">
        <f aca="false">AVERAGE(R21:T21)</f>
        <v>6.66666666666667</v>
      </c>
      <c r="V21" s="42" t="s">
        <v>60</v>
      </c>
      <c r="W21" s="42" t="s">
        <v>60</v>
      </c>
      <c r="X21" s="42" t="s">
        <v>60</v>
      </c>
      <c r="Y21" s="42" t="s">
        <v>60</v>
      </c>
      <c r="Z21" s="42" t="s">
        <v>60</v>
      </c>
      <c r="AA21" s="42" t="s">
        <v>60</v>
      </c>
      <c r="AB21" s="42" t="s">
        <v>60</v>
      </c>
      <c r="AC21" s="42" t="s">
        <v>60</v>
      </c>
      <c r="AD21" s="42" t="s">
        <v>60</v>
      </c>
      <c r="AE21" s="42" t="s">
        <v>60</v>
      </c>
      <c r="AF21" s="42" t="s">
        <v>60</v>
      </c>
      <c r="AG21" s="42" t="s">
        <v>60</v>
      </c>
      <c r="AH21" s="42" t="s">
        <v>60</v>
      </c>
      <c r="AI21" s="42" t="s">
        <v>60</v>
      </c>
      <c r="AJ21" s="24" t="n">
        <v>10</v>
      </c>
      <c r="AK21" s="25" t="n">
        <v>0.666666666666667</v>
      </c>
      <c r="AL21" s="25" t="n">
        <v>3.75</v>
      </c>
      <c r="AM21" s="25" t="s">
        <v>60</v>
      </c>
      <c r="AN21" s="25" t="s">
        <v>60</v>
      </c>
      <c r="AO21" s="25" t="s">
        <v>60</v>
      </c>
      <c r="AP21" s="25" t="s">
        <v>60</v>
      </c>
      <c r="AQ21" s="42" t="n">
        <f aca="false">AVERAGE(AJ21:AK21,AL21,AO21,AP21)</f>
        <v>4.80555555555556</v>
      </c>
      <c r="AR21" s="42" t="n">
        <v>0</v>
      </c>
      <c r="AS21" s="42" t="n">
        <v>0</v>
      </c>
      <c r="AT21" s="42" t="n">
        <v>10</v>
      </c>
      <c r="AU21" s="42" t="n">
        <f aca="false">AVERAGE(AS21:AT21)</f>
        <v>5</v>
      </c>
      <c r="AV21" s="42" t="n">
        <f aca="false">AVERAGE(AR21,AU21)</f>
        <v>2.5</v>
      </c>
      <c r="AW21" s="43" t="n">
        <f aca="false">AVERAGE(Table1323[[#This Row],[RULE OF LAW]],Table1323[[#This Row],[SECURITY &amp; SAFETY]],Table1323[[#This Row],[PERSONAL FREEDOM (minus Security &amp;Safety and Rule of Law)]],Table1323[[#This Row],[PERSONAL FREEDOM (minus Security &amp;Safety and Rule of Law)]])</f>
        <v>6.10341073148148</v>
      </c>
      <c r="AX21" s="44" t="n">
        <v>7.17</v>
      </c>
      <c r="AY21" s="45" t="n">
        <f aca="false">AVERAGE(Table1323[[#This Row],[PERSONAL FREEDOM]:[ECONOMIC FREEDOM]])</f>
        <v>6.63670536574074</v>
      </c>
      <c r="AZ21" s="46" t="n">
        <f aca="false">RANK(BA21,$BA$2:$BA$154)</f>
        <v>96</v>
      </c>
      <c r="BA21" s="30" t="n">
        <f aca="false">ROUND(AY21, 2)</f>
        <v>6.64</v>
      </c>
      <c r="BB21" s="43" t="n">
        <f aca="false">Table1323[[#This Row],[1 Rule of Law]]</f>
        <v>6.587717</v>
      </c>
      <c r="BC21" s="43" t="n">
        <f aca="false">Table1323[[#This Row],[2 Security &amp; Safety]]</f>
        <v>8.51111111111111</v>
      </c>
      <c r="BD21" s="43" t="n">
        <f aca="false">AVERAGE(AQ21,U21,AI21,AV21,X21)</f>
        <v>4.65740740740741</v>
      </c>
    </row>
    <row r="22" customFormat="false" ht="15" hidden="false" customHeight="true" outlineLevel="0" collapsed="false">
      <c r="A22" s="41" t="s">
        <v>79</v>
      </c>
      <c r="B22" s="42" t="n">
        <v>6.3</v>
      </c>
      <c r="C22" s="42" t="n">
        <v>5.66129062590974</v>
      </c>
      <c r="D22" s="42" t="n">
        <v>3.87255443160126</v>
      </c>
      <c r="E22" s="42" t="n">
        <v>5.3</v>
      </c>
      <c r="F22" s="42" t="n">
        <v>9.2</v>
      </c>
      <c r="G22" s="42" t="n">
        <v>10</v>
      </c>
      <c r="H22" s="42" t="n">
        <v>10</v>
      </c>
      <c r="I22" s="42" t="n">
        <v>10</v>
      </c>
      <c r="J22" s="42" t="n">
        <v>10</v>
      </c>
      <c r="K22" s="42" t="n">
        <v>10</v>
      </c>
      <c r="L22" s="42" t="n">
        <f aca="false">AVERAGE(Table1323[[#This Row],[2Bi Disappearance]:[2Bv Terrorism Injured ]])</f>
        <v>10</v>
      </c>
      <c r="M22" s="42" t="n">
        <v>10</v>
      </c>
      <c r="N22" s="42" t="n">
        <v>10</v>
      </c>
      <c r="O22" s="47" t="n">
        <v>10</v>
      </c>
      <c r="P22" s="47" t="n">
        <f aca="false">AVERAGE(Table1323[[#This Row],[2Ci Female Genital Mutilation]:[2Ciii Equal Inheritance Rights]])</f>
        <v>10</v>
      </c>
      <c r="Q22" s="42" t="n">
        <f aca="false">AVERAGE(F22,L22,P22)</f>
        <v>9.73333333333333</v>
      </c>
      <c r="R22" s="42" t="n">
        <v>10</v>
      </c>
      <c r="S22" s="42" t="n">
        <v>10</v>
      </c>
      <c r="T22" s="42" t="n">
        <v>10</v>
      </c>
      <c r="U22" s="42" t="n">
        <f aca="false">AVERAGE(R22:T22)</f>
        <v>10</v>
      </c>
      <c r="V22" s="42" t="n">
        <v>10</v>
      </c>
      <c r="W22" s="42" t="n">
        <v>10</v>
      </c>
      <c r="X22" s="42" t="n">
        <f aca="false">AVERAGE(Table1323[[#This Row],[4A Freedom to establish religious organizations]:[4B Autonomy of religious organizations]])</f>
        <v>10</v>
      </c>
      <c r="Y22" s="42" t="n">
        <v>10</v>
      </c>
      <c r="Z22" s="42" t="n">
        <v>10</v>
      </c>
      <c r="AA22" s="42" t="n">
        <v>6.66666666666667</v>
      </c>
      <c r="AB22" s="42" t="n">
        <v>10</v>
      </c>
      <c r="AC22" s="42" t="n">
        <v>10</v>
      </c>
      <c r="AD22" s="42" t="e">
        <f aca="false">AVERAGE(Table1323[[#This Row],[5Ci Political parties]:[5ciii educational, sporting and cultural organizations]])</f>
        <v>#N/A</v>
      </c>
      <c r="AE22" s="42" t="n">
        <v>7.5</v>
      </c>
      <c r="AF22" s="42" t="n">
        <v>10</v>
      </c>
      <c r="AG22" s="42" t="n">
        <v>10</v>
      </c>
      <c r="AH22" s="42" t="e">
        <f aca="false">AVERAGE(Table1323[[#This Row],[5Di Political parties]:[5diii educational, sporting and cultural organizations5]])</f>
        <v>#N/A</v>
      </c>
      <c r="AI22" s="42" t="n">
        <f aca="false">AVERAGE(Y22,Z22,AD22,AH22)</f>
        <v>9.51388888888889</v>
      </c>
      <c r="AJ22" s="24" t="n">
        <v>10</v>
      </c>
      <c r="AK22" s="25" t="n">
        <v>6.33333333333333</v>
      </c>
      <c r="AL22" s="25" t="n">
        <v>6.5</v>
      </c>
      <c r="AM22" s="25" t="n">
        <v>10</v>
      </c>
      <c r="AN22" s="25" t="n">
        <v>10</v>
      </c>
      <c r="AO22" s="25" t="n">
        <f aca="false">AVERAGE(Table1323[[#This Row],[6Di Access to foreign television (cable/ satellite)]:[6Dii Access to foreign newspapers]])</f>
        <v>10</v>
      </c>
      <c r="AP22" s="25" t="n">
        <v>10</v>
      </c>
      <c r="AQ22" s="42" t="n">
        <f aca="false">AVERAGE(AJ22:AK22,AL22,AO22,AP22)</f>
        <v>8.56666666666667</v>
      </c>
      <c r="AR22" s="42" t="n">
        <v>10</v>
      </c>
      <c r="AS22" s="42" t="n">
        <v>10</v>
      </c>
      <c r="AT22" s="42" t="n">
        <v>10</v>
      </c>
      <c r="AU22" s="42" t="n">
        <f aca="false">AVERAGE(AS22:AT22)</f>
        <v>10</v>
      </c>
      <c r="AV22" s="42" t="n">
        <f aca="false">AVERAGE(AR22,AU22)</f>
        <v>10</v>
      </c>
      <c r="AW22" s="43" t="n">
        <f aca="false">AVERAGE(Table1323[[#This Row],[RULE OF LAW]],Table1323[[#This Row],[SECURITY &amp; SAFETY]],Table1323[[#This Row],[PERSONAL FREEDOM (minus Security &amp;Safety and Rule of Law)]],Table1323[[#This Row],[PERSONAL FREEDOM (minus Security &amp;Safety and Rule of Law)]])</f>
        <v>8.56638888888889</v>
      </c>
      <c r="AX22" s="44" t="n">
        <v>7.32</v>
      </c>
      <c r="AY22" s="45" t="n">
        <f aca="false">AVERAGE(Table1323[[#This Row],[PERSONAL FREEDOM]:[ECONOMIC FREEDOM]])</f>
        <v>7.94319444444445</v>
      </c>
      <c r="AZ22" s="46" t="n">
        <f aca="false">RANK(BA22,$BA$2:$BA$154)</f>
        <v>37</v>
      </c>
      <c r="BA22" s="30" t="n">
        <f aca="false">ROUND(AY22, 2)</f>
        <v>7.94</v>
      </c>
      <c r="BB22" s="43" t="n">
        <f aca="false">Table1323[[#This Row],[1 Rule of Law]]</f>
        <v>5.3</v>
      </c>
      <c r="BC22" s="43" t="n">
        <f aca="false">Table1323[[#This Row],[2 Security &amp; Safety]]</f>
        <v>9.73333333333333</v>
      </c>
      <c r="BD22" s="43" t="n">
        <f aca="false">AVERAGE(AQ22,U22,AI22,AV22,X22)</f>
        <v>9.61611111111111</v>
      </c>
    </row>
    <row r="23" customFormat="false" ht="15" hidden="false" customHeight="true" outlineLevel="0" collapsed="false">
      <c r="A23" s="41" t="s">
        <v>80</v>
      </c>
      <c r="B23" s="42" t="n">
        <v>4.23333333333333</v>
      </c>
      <c r="C23" s="42" t="n">
        <v>5.88990625965208</v>
      </c>
      <c r="D23" s="42" t="n">
        <v>4.46525240197131</v>
      </c>
      <c r="E23" s="42" t="n">
        <v>4.9</v>
      </c>
      <c r="F23" s="42" t="n">
        <v>6.8</v>
      </c>
      <c r="G23" s="42" t="n">
        <v>10</v>
      </c>
      <c r="H23" s="42" t="n">
        <v>10</v>
      </c>
      <c r="I23" s="42" t="n">
        <v>7.5</v>
      </c>
      <c r="J23" s="42" t="n">
        <v>10</v>
      </c>
      <c r="K23" s="42" t="n">
        <v>10</v>
      </c>
      <c r="L23" s="42" t="n">
        <f aca="false">AVERAGE(Table1323[[#This Row],[2Bi Disappearance]:[2Bv Terrorism Injured ]])</f>
        <v>9.5</v>
      </c>
      <c r="M23" s="42" t="n">
        <v>2.3</v>
      </c>
      <c r="N23" s="42" t="n">
        <v>10</v>
      </c>
      <c r="O23" s="47" t="n">
        <v>5</v>
      </c>
      <c r="P23" s="47" t="n">
        <f aca="false">AVERAGE(Table1323[[#This Row],[2Ci Female Genital Mutilation]:[2Ciii Equal Inheritance Rights]])</f>
        <v>5.76666666666667</v>
      </c>
      <c r="Q23" s="42" t="n">
        <f aca="false">AVERAGE(F23,L23,P23)</f>
        <v>7.35555555555556</v>
      </c>
      <c r="R23" s="42" t="n">
        <v>10</v>
      </c>
      <c r="S23" s="42" t="n">
        <v>10</v>
      </c>
      <c r="T23" s="42" t="n">
        <v>10</v>
      </c>
      <c r="U23" s="42" t="n">
        <f aca="false">AVERAGE(R23:T23)</f>
        <v>10</v>
      </c>
      <c r="V23" s="42" t="n">
        <v>5</v>
      </c>
      <c r="W23" s="42" t="n">
        <v>10</v>
      </c>
      <c r="X23" s="42" t="n">
        <f aca="false">AVERAGE(Table1323[[#This Row],[4A Freedom to establish religious organizations]:[4B Autonomy of religious organizations]])</f>
        <v>7.5</v>
      </c>
      <c r="Y23" s="42" t="n">
        <v>7.5</v>
      </c>
      <c r="Z23" s="42" t="n">
        <v>7.5</v>
      </c>
      <c r="AA23" s="42" t="n">
        <v>3.33333333333333</v>
      </c>
      <c r="AB23" s="42" t="n">
        <v>6.66666666666667</v>
      </c>
      <c r="AC23" s="42" t="n">
        <v>6.66666666666667</v>
      </c>
      <c r="AD23" s="42" t="e">
        <f aca="false">AVERAGE(Table1323[[#This Row],[5Ci Political parties]:[5ciii educational, sporting and cultural organizations]])</f>
        <v>#N/A</v>
      </c>
      <c r="AE23" s="42" t="n">
        <v>10</v>
      </c>
      <c r="AF23" s="42" t="n">
        <v>10</v>
      </c>
      <c r="AG23" s="42" t="n">
        <v>10</v>
      </c>
      <c r="AH23" s="42" t="e">
        <f aca="false">AVERAGE(Table1323[[#This Row],[5Di Political parties]:[5diii educational, sporting and cultural organizations5]])</f>
        <v>#N/A</v>
      </c>
      <c r="AI23" s="42" t="n">
        <f aca="false">AVERAGE(Y23,Z23,AD23,AH23)</f>
        <v>7.63888888888889</v>
      </c>
      <c r="AJ23" s="24" t="n">
        <v>10</v>
      </c>
      <c r="AK23" s="25" t="n">
        <v>5.66666666666667</v>
      </c>
      <c r="AL23" s="25" t="n">
        <v>6.25</v>
      </c>
      <c r="AM23" s="25" t="n">
        <v>10</v>
      </c>
      <c r="AN23" s="25" t="n">
        <v>10</v>
      </c>
      <c r="AO23" s="25" t="n">
        <f aca="false">AVERAGE(Table1323[[#This Row],[6Di Access to foreign television (cable/ satellite)]:[6Dii Access to foreign newspapers]])</f>
        <v>10</v>
      </c>
      <c r="AP23" s="25" t="n">
        <v>10</v>
      </c>
      <c r="AQ23" s="42" t="n">
        <f aca="false">AVERAGE(AJ23:AK23,AL23,AO23,AP23)</f>
        <v>8.38333333333333</v>
      </c>
      <c r="AR23" s="42" t="n">
        <v>5</v>
      </c>
      <c r="AS23" s="42" t="n">
        <v>10</v>
      </c>
      <c r="AT23" s="42" t="n">
        <v>10</v>
      </c>
      <c r="AU23" s="42" t="n">
        <f aca="false">AVERAGE(AS23:AT23)</f>
        <v>10</v>
      </c>
      <c r="AV23" s="42" t="n">
        <f aca="false">AVERAGE(AR23,AU23)</f>
        <v>7.5</v>
      </c>
      <c r="AW23" s="43" t="n">
        <f aca="false">AVERAGE(Table1323[[#This Row],[RULE OF LAW]],Table1323[[#This Row],[SECURITY &amp; SAFETY]],Table1323[[#This Row],[PERSONAL FREEDOM (minus Security &amp;Safety and Rule of Law)]],Table1323[[#This Row],[PERSONAL FREEDOM (minus Security &amp;Safety and Rule of Law)]])</f>
        <v>7.16611111111111</v>
      </c>
      <c r="AX23" s="44" t="n">
        <v>5.93</v>
      </c>
      <c r="AY23" s="45" t="n">
        <f aca="false">AVERAGE(Table1323[[#This Row],[PERSONAL FREEDOM]:[ECONOMIC FREEDOM]])</f>
        <v>6.54805555555556</v>
      </c>
      <c r="AZ23" s="46" t="n">
        <f aca="false">RANK(BA23,$BA$2:$BA$154)</f>
        <v>106</v>
      </c>
      <c r="BA23" s="30" t="n">
        <f aca="false">ROUND(AY23, 2)</f>
        <v>6.55</v>
      </c>
      <c r="BB23" s="43" t="n">
        <f aca="false">Table1323[[#This Row],[1 Rule of Law]]</f>
        <v>4.9</v>
      </c>
      <c r="BC23" s="43" t="n">
        <f aca="false">Table1323[[#This Row],[2 Security &amp; Safety]]</f>
        <v>7.35555555555556</v>
      </c>
      <c r="BD23" s="43" t="n">
        <f aca="false">AVERAGE(AQ23,U23,AI23,AV23,X23)</f>
        <v>8.20444444444444</v>
      </c>
    </row>
    <row r="24" customFormat="false" ht="15" hidden="false" customHeight="true" outlineLevel="0" collapsed="false">
      <c r="A24" s="41" t="s">
        <v>81</v>
      </c>
      <c r="B24" s="42" t="s">
        <v>60</v>
      </c>
      <c r="C24" s="42" t="s">
        <v>60</v>
      </c>
      <c r="D24" s="42" t="s">
        <v>60</v>
      </c>
      <c r="E24" s="42" t="n">
        <v>3.880462</v>
      </c>
      <c r="F24" s="42" t="n">
        <v>6.8</v>
      </c>
      <c r="G24" s="42" t="n">
        <v>5</v>
      </c>
      <c r="H24" s="42" t="n">
        <v>10</v>
      </c>
      <c r="I24" s="42" t="n">
        <v>2.5</v>
      </c>
      <c r="J24" s="42" t="n">
        <v>9.44330779825968</v>
      </c>
      <c r="K24" s="42" t="n">
        <v>8.68779695304067</v>
      </c>
      <c r="L24" s="42" t="n">
        <f aca="false">AVERAGE(Table1323[[#This Row],[2Bi Disappearance]:[2Bv Terrorism Injured ]])</f>
        <v>7.12622095026007</v>
      </c>
      <c r="M24" s="42" t="n">
        <v>10</v>
      </c>
      <c r="N24" s="42" t="n">
        <v>10</v>
      </c>
      <c r="O24" s="47" t="n">
        <v>5</v>
      </c>
      <c r="P24" s="47" t="n">
        <f aca="false">AVERAGE(Table1323[[#This Row],[2Ci Female Genital Mutilation]:[2Ciii Equal Inheritance Rights]])</f>
        <v>8.33333333333333</v>
      </c>
      <c r="Q24" s="42" t="n">
        <f aca="false">AVERAGE(F24,L24,P24)</f>
        <v>7.41985142786447</v>
      </c>
      <c r="R24" s="42" t="n">
        <v>5</v>
      </c>
      <c r="S24" s="42" t="n">
        <v>10</v>
      </c>
      <c r="T24" s="42" t="n">
        <v>10</v>
      </c>
      <c r="U24" s="42" t="n">
        <f aca="false">AVERAGE(R24:T24)</f>
        <v>8.33333333333333</v>
      </c>
      <c r="V24" s="42" t="s">
        <v>60</v>
      </c>
      <c r="W24" s="42" t="s">
        <v>60</v>
      </c>
      <c r="X24" s="42" t="s">
        <v>60</v>
      </c>
      <c r="Y24" s="42" t="s">
        <v>60</v>
      </c>
      <c r="Z24" s="42" t="s">
        <v>60</v>
      </c>
      <c r="AA24" s="42" t="s">
        <v>60</v>
      </c>
      <c r="AB24" s="42" t="s">
        <v>60</v>
      </c>
      <c r="AC24" s="42" t="s">
        <v>60</v>
      </c>
      <c r="AD24" s="42" t="s">
        <v>60</v>
      </c>
      <c r="AE24" s="42" t="s">
        <v>60</v>
      </c>
      <c r="AF24" s="42" t="s">
        <v>60</v>
      </c>
      <c r="AG24" s="42" t="s">
        <v>60</v>
      </c>
      <c r="AH24" s="42" t="s">
        <v>60</v>
      </c>
      <c r="AI24" s="42" t="s">
        <v>60</v>
      </c>
      <c r="AJ24" s="24" t="n">
        <v>10</v>
      </c>
      <c r="AK24" s="25" t="n">
        <v>3</v>
      </c>
      <c r="AL24" s="25" t="n">
        <v>2.5</v>
      </c>
      <c r="AM24" s="25" t="s">
        <v>60</v>
      </c>
      <c r="AN24" s="25" t="s">
        <v>60</v>
      </c>
      <c r="AO24" s="25" t="s">
        <v>60</v>
      </c>
      <c r="AP24" s="25" t="s">
        <v>60</v>
      </c>
      <c r="AQ24" s="42" t="n">
        <f aca="false">AVERAGE(AJ24:AK24,AL24,AO24,AP24)</f>
        <v>5.16666666666667</v>
      </c>
      <c r="AR24" s="42" t="n">
        <v>10</v>
      </c>
      <c r="AS24" s="42" t="n">
        <v>0</v>
      </c>
      <c r="AT24" s="42" t="n">
        <v>0</v>
      </c>
      <c r="AU24" s="42" t="n">
        <f aca="false">AVERAGE(AS24:AT24)</f>
        <v>0</v>
      </c>
      <c r="AV24" s="42" t="n">
        <f aca="false">AVERAGE(AR24,AU24)</f>
        <v>5</v>
      </c>
      <c r="AW24" s="43" t="n">
        <f aca="false">AVERAGE(Table1323[[#This Row],[RULE OF LAW]],Table1323[[#This Row],[SECURITY &amp; SAFETY]],Table1323[[#This Row],[PERSONAL FREEDOM (minus Security &amp;Safety and Rule of Law)]],Table1323[[#This Row],[PERSONAL FREEDOM (minus Security &amp;Safety and Rule of Law)]])</f>
        <v>5.90841169029945</v>
      </c>
      <c r="AX24" s="44" t="n">
        <v>5.26</v>
      </c>
      <c r="AY24" s="45" t="n">
        <f aca="false">AVERAGE(Table1323[[#This Row],[PERSONAL FREEDOM]:[ECONOMIC FREEDOM]])</f>
        <v>5.58420584514973</v>
      </c>
      <c r="AZ24" s="46" t="n">
        <f aca="false">RANK(BA24,$BA$2:$BA$154)</f>
        <v>138</v>
      </c>
      <c r="BA24" s="30" t="n">
        <f aca="false">ROUND(AY24, 2)</f>
        <v>5.58</v>
      </c>
      <c r="BB24" s="43" t="n">
        <f aca="false">Table1323[[#This Row],[1 Rule of Law]]</f>
        <v>3.880462</v>
      </c>
      <c r="BC24" s="43" t="n">
        <f aca="false">Table1323[[#This Row],[2 Security &amp; Safety]]</f>
        <v>7.41985142786447</v>
      </c>
      <c r="BD24" s="43" t="n">
        <f aca="false">AVERAGE(AQ24,U24,AI24,AV24,X24)</f>
        <v>6.16666666666667</v>
      </c>
    </row>
    <row r="25" customFormat="false" ht="15" hidden="false" customHeight="true" outlineLevel="0" collapsed="false">
      <c r="A25" s="41" t="s">
        <v>204</v>
      </c>
      <c r="B25" s="42" t="n">
        <v>3.8</v>
      </c>
      <c r="C25" s="42" t="n">
        <v>3.74377094957043</v>
      </c>
      <c r="D25" s="42" t="n">
        <v>3.96515318945483</v>
      </c>
      <c r="E25" s="42" t="n">
        <v>3.8</v>
      </c>
      <c r="F25" s="42" t="n">
        <v>7.4</v>
      </c>
      <c r="G25" s="42" t="n">
        <v>10</v>
      </c>
      <c r="H25" s="42" t="n">
        <v>10</v>
      </c>
      <c r="I25" s="42" t="n">
        <v>7.5</v>
      </c>
      <c r="J25" s="42" t="n">
        <v>10</v>
      </c>
      <c r="K25" s="42" t="n">
        <v>10</v>
      </c>
      <c r="L25" s="42" t="n">
        <f aca="false">AVERAGE(Table1323[[#This Row],[2Bi Disappearance]:[2Bv Terrorism Injured ]])</f>
        <v>9.5</v>
      </c>
      <c r="M25" s="42" t="n">
        <v>10</v>
      </c>
      <c r="N25" s="42" t="n">
        <v>10</v>
      </c>
      <c r="O25" s="47" t="n">
        <v>10</v>
      </c>
      <c r="P25" s="47" t="n">
        <f aca="false">AVERAGE(Table1323[[#This Row],[2Ci Female Genital Mutilation]:[2Ciii Equal Inheritance Rights]])</f>
        <v>10</v>
      </c>
      <c r="Q25" s="42" t="n">
        <f aca="false">AVERAGE(F25,L25,P25)</f>
        <v>8.96666666666667</v>
      </c>
      <c r="R25" s="42" t="n">
        <v>10</v>
      </c>
      <c r="S25" s="42" t="n">
        <v>10</v>
      </c>
      <c r="T25" s="42" t="n">
        <v>10</v>
      </c>
      <c r="U25" s="42" t="n">
        <f aca="false">AVERAGE(R25:T25)</f>
        <v>10</v>
      </c>
      <c r="V25" s="42" t="n">
        <v>7.5</v>
      </c>
      <c r="W25" s="42" t="n">
        <v>3.33333333333333</v>
      </c>
      <c r="X25" s="42" t="n">
        <f aca="false">AVERAGE(Table1323[[#This Row],[4A Freedom to establish religious organizations]:[4B Autonomy of religious organizations]])</f>
        <v>5.41666666666667</v>
      </c>
      <c r="Y25" s="42" t="n">
        <v>7.5</v>
      </c>
      <c r="Z25" s="42" t="n">
        <v>7.5</v>
      </c>
      <c r="AA25" s="42" t="n">
        <v>10</v>
      </c>
      <c r="AB25" s="42" t="n">
        <v>6.66666666666667</v>
      </c>
      <c r="AC25" s="42" t="n">
        <v>10</v>
      </c>
      <c r="AD25" s="42" t="e">
        <f aca="false">AVERAGE(Table1323[[#This Row],[5Ci Political parties]:[5ciii educational, sporting and cultural organizations]])</f>
        <v>#N/A</v>
      </c>
      <c r="AE25" s="42" t="n">
        <v>7.5</v>
      </c>
      <c r="AF25" s="42" t="n">
        <v>7.5</v>
      </c>
      <c r="AG25" s="42" t="n">
        <v>7.5</v>
      </c>
      <c r="AH25" s="42" t="e">
        <f aca="false">AVERAGE(Table1323[[#This Row],[5Di Political parties]:[5diii educational, sporting and cultural organizations5]])</f>
        <v>#N/A</v>
      </c>
      <c r="AI25" s="42" t="n">
        <f aca="false">AVERAGE(Y25,Z25,AD25,AH25)</f>
        <v>7.84722222222222</v>
      </c>
      <c r="AJ25" s="24" t="n">
        <v>10</v>
      </c>
      <c r="AK25" s="25" t="n">
        <v>3.66666666666667</v>
      </c>
      <c r="AL25" s="25" t="n">
        <v>4.25</v>
      </c>
      <c r="AM25" s="25" t="n">
        <v>10</v>
      </c>
      <c r="AN25" s="25" t="n">
        <v>10</v>
      </c>
      <c r="AO25" s="25" t="n">
        <f aca="false">AVERAGE(Table1323[[#This Row],[6Di Access to foreign television (cable/ satellite)]:[6Dii Access to foreign newspapers]])</f>
        <v>10</v>
      </c>
      <c r="AP25" s="25" t="n">
        <v>10</v>
      </c>
      <c r="AQ25" s="42" t="n">
        <f aca="false">AVERAGE(AJ25:AK25,AL25,AO25,AP25)</f>
        <v>7.58333333333333</v>
      </c>
      <c r="AR25" s="42" t="n">
        <v>10</v>
      </c>
      <c r="AS25" s="42" t="n">
        <v>10</v>
      </c>
      <c r="AT25" s="42" t="n">
        <v>10</v>
      </c>
      <c r="AU25" s="42" t="n">
        <f aca="false">AVERAGE(AS25:AT25)</f>
        <v>10</v>
      </c>
      <c r="AV25" s="42" t="n">
        <f aca="false">AVERAGE(AR25,AU25)</f>
        <v>10</v>
      </c>
      <c r="AW25" s="43" t="n">
        <f aca="false">AVERAGE(Table1323[[#This Row],[RULE OF LAW]],Table1323[[#This Row],[SECURITY &amp; SAFETY]],Table1323[[#This Row],[PERSONAL FREEDOM (minus Security &amp;Safety and Rule of Law)]],Table1323[[#This Row],[PERSONAL FREEDOM (minus Security &amp;Safety and Rule of Law)]])</f>
        <v>7.27638888888889</v>
      </c>
      <c r="AX25" s="44" t="n">
        <v>7.15</v>
      </c>
      <c r="AY25" s="45" t="n">
        <f aca="false">AVERAGE(Table1323[[#This Row],[PERSONAL FREEDOM]:[ECONOMIC FREEDOM]])</f>
        <v>7.21319444444444</v>
      </c>
      <c r="AZ25" s="46" t="n">
        <f aca="false">RANK(BA25,$BA$2:$BA$154)</f>
        <v>62</v>
      </c>
      <c r="BA25" s="30" t="n">
        <f aca="false">ROUND(AY25, 2)</f>
        <v>7.21</v>
      </c>
      <c r="BB25" s="43" t="n">
        <f aca="false">Table1323[[#This Row],[1 Rule of Law]]</f>
        <v>3.8</v>
      </c>
      <c r="BC25" s="43" t="n">
        <f aca="false">Table1323[[#This Row],[2 Security &amp; Safety]]</f>
        <v>8.96666666666667</v>
      </c>
      <c r="BD25" s="43" t="n">
        <f aca="false">AVERAGE(AQ25,U25,AI25,AV25,X25)</f>
        <v>8.16944444444444</v>
      </c>
    </row>
    <row r="26" customFormat="false" ht="15" hidden="false" customHeight="true" outlineLevel="0" collapsed="false">
      <c r="A26" s="41" t="s">
        <v>82</v>
      </c>
      <c r="B26" s="42" t="n">
        <v>3.53333333333333</v>
      </c>
      <c r="C26" s="42" t="n">
        <v>3.45949800556393</v>
      </c>
      <c r="D26" s="42" t="n">
        <v>3.17064232820541</v>
      </c>
      <c r="E26" s="42" t="n">
        <v>3.4</v>
      </c>
      <c r="F26" s="42" t="n">
        <v>6.96</v>
      </c>
      <c r="G26" s="42" t="n">
        <v>10</v>
      </c>
      <c r="H26" s="42" t="n">
        <v>10</v>
      </c>
      <c r="I26" s="42" t="n">
        <v>5</v>
      </c>
      <c r="J26" s="42" t="n">
        <v>9.91496116608106</v>
      </c>
      <c r="K26" s="42" t="n">
        <v>9.97959067985946</v>
      </c>
      <c r="L26" s="42" t="n">
        <f aca="false">AVERAGE(Table1323[[#This Row],[2Bi Disappearance]:[2Bv Terrorism Injured ]])</f>
        <v>8.9789103691881</v>
      </c>
      <c r="M26" s="42" t="n">
        <v>8</v>
      </c>
      <c r="N26" s="42" t="n">
        <v>10</v>
      </c>
      <c r="O26" s="47" t="n">
        <v>5</v>
      </c>
      <c r="P26" s="47" t="n">
        <f aca="false">AVERAGE(Table1323[[#This Row],[2Ci Female Genital Mutilation]:[2Ciii Equal Inheritance Rights]])</f>
        <v>7.66666666666667</v>
      </c>
      <c r="Q26" s="42" t="n">
        <f aca="false">AVERAGE(F26,L26,P26)</f>
        <v>7.86852567861826</v>
      </c>
      <c r="R26" s="42" t="n">
        <v>0</v>
      </c>
      <c r="S26" s="42" t="n">
        <v>0</v>
      </c>
      <c r="T26" s="42" t="n">
        <v>5</v>
      </c>
      <c r="U26" s="42" t="n">
        <f aca="false">AVERAGE(R26:T26)</f>
        <v>1.66666666666667</v>
      </c>
      <c r="V26" s="42" t="n">
        <v>7.5</v>
      </c>
      <c r="W26" s="42" t="n">
        <v>10</v>
      </c>
      <c r="X26" s="42" t="n">
        <f aca="false">AVERAGE(Table1323[[#This Row],[4A Freedom to establish religious organizations]:[4B Autonomy of religious organizations]])</f>
        <v>8.75</v>
      </c>
      <c r="Y26" s="42" t="n">
        <v>7.5</v>
      </c>
      <c r="Z26" s="42" t="n">
        <v>7.5</v>
      </c>
      <c r="AA26" s="42" t="n">
        <v>6.66666666666667</v>
      </c>
      <c r="AB26" s="42" t="n">
        <v>10</v>
      </c>
      <c r="AC26" s="42" t="n">
        <v>6.66666666666667</v>
      </c>
      <c r="AD26" s="42" t="e">
        <f aca="false">AVERAGE(Table1323[[#This Row],[5Ci Political parties]:[5ciii educational, sporting and cultural organizations]])</f>
        <v>#N/A</v>
      </c>
      <c r="AE26" s="42" t="n">
        <v>7.5</v>
      </c>
      <c r="AF26" s="42" t="n">
        <v>7.5</v>
      </c>
      <c r="AG26" s="42" t="n">
        <v>10</v>
      </c>
      <c r="AH26" s="42" t="e">
        <f aca="false">AVERAGE(Table1323[[#This Row],[5Di Political parties]:[5diii educational, sporting and cultural organizations5]])</f>
        <v>#N/A</v>
      </c>
      <c r="AI26" s="42" t="n">
        <f aca="false">AVERAGE(Y26,Z26,AD26,AH26)</f>
        <v>7.77777777777778</v>
      </c>
      <c r="AJ26" s="24" t="n">
        <v>4.89766996486383</v>
      </c>
      <c r="AK26" s="25" t="n">
        <v>3.33333333333333</v>
      </c>
      <c r="AL26" s="25" t="n">
        <v>4</v>
      </c>
      <c r="AM26" s="25" t="n">
        <v>10</v>
      </c>
      <c r="AN26" s="25" t="n">
        <v>10</v>
      </c>
      <c r="AO26" s="25" t="n">
        <f aca="false">AVERAGE(Table1323[[#This Row],[6Di Access to foreign television (cable/ satellite)]:[6Dii Access to foreign newspapers]])</f>
        <v>10</v>
      </c>
      <c r="AP26" s="25" t="n">
        <v>10</v>
      </c>
      <c r="AQ26" s="42" t="n">
        <f aca="false">AVERAGE(AJ26:AK26,AL26,AO26,AP26)</f>
        <v>6.44620065963943</v>
      </c>
      <c r="AR26" s="42" t="n">
        <v>5</v>
      </c>
      <c r="AS26" s="42" t="n">
        <v>0</v>
      </c>
      <c r="AT26" s="42" t="n">
        <v>0</v>
      </c>
      <c r="AU26" s="42" t="n">
        <f aca="false">AVERAGE(AS26:AT26)</f>
        <v>0</v>
      </c>
      <c r="AV26" s="42" t="n">
        <f aca="false">AVERAGE(AR26,AU26)</f>
        <v>2.5</v>
      </c>
      <c r="AW26" s="43" t="n">
        <f aca="false">AVERAGE(Table1323[[#This Row],[RULE OF LAW]],Table1323[[#This Row],[SECURITY &amp; SAFETY]],Table1323[[#This Row],[PERSONAL FREEDOM (minus Security &amp;Safety and Rule of Law)]],Table1323[[#This Row],[PERSONAL FREEDOM (minus Security &amp;Safety and Rule of Law)]])</f>
        <v>5.53119593006295</v>
      </c>
      <c r="AX26" s="44" t="n">
        <v>6.31</v>
      </c>
      <c r="AY26" s="45" t="n">
        <f aca="false">AVERAGE(Table1323[[#This Row],[PERSONAL FREEDOM]:[ECONOMIC FREEDOM]])</f>
        <v>5.92059796503148</v>
      </c>
      <c r="AZ26" s="46" t="n">
        <f aca="false">RANK(BA26,$BA$2:$BA$154)</f>
        <v>126</v>
      </c>
      <c r="BA26" s="30" t="n">
        <f aca="false">ROUND(AY26, 2)</f>
        <v>5.92</v>
      </c>
      <c r="BB26" s="43" t="n">
        <f aca="false">Table1323[[#This Row],[1 Rule of Law]]</f>
        <v>3.4</v>
      </c>
      <c r="BC26" s="43" t="n">
        <f aca="false">Table1323[[#This Row],[2 Security &amp; Safety]]</f>
        <v>7.86852567861826</v>
      </c>
      <c r="BD26" s="43" t="n">
        <f aca="false">AVERAGE(AQ26,U26,AI26,AV26,X26)</f>
        <v>5.42812902081677</v>
      </c>
    </row>
    <row r="27" customFormat="false" ht="15" hidden="false" customHeight="true" outlineLevel="0" collapsed="false">
      <c r="A27" s="41" t="s">
        <v>83</v>
      </c>
      <c r="B27" s="42" t="n">
        <v>8.3</v>
      </c>
      <c r="C27" s="42" t="n">
        <v>7.23139554601993</v>
      </c>
      <c r="D27" s="42" t="n">
        <v>7.48386319464036</v>
      </c>
      <c r="E27" s="42" t="n">
        <v>7.7</v>
      </c>
      <c r="F27" s="42" t="n">
        <v>9.44</v>
      </c>
      <c r="G27" s="42" t="n">
        <v>10</v>
      </c>
      <c r="H27" s="42" t="n">
        <v>10</v>
      </c>
      <c r="I27" s="42" t="n">
        <v>10</v>
      </c>
      <c r="J27" s="42" t="n">
        <v>10</v>
      </c>
      <c r="K27" s="42" t="n">
        <v>10</v>
      </c>
      <c r="L27" s="42" t="n">
        <f aca="false">AVERAGE(Table1323[[#This Row],[2Bi Disappearance]:[2Bv Terrorism Injured ]])</f>
        <v>10</v>
      </c>
      <c r="M27" s="42" t="n">
        <v>9.5</v>
      </c>
      <c r="N27" s="42" t="n">
        <v>10</v>
      </c>
      <c r="O27" s="47" t="n">
        <v>10</v>
      </c>
      <c r="P27" s="47" t="n">
        <f aca="false">AVERAGE(Table1323[[#This Row],[2Ci Female Genital Mutilation]:[2Ciii Equal Inheritance Rights]])</f>
        <v>9.83333333333333</v>
      </c>
      <c r="Q27" s="42" t="n">
        <f aca="false">AVERAGE(F27,L27,P27)</f>
        <v>9.75777777777778</v>
      </c>
      <c r="R27" s="42" t="n">
        <v>10</v>
      </c>
      <c r="S27" s="42" t="n">
        <v>10</v>
      </c>
      <c r="T27" s="42" t="n">
        <v>10</v>
      </c>
      <c r="U27" s="42" t="n">
        <f aca="false">AVERAGE(R27:T27)</f>
        <v>10</v>
      </c>
      <c r="V27" s="42" t="n">
        <v>10</v>
      </c>
      <c r="W27" s="42" t="n">
        <v>10</v>
      </c>
      <c r="X27" s="42" t="n">
        <f aca="false">AVERAGE(Table1323[[#This Row],[4A Freedom to establish religious organizations]:[4B Autonomy of religious organizations]])</f>
        <v>10</v>
      </c>
      <c r="Y27" s="42" t="n">
        <v>10</v>
      </c>
      <c r="Z27" s="42" t="n">
        <v>10</v>
      </c>
      <c r="AA27" s="42" t="n">
        <v>10</v>
      </c>
      <c r="AB27" s="42" t="n">
        <v>10</v>
      </c>
      <c r="AC27" s="42" t="n">
        <v>10</v>
      </c>
      <c r="AD27" s="42" t="e">
        <f aca="false">AVERAGE(Table1323[[#This Row],[5Ci Political parties]:[5ciii educational, sporting and cultural organizations]])</f>
        <v>#N/A</v>
      </c>
      <c r="AE27" s="42" t="n">
        <v>10</v>
      </c>
      <c r="AF27" s="42" t="n">
        <v>10</v>
      </c>
      <c r="AG27" s="42" t="n">
        <v>10</v>
      </c>
      <c r="AH27" s="42" t="e">
        <f aca="false">AVERAGE(Table1323[[#This Row],[5Di Political parties]:[5diii educational, sporting and cultural organizations5]])</f>
        <v>#N/A</v>
      </c>
      <c r="AI27" s="42" t="n">
        <f aca="false">AVERAGE(Y27,Z27,AD27,AH27)</f>
        <v>10</v>
      </c>
      <c r="AJ27" s="24" t="n">
        <v>10</v>
      </c>
      <c r="AK27" s="25" t="n">
        <v>8.33333333333333</v>
      </c>
      <c r="AL27" s="25" t="n">
        <v>8</v>
      </c>
      <c r="AM27" s="25" t="n">
        <v>10</v>
      </c>
      <c r="AN27" s="25" t="n">
        <v>10</v>
      </c>
      <c r="AO27" s="25" t="n">
        <f aca="false">AVERAGE(Table1323[[#This Row],[6Di Access to foreign television (cable/ satellite)]:[6Dii Access to foreign newspapers]])</f>
        <v>10</v>
      </c>
      <c r="AP27" s="25" t="n">
        <v>10</v>
      </c>
      <c r="AQ27" s="42" t="n">
        <f aca="false">AVERAGE(AJ27:AK27,AL27,AO27,AP27)</f>
        <v>9.26666666666667</v>
      </c>
      <c r="AR27" s="42" t="n">
        <v>10</v>
      </c>
      <c r="AS27" s="42" t="n">
        <v>10</v>
      </c>
      <c r="AT27" s="42" t="n">
        <v>10</v>
      </c>
      <c r="AU27" s="42" t="n">
        <f aca="false">AVERAGE(AS27:AT27)</f>
        <v>10</v>
      </c>
      <c r="AV27" s="42" t="n">
        <f aca="false">AVERAGE(AR27,AU27)</f>
        <v>10</v>
      </c>
      <c r="AW27" s="43" t="n">
        <f aca="false">AVERAGE(Table1323[[#This Row],[RULE OF LAW]],Table1323[[#This Row],[SECURITY &amp; SAFETY]],Table1323[[#This Row],[PERSONAL FREEDOM (minus Security &amp;Safety and Rule of Law)]],Table1323[[#This Row],[PERSONAL FREEDOM (minus Security &amp;Safety and Rule of Law)]])</f>
        <v>9.29111111111111</v>
      </c>
      <c r="AX27" s="44" t="n">
        <v>7.94</v>
      </c>
      <c r="AY27" s="45" t="n">
        <f aca="false">AVERAGE(Table1323[[#This Row],[PERSONAL FREEDOM]:[ECONOMIC FREEDOM]])</f>
        <v>8.61555555555556</v>
      </c>
      <c r="AZ27" s="46" t="n">
        <f aca="false">RANK(BA27,$BA$2:$BA$154)</f>
        <v>7</v>
      </c>
      <c r="BA27" s="30" t="n">
        <f aca="false">ROUND(AY27, 2)</f>
        <v>8.62</v>
      </c>
      <c r="BB27" s="43" t="n">
        <f aca="false">Table1323[[#This Row],[1 Rule of Law]]</f>
        <v>7.7</v>
      </c>
      <c r="BC27" s="43" t="n">
        <f aca="false">Table1323[[#This Row],[2 Security &amp; Safety]]</f>
        <v>9.75777777777778</v>
      </c>
      <c r="BD27" s="43" t="n">
        <f aca="false">AVERAGE(AQ27,U27,AI27,AV27,X27)</f>
        <v>9.85333333333333</v>
      </c>
    </row>
    <row r="28" customFormat="false" ht="15" hidden="false" customHeight="true" outlineLevel="0" collapsed="false">
      <c r="A28" s="41" t="s">
        <v>205</v>
      </c>
      <c r="B28" s="42" t="s">
        <v>60</v>
      </c>
      <c r="C28" s="42" t="s">
        <v>60</v>
      </c>
      <c r="D28" s="42" t="s">
        <v>60</v>
      </c>
      <c r="E28" s="42" t="n">
        <v>6.070753</v>
      </c>
      <c r="F28" s="42" t="n">
        <v>5.72</v>
      </c>
      <c r="G28" s="42" t="n">
        <v>10</v>
      </c>
      <c r="H28" s="42" t="n">
        <v>10</v>
      </c>
      <c r="I28" s="42" t="s">
        <v>60</v>
      </c>
      <c r="J28" s="42" t="n">
        <v>10</v>
      </c>
      <c r="K28" s="42" t="n">
        <v>10</v>
      </c>
      <c r="L28" s="42" t="n">
        <f aca="false">AVERAGE(Table1323[[#This Row],[2Bi Disappearance]:[2Bv Terrorism Injured ]])</f>
        <v>10</v>
      </c>
      <c r="M28" s="42" t="n">
        <v>10</v>
      </c>
      <c r="N28" s="42" t="n">
        <v>10</v>
      </c>
      <c r="O28" s="47" t="s">
        <v>60</v>
      </c>
      <c r="P28" s="47" t="n">
        <f aca="false">AVERAGE(Table1323[[#This Row],[2Ci Female Genital Mutilation]:[2Ciii Equal Inheritance Rights]])</f>
        <v>10</v>
      </c>
      <c r="Q28" s="42" t="n">
        <f aca="false">AVERAGE(F28,L28,P28)</f>
        <v>8.57333333333333</v>
      </c>
      <c r="R28" s="42" t="n">
        <v>10</v>
      </c>
      <c r="S28" s="42" t="n">
        <v>10</v>
      </c>
      <c r="T28" s="42" t="n">
        <v>10</v>
      </c>
      <c r="U28" s="42" t="n">
        <f aca="false">AVERAGE(R28:T28)</f>
        <v>10</v>
      </c>
      <c r="V28" s="42" t="s">
        <v>60</v>
      </c>
      <c r="W28" s="42" t="s">
        <v>60</v>
      </c>
      <c r="X28" s="42" t="s">
        <v>60</v>
      </c>
      <c r="Y28" s="42" t="s">
        <v>60</v>
      </c>
      <c r="Z28" s="42" t="s">
        <v>60</v>
      </c>
      <c r="AA28" s="42" t="s">
        <v>60</v>
      </c>
      <c r="AB28" s="42" t="s">
        <v>60</v>
      </c>
      <c r="AC28" s="42" t="s">
        <v>60</v>
      </c>
      <c r="AD28" s="42" t="s">
        <v>60</v>
      </c>
      <c r="AE28" s="42" t="s">
        <v>60</v>
      </c>
      <c r="AF28" s="42" t="s">
        <v>60</v>
      </c>
      <c r="AG28" s="42" t="s">
        <v>60</v>
      </c>
      <c r="AH28" s="42" t="s">
        <v>60</v>
      </c>
      <c r="AI28" s="42" t="s">
        <v>60</v>
      </c>
      <c r="AJ28" s="24" t="n">
        <v>10</v>
      </c>
      <c r="AK28" s="25" t="n">
        <v>8</v>
      </c>
      <c r="AL28" s="25" t="n">
        <v>7.5</v>
      </c>
      <c r="AM28" s="25" t="s">
        <v>60</v>
      </c>
      <c r="AN28" s="25" t="s">
        <v>60</v>
      </c>
      <c r="AO28" s="25" t="s">
        <v>60</v>
      </c>
      <c r="AP28" s="25" t="s">
        <v>60</v>
      </c>
      <c r="AQ28" s="42" t="n">
        <f aca="false">AVERAGE(AJ28:AK28,AL28,AO28,AP28)</f>
        <v>8.5</v>
      </c>
      <c r="AR28" s="42" t="s">
        <v>60</v>
      </c>
      <c r="AS28" s="42" t="n">
        <v>10</v>
      </c>
      <c r="AT28" s="42" t="n">
        <v>10</v>
      </c>
      <c r="AU28" s="42" t="n">
        <f aca="false">AVERAGE(AS28:AT28)</f>
        <v>10</v>
      </c>
      <c r="AV28" s="42" t="n">
        <f aca="false">AVERAGE(AR28,AU28)</f>
        <v>10</v>
      </c>
      <c r="AW28" s="43" t="n">
        <f aca="false">AVERAGE(Table1323[[#This Row],[RULE OF LAW]],Table1323[[#This Row],[SECURITY &amp; SAFETY]],Table1323[[#This Row],[PERSONAL FREEDOM (minus Security &amp;Safety and Rule of Law)]],Table1323[[#This Row],[PERSONAL FREEDOM (minus Security &amp;Safety and Rule of Law)]])</f>
        <v>8.41102158333333</v>
      </c>
      <c r="AX28" s="44" t="n">
        <v>6.39</v>
      </c>
      <c r="AY28" s="45" t="n">
        <f aca="false">AVERAGE(Table1323[[#This Row],[PERSONAL FREEDOM]:[ECONOMIC FREEDOM]])</f>
        <v>7.40051079166667</v>
      </c>
      <c r="AZ28" s="46" t="n">
        <f aca="false">RANK(BA28,$BA$2:$BA$154)</f>
        <v>54</v>
      </c>
      <c r="BA28" s="30" t="n">
        <f aca="false">ROUND(AY28, 2)</f>
        <v>7.4</v>
      </c>
      <c r="BB28" s="43" t="n">
        <f aca="false">Table1323[[#This Row],[1 Rule of Law]]</f>
        <v>6.070753</v>
      </c>
      <c r="BC28" s="43" t="n">
        <f aca="false">Table1323[[#This Row],[2 Security &amp; Safety]]</f>
        <v>8.57333333333333</v>
      </c>
      <c r="BD28" s="43" t="n">
        <f aca="false">AVERAGE(AQ28,U28,AI28,AV28,X28)</f>
        <v>9.5</v>
      </c>
    </row>
    <row r="29" customFormat="false" ht="15" hidden="false" customHeight="true" outlineLevel="0" collapsed="false">
      <c r="A29" s="41" t="s">
        <v>84</v>
      </c>
      <c r="B29" s="42" t="s">
        <v>60</v>
      </c>
      <c r="C29" s="42" t="s">
        <v>60</v>
      </c>
      <c r="D29" s="42" t="s">
        <v>60</v>
      </c>
      <c r="E29" s="42" t="n">
        <v>3.730815</v>
      </c>
      <c r="F29" s="42" t="n">
        <v>5.28</v>
      </c>
      <c r="G29" s="42" t="n">
        <v>5</v>
      </c>
      <c r="H29" s="42" t="n">
        <v>8.03077340692788</v>
      </c>
      <c r="I29" s="42" t="n">
        <v>0</v>
      </c>
      <c r="J29" s="42" t="n">
        <v>6.51598371994932</v>
      </c>
      <c r="K29" s="42" t="n">
        <v>8.95479511598479</v>
      </c>
      <c r="L29" s="42" t="n">
        <f aca="false">AVERAGE(Table1323[[#This Row],[2Bi Disappearance]:[2Bv Terrorism Injured ]])</f>
        <v>5.7003104485724</v>
      </c>
      <c r="M29" s="42" t="n">
        <v>6</v>
      </c>
      <c r="N29" s="42" t="n">
        <v>10</v>
      </c>
      <c r="O29" s="47" t="n">
        <v>5</v>
      </c>
      <c r="P29" s="47" t="n">
        <f aca="false">AVERAGE(Table1323[[#This Row],[2Ci Female Genital Mutilation]:[2Ciii Equal Inheritance Rights]])</f>
        <v>7</v>
      </c>
      <c r="Q29" s="42" t="n">
        <f aca="false">AVERAGE(F29,L29,P29)</f>
        <v>5.9934368161908</v>
      </c>
      <c r="R29" s="42" t="n">
        <v>5</v>
      </c>
      <c r="S29" s="42" t="n">
        <v>0</v>
      </c>
      <c r="T29" s="42" t="n">
        <v>10</v>
      </c>
      <c r="U29" s="42" t="n">
        <f aca="false">AVERAGE(R29:T29)</f>
        <v>5</v>
      </c>
      <c r="V29" s="42" t="n">
        <v>7.5</v>
      </c>
      <c r="W29" s="42" t="n">
        <v>10</v>
      </c>
      <c r="X29" s="42" t="n">
        <f aca="false">AVERAGE(Table1323[[#This Row],[4A Freedom to establish religious organizations]:[4B Autonomy of religious organizations]])</f>
        <v>8.75</v>
      </c>
      <c r="Y29" s="42" t="n">
        <v>7.5</v>
      </c>
      <c r="Z29" s="42" t="n">
        <v>7.5</v>
      </c>
      <c r="AA29" s="42" t="n">
        <v>3.33333333333333</v>
      </c>
      <c r="AB29" s="42" t="n">
        <v>10</v>
      </c>
      <c r="AC29" s="42" t="n">
        <v>0</v>
      </c>
      <c r="AD29" s="42" t="e">
        <f aca="false">AVERAGE(Table1323[[#This Row],[5Ci Political parties]:[5ciii educational, sporting and cultural organizations]])</f>
        <v>#N/A</v>
      </c>
      <c r="AE29" s="42" t="n">
        <v>7.5</v>
      </c>
      <c r="AF29" s="42" t="n">
        <v>7.5</v>
      </c>
      <c r="AG29" s="42" t="n">
        <v>10</v>
      </c>
      <c r="AH29" s="42" t="e">
        <f aca="false">AVERAGE(Table1323[[#This Row],[5Di Political parties]:[5diii educational, sporting and cultural organizations5]])</f>
        <v>#N/A</v>
      </c>
      <c r="AI29" s="42" t="e">
        <f aca="false">AVERAGE(Y29,Z29,AD29,AH29)</f>
        <v>#N/A</v>
      </c>
      <c r="AJ29" s="24" t="n">
        <v>10</v>
      </c>
      <c r="AK29" s="25" t="n">
        <v>3.66666666666667</v>
      </c>
      <c r="AL29" s="25" t="n">
        <v>4.25</v>
      </c>
      <c r="AM29" s="25" t="n">
        <v>10</v>
      </c>
      <c r="AN29" s="25" t="n">
        <v>6.66666666666667</v>
      </c>
      <c r="AO29" s="25" t="n">
        <f aca="false">AVERAGE(Table1323[[#This Row],[6Di Access to foreign television (cable/ satellite)]:[6Dii Access to foreign newspapers]])</f>
        <v>8.33333333333333</v>
      </c>
      <c r="AP29" s="25" t="n">
        <v>10</v>
      </c>
      <c r="AQ29" s="42" t="n">
        <f aca="false">AVERAGE(AJ29:AK29,AL29,AO29,AP29)</f>
        <v>7.25</v>
      </c>
      <c r="AR29" s="42" t="n">
        <v>0</v>
      </c>
      <c r="AS29" s="42" t="n">
        <v>10</v>
      </c>
      <c r="AT29" s="42" t="n">
        <v>10</v>
      </c>
      <c r="AU29" s="42" t="n">
        <f aca="false">AVERAGE(AS29:AT29)</f>
        <v>10</v>
      </c>
      <c r="AV29" s="42" t="n">
        <f aca="false">AVERAGE(AR29,AU29)</f>
        <v>5</v>
      </c>
      <c r="AW29" s="43" t="n">
        <f aca="false">AVERAGE(Table1323[[#This Row],[RULE OF LAW]],Table1323[[#This Row],[SECURITY &amp; SAFETY]],Table1323[[#This Row],[PERSONAL FREEDOM (minus Security &amp;Safety and Rule of Law)]],Table1323[[#This Row],[PERSONAL FREEDOM (minus Security &amp;Safety and Rule of Law)]])</f>
        <v>5.72550739849214</v>
      </c>
      <c r="AX29" s="44" t="n">
        <v>5.21</v>
      </c>
      <c r="AY29" s="45" t="n">
        <f aca="false">AVERAGE(Table1323[[#This Row],[PERSONAL FREEDOM]:[ECONOMIC FREEDOM]])</f>
        <v>5.46775369924607</v>
      </c>
      <c r="AZ29" s="46" t="n">
        <f aca="false">RANK(BA29,$BA$2:$BA$154)</f>
        <v>144</v>
      </c>
      <c r="BA29" s="30" t="n">
        <f aca="false">ROUND(AY29, 2)</f>
        <v>5.47</v>
      </c>
      <c r="BB29" s="43" t="n">
        <f aca="false">Table1323[[#This Row],[1 Rule of Law]]</f>
        <v>3.730815</v>
      </c>
      <c r="BC29" s="43" t="n">
        <f aca="false">Table1323[[#This Row],[2 Security &amp; Safety]]</f>
        <v>5.9934368161908</v>
      </c>
      <c r="BD29" s="43" t="e">
        <f aca="false">AVERAGE(AQ29,U29,AI29,AV29,X29)</f>
        <v>#N/A</v>
      </c>
    </row>
    <row r="30" customFormat="false" ht="15" hidden="false" customHeight="true" outlineLevel="0" collapsed="false">
      <c r="A30" s="41" t="s">
        <v>85</v>
      </c>
      <c r="B30" s="42" t="s">
        <v>60</v>
      </c>
      <c r="C30" s="42" t="s">
        <v>60</v>
      </c>
      <c r="D30" s="42" t="s">
        <v>60</v>
      </c>
      <c r="E30" s="42" t="n">
        <v>3.458729</v>
      </c>
      <c r="F30" s="42" t="n">
        <v>7.08</v>
      </c>
      <c r="G30" s="42" t="n">
        <v>10</v>
      </c>
      <c r="H30" s="42" t="n">
        <v>8.7530292482334</v>
      </c>
      <c r="I30" s="42" t="n">
        <v>2.5</v>
      </c>
      <c r="J30" s="42" t="n">
        <v>10</v>
      </c>
      <c r="K30" s="42" t="n">
        <v>10</v>
      </c>
      <c r="L30" s="42" t="n">
        <f aca="false">AVERAGE(Table1323[[#This Row],[2Bi Disappearance]:[2Bv Terrorism Injured ]])</f>
        <v>8.25060584964668</v>
      </c>
      <c r="M30" s="42" t="n">
        <v>6.4</v>
      </c>
      <c r="N30" s="42" t="n">
        <v>10</v>
      </c>
      <c r="O30" s="47" t="n">
        <v>0</v>
      </c>
      <c r="P30" s="47" t="n">
        <f aca="false">AVERAGE(Table1323[[#This Row],[2Ci Female Genital Mutilation]:[2Ciii Equal Inheritance Rights]])</f>
        <v>5.46666666666667</v>
      </c>
      <c r="Q30" s="42" t="n">
        <f aca="false">AVERAGE(F30,L30,P30)</f>
        <v>6.93242417210445</v>
      </c>
      <c r="R30" s="42" t="n">
        <v>5</v>
      </c>
      <c r="S30" s="42" t="n">
        <v>0</v>
      </c>
      <c r="T30" s="42" t="n">
        <v>10</v>
      </c>
      <c r="U30" s="42" t="n">
        <f aca="false">AVERAGE(R30:T30)</f>
        <v>5</v>
      </c>
      <c r="V30" s="42" t="n">
        <v>7.5</v>
      </c>
      <c r="W30" s="42" t="n">
        <v>10</v>
      </c>
      <c r="X30" s="42" t="n">
        <f aca="false">AVERAGE(Table1323[[#This Row],[4A Freedom to establish religious organizations]:[4B Autonomy of religious organizations]])</f>
        <v>8.75</v>
      </c>
      <c r="Y30" s="42" t="n">
        <v>7.5</v>
      </c>
      <c r="Z30" s="42" t="n">
        <v>5</v>
      </c>
      <c r="AA30" s="42" t="n">
        <v>3.33333333333333</v>
      </c>
      <c r="AB30" s="42" t="n">
        <v>10</v>
      </c>
      <c r="AC30" s="42" t="n">
        <v>3.33333333333333</v>
      </c>
      <c r="AD30" s="42" t="e">
        <f aca="false">AVERAGE(Table1323[[#This Row],[5Ci Political parties]:[5ciii educational, sporting and cultural organizations]])</f>
        <v>#N/A</v>
      </c>
      <c r="AE30" s="42" t="n">
        <v>7.5</v>
      </c>
      <c r="AF30" s="42" t="n">
        <v>7.5</v>
      </c>
      <c r="AG30" s="42" t="n">
        <v>7.5</v>
      </c>
      <c r="AH30" s="42" t="e">
        <f aca="false">AVERAGE(Table1323[[#This Row],[5Di Political parties]:[5diii educational, sporting and cultural organizations5]])</f>
        <v>#N/A</v>
      </c>
      <c r="AI30" s="42" t="e">
        <f aca="false">AVERAGE(Y30,Z30,AD30,AH30)</f>
        <v>#N/A</v>
      </c>
      <c r="AJ30" s="24" t="n">
        <v>10</v>
      </c>
      <c r="AK30" s="25" t="n">
        <v>2</v>
      </c>
      <c r="AL30" s="25" t="n">
        <v>2.25</v>
      </c>
      <c r="AM30" s="25" t="n">
        <v>6.66666666666667</v>
      </c>
      <c r="AN30" s="25" t="n">
        <v>6.66666666666667</v>
      </c>
      <c r="AO30" s="25" t="n">
        <f aca="false">AVERAGE(Table1323[[#This Row],[6Di Access to foreign television (cable/ satellite)]:[6Dii Access to foreign newspapers]])</f>
        <v>6.66666666666667</v>
      </c>
      <c r="AP30" s="25" t="n">
        <v>10</v>
      </c>
      <c r="AQ30" s="42" t="n">
        <f aca="false">AVERAGE(AJ30:AK30,AL30,AO30,AP30)</f>
        <v>6.18333333333333</v>
      </c>
      <c r="AR30" s="42" t="n">
        <v>0</v>
      </c>
      <c r="AS30" s="42" t="n">
        <v>10</v>
      </c>
      <c r="AT30" s="42" t="n">
        <v>10</v>
      </c>
      <c r="AU30" s="42" t="n">
        <f aca="false">AVERAGE(AS30:AT30)</f>
        <v>10</v>
      </c>
      <c r="AV30" s="42" t="n">
        <f aca="false">AVERAGE(AR30,AU30)</f>
        <v>5</v>
      </c>
      <c r="AW30" s="43" t="n">
        <f aca="false">AVERAGE(Table1323[[#This Row],[RULE OF LAW]],Table1323[[#This Row],[SECURITY &amp; SAFETY]],Table1323[[#This Row],[PERSONAL FREEDOM (minus Security &amp;Safety and Rule of Law)]],Table1323[[#This Row],[PERSONAL FREEDOM (minus Security &amp;Safety and Rule of Law)]])</f>
        <v>5.73001051524834</v>
      </c>
      <c r="AX30" s="44" t="n">
        <v>5.55</v>
      </c>
      <c r="AY30" s="45" t="n">
        <f aca="false">AVERAGE(Table1323[[#This Row],[PERSONAL FREEDOM]:[ECONOMIC FREEDOM]])</f>
        <v>5.64000525762417</v>
      </c>
      <c r="AZ30" s="46" t="n">
        <f aca="false">RANK(BA30,$BA$2:$BA$154)</f>
        <v>136</v>
      </c>
      <c r="BA30" s="30" t="n">
        <f aca="false">ROUND(AY30, 2)</f>
        <v>5.64</v>
      </c>
      <c r="BB30" s="43" t="n">
        <f aca="false">Table1323[[#This Row],[1 Rule of Law]]</f>
        <v>3.458729</v>
      </c>
      <c r="BC30" s="43" t="n">
        <f aca="false">Table1323[[#This Row],[2 Security &amp; Safety]]</f>
        <v>6.93242417210445</v>
      </c>
      <c r="BD30" s="43" t="e">
        <f aca="false">AVERAGE(AQ30,U30,AI30,AV30,X30)</f>
        <v>#N/A</v>
      </c>
    </row>
    <row r="31" customFormat="false" ht="15" hidden="false" customHeight="true" outlineLevel="0" collapsed="false">
      <c r="A31" s="41" t="s">
        <v>86</v>
      </c>
      <c r="B31" s="42" t="n">
        <v>7.56666666666667</v>
      </c>
      <c r="C31" s="42" t="n">
        <v>6.60108284421339</v>
      </c>
      <c r="D31" s="42" t="n">
        <v>6.02455909802598</v>
      </c>
      <c r="E31" s="42" t="n">
        <v>6.7</v>
      </c>
      <c r="F31" s="42" t="n">
        <v>8.72</v>
      </c>
      <c r="G31" s="42" t="n">
        <v>10</v>
      </c>
      <c r="H31" s="42" t="n">
        <v>10</v>
      </c>
      <c r="I31" s="42" t="n">
        <v>10</v>
      </c>
      <c r="J31" s="42" t="n">
        <v>10</v>
      </c>
      <c r="K31" s="42" t="n">
        <v>9.98831344827602</v>
      </c>
      <c r="L31" s="42" t="n">
        <f aca="false">AVERAGE(Table1323[[#This Row],[2Bi Disappearance]:[2Bv Terrorism Injured ]])</f>
        <v>9.9976626896552</v>
      </c>
      <c r="M31" s="42" t="s">
        <v>60</v>
      </c>
      <c r="N31" s="42" t="n">
        <v>10</v>
      </c>
      <c r="O31" s="47" t="n">
        <v>10</v>
      </c>
      <c r="P31" s="47" t="n">
        <f aca="false">AVERAGE(Table1323[[#This Row],[2Ci Female Genital Mutilation]:[2Ciii Equal Inheritance Rights]])</f>
        <v>10</v>
      </c>
      <c r="Q31" s="42" t="n">
        <f aca="false">AVERAGE(F31,L31,P31)</f>
        <v>9.57255422988507</v>
      </c>
      <c r="R31" s="42" t="n">
        <v>10</v>
      </c>
      <c r="S31" s="42" t="n">
        <v>10</v>
      </c>
      <c r="T31" s="42" t="n">
        <v>10</v>
      </c>
      <c r="U31" s="42" t="n">
        <f aca="false">AVERAGE(R31:T31)</f>
        <v>10</v>
      </c>
      <c r="V31" s="42" t="n">
        <v>10</v>
      </c>
      <c r="W31" s="42" t="n">
        <v>10</v>
      </c>
      <c r="X31" s="42" t="n">
        <f aca="false">AVERAGE(Table1323[[#This Row],[4A Freedom to establish religious organizations]:[4B Autonomy of religious organizations]])</f>
        <v>10</v>
      </c>
      <c r="Y31" s="42" t="n">
        <v>10</v>
      </c>
      <c r="Z31" s="42" t="n">
        <v>7.5</v>
      </c>
      <c r="AA31" s="42" t="n">
        <v>6.66666666666667</v>
      </c>
      <c r="AB31" s="42" t="n">
        <v>10</v>
      </c>
      <c r="AC31" s="42" t="n">
        <v>6.66666666666667</v>
      </c>
      <c r="AD31" s="42" t="e">
        <f aca="false">AVERAGE(Table1323[[#This Row],[5Ci Political parties]:[5ciii educational, sporting and cultural organizations]])</f>
        <v>#N/A</v>
      </c>
      <c r="AE31" s="42" t="n">
        <v>10</v>
      </c>
      <c r="AF31" s="42" t="n">
        <v>10</v>
      </c>
      <c r="AG31" s="42" t="n">
        <v>10</v>
      </c>
      <c r="AH31" s="42" t="e">
        <f aca="false">AVERAGE(Table1323[[#This Row],[5Di Political parties]:[5diii educational, sporting and cultural organizations5]])</f>
        <v>#N/A</v>
      </c>
      <c r="AI31" s="42" t="e">
        <f aca="false">AVERAGE(Y31,Z31,AD31,AH31)</f>
        <v>#N/A</v>
      </c>
      <c r="AJ31" s="24" t="n">
        <v>10</v>
      </c>
      <c r="AK31" s="25" t="n">
        <v>7</v>
      </c>
      <c r="AL31" s="25" t="n">
        <v>7</v>
      </c>
      <c r="AM31" s="25" t="n">
        <v>10</v>
      </c>
      <c r="AN31" s="25" t="n">
        <v>10</v>
      </c>
      <c r="AO31" s="25" t="n">
        <f aca="false">AVERAGE(Table1323[[#This Row],[6Di Access to foreign television (cable/ satellite)]:[6Dii Access to foreign newspapers]])</f>
        <v>10</v>
      </c>
      <c r="AP31" s="25" t="n">
        <v>10</v>
      </c>
      <c r="AQ31" s="42" t="n">
        <f aca="false">AVERAGE(AJ31:AK31,AL31,AO31,AP31)</f>
        <v>8.8</v>
      </c>
      <c r="AR31" s="42" t="n">
        <v>0</v>
      </c>
      <c r="AS31" s="42" t="n">
        <v>10</v>
      </c>
      <c r="AT31" s="42" t="n">
        <v>10</v>
      </c>
      <c r="AU31" s="42" t="n">
        <f aca="false">AVERAGE(AS31:AT31)</f>
        <v>10</v>
      </c>
      <c r="AV31" s="42" t="n">
        <f aca="false">AVERAGE(AR31,AU31)</f>
        <v>5</v>
      </c>
      <c r="AW31" s="43" t="n">
        <f aca="false">AVERAGE(Table1323[[#This Row],[RULE OF LAW]],Table1323[[#This Row],[SECURITY &amp; SAFETY]],Table1323[[#This Row],[PERSONAL FREEDOM (minus Security &amp;Safety and Rule of Law)]],Table1323[[#This Row],[PERSONAL FREEDOM (minus Security &amp;Safety and Rule of Law)]])</f>
        <v>8.33008300191571</v>
      </c>
      <c r="AX31" s="44" t="n">
        <v>7.91</v>
      </c>
      <c r="AY31" s="45" t="n">
        <f aca="false">AVERAGE(Table1323[[#This Row],[PERSONAL FREEDOM]:[ECONOMIC FREEDOM]])</f>
        <v>8.12004150095786</v>
      </c>
      <c r="AZ31" s="46" t="n">
        <f aca="false">RANK(BA31,$BA$2:$BA$154)</f>
        <v>27</v>
      </c>
      <c r="BA31" s="30" t="n">
        <f aca="false">ROUND(AY31, 2)</f>
        <v>8.12</v>
      </c>
      <c r="BB31" s="43" t="n">
        <f aca="false">Table1323[[#This Row],[1 Rule of Law]]</f>
        <v>6.7</v>
      </c>
      <c r="BC31" s="43" t="n">
        <f aca="false">Table1323[[#This Row],[2 Security &amp; Safety]]</f>
        <v>9.57255422988507</v>
      </c>
      <c r="BD31" s="43" t="e">
        <f aca="false">AVERAGE(AQ31,U31,AI31,AV31,X31)</f>
        <v>#N/A</v>
      </c>
    </row>
    <row r="32" customFormat="false" ht="15" hidden="false" customHeight="true" outlineLevel="0" collapsed="false">
      <c r="A32" s="41" t="s">
        <v>87</v>
      </c>
      <c r="B32" s="42" t="n">
        <v>4.3</v>
      </c>
      <c r="C32" s="42" t="n">
        <v>4.30654210383559</v>
      </c>
      <c r="D32" s="42" t="n">
        <v>5.43350534327292</v>
      </c>
      <c r="E32" s="42" t="n">
        <v>4.7</v>
      </c>
      <c r="F32" s="42" t="n">
        <v>9.6</v>
      </c>
      <c r="G32" s="42" t="n">
        <v>0</v>
      </c>
      <c r="H32" s="42" t="n">
        <v>10</v>
      </c>
      <c r="I32" s="42" t="n">
        <v>5</v>
      </c>
      <c r="J32" s="42" t="n">
        <v>9.99825571906113</v>
      </c>
      <c r="K32" s="42" t="n">
        <v>9.99790686287336</v>
      </c>
      <c r="L32" s="42" t="n">
        <f aca="false">AVERAGE(Table1323[[#This Row],[2Bi Disappearance]:[2Bv Terrorism Injured ]])</f>
        <v>6.9992325163869</v>
      </c>
      <c r="M32" s="42" t="n">
        <v>10</v>
      </c>
      <c r="N32" s="42" t="n">
        <v>0</v>
      </c>
      <c r="O32" s="47" t="n">
        <v>10</v>
      </c>
      <c r="P32" s="47" t="n">
        <f aca="false">AVERAGE(Table1323[[#This Row],[2Ci Female Genital Mutilation]:[2Ciii Equal Inheritance Rights]])</f>
        <v>6.66666666666667</v>
      </c>
      <c r="Q32" s="42" t="n">
        <f aca="false">AVERAGE(F32,L32,P32)</f>
        <v>7.75529972768452</v>
      </c>
      <c r="R32" s="42" t="n">
        <v>0</v>
      </c>
      <c r="S32" s="42" t="n">
        <v>0</v>
      </c>
      <c r="T32" s="42" t="n">
        <v>10</v>
      </c>
      <c r="U32" s="42" t="n">
        <f aca="false">AVERAGE(R32:T32)</f>
        <v>3.33333333333333</v>
      </c>
      <c r="V32" s="42" t="n">
        <v>0</v>
      </c>
      <c r="W32" s="42" t="n">
        <v>0</v>
      </c>
      <c r="X32" s="42" t="n">
        <f aca="false">AVERAGE(Table1323[[#This Row],[4A Freedom to establish religious organizations]:[4B Autonomy of religious organizations]])</f>
        <v>0</v>
      </c>
      <c r="Y32" s="42" t="n">
        <v>2.5</v>
      </c>
      <c r="Z32" s="42" t="n">
        <v>0</v>
      </c>
      <c r="AA32" s="42" t="n">
        <v>0</v>
      </c>
      <c r="AB32" s="42" t="n">
        <v>0</v>
      </c>
      <c r="AC32" s="42" t="n">
        <v>0</v>
      </c>
      <c r="AD32" s="42" t="e">
        <f aca="false">AVERAGE(Table1323[[#This Row],[5Ci Political parties]:[5ciii educational, sporting and cultural organizations]])</f>
        <v>#N/A</v>
      </c>
      <c r="AE32" s="42" t="n">
        <v>0</v>
      </c>
      <c r="AF32" s="42" t="n">
        <v>2.5</v>
      </c>
      <c r="AG32" s="42" t="n">
        <v>5</v>
      </c>
      <c r="AH32" s="42" t="e">
        <f aca="false">AVERAGE(Table1323[[#This Row],[5Di Political parties]:[5diii educational, sporting and cultural organizations5]])</f>
        <v>#N/A</v>
      </c>
      <c r="AI32" s="42" t="e">
        <f aca="false">AVERAGE(Y32,Z32,AD32,AH32)</f>
        <v>#N/A</v>
      </c>
      <c r="AJ32" s="24" t="n">
        <v>10</v>
      </c>
      <c r="AK32" s="25" t="n">
        <v>0.666666666666667</v>
      </c>
      <c r="AL32" s="25" t="n">
        <v>1.25</v>
      </c>
      <c r="AM32" s="25" t="n">
        <v>6.66666666666667</v>
      </c>
      <c r="AN32" s="25" t="n">
        <v>3.33333333333333</v>
      </c>
      <c r="AO32" s="25" t="n">
        <f aca="false">AVERAGE(Table1323[[#This Row],[6Di Access to foreign television (cable/ satellite)]:[6Dii Access to foreign newspapers]])</f>
        <v>5</v>
      </c>
      <c r="AP32" s="25" t="n">
        <v>0</v>
      </c>
      <c r="AQ32" s="42" t="n">
        <f aca="false">AVERAGE(AJ32:AK32,AL32,AO32,AP32)</f>
        <v>3.38333333333333</v>
      </c>
      <c r="AR32" s="42" t="n">
        <v>10</v>
      </c>
      <c r="AS32" s="42" t="n">
        <v>10</v>
      </c>
      <c r="AT32" s="42" t="n">
        <v>10</v>
      </c>
      <c r="AU32" s="42" t="n">
        <f aca="false">AVERAGE(AS32:AT32)</f>
        <v>10</v>
      </c>
      <c r="AV32" s="42" t="n">
        <f aca="false">AVERAGE(AR32,AU32)</f>
        <v>10</v>
      </c>
      <c r="AW32" s="43" t="n">
        <f aca="false">AVERAGE(Table1323[[#This Row],[RULE OF LAW]],Table1323[[#This Row],[SECURITY &amp; SAFETY]],Table1323[[#This Row],[PERSONAL FREEDOM (minus Security &amp;Safety and Rule of Law)]],Table1323[[#This Row],[PERSONAL FREEDOM (minus Security &amp;Safety and Rule of Law)]])</f>
        <v>4.9104915985878</v>
      </c>
      <c r="AX32" s="44" t="n">
        <v>6.26</v>
      </c>
      <c r="AY32" s="45" t="n">
        <f aca="false">AVERAGE(Table1323[[#This Row],[PERSONAL FREEDOM]:[ECONOMIC FREEDOM]])</f>
        <v>5.5852457992939</v>
      </c>
      <c r="AZ32" s="46" t="n">
        <f aca="false">RANK(BA32,$BA$2:$BA$154)</f>
        <v>137</v>
      </c>
      <c r="BA32" s="30" t="n">
        <f aca="false">ROUND(AY32, 2)</f>
        <v>5.59</v>
      </c>
      <c r="BB32" s="43" t="n">
        <f aca="false">Table1323[[#This Row],[1 Rule of Law]]</f>
        <v>4.7</v>
      </c>
      <c r="BC32" s="43" t="n">
        <f aca="false">Table1323[[#This Row],[2 Security &amp; Safety]]</f>
        <v>7.75529972768452</v>
      </c>
      <c r="BD32" s="43" t="e">
        <f aca="false">AVERAGE(AQ32,U32,AI32,AV32,X32)</f>
        <v>#N/A</v>
      </c>
    </row>
    <row r="33" customFormat="false" ht="15" hidden="false" customHeight="true" outlineLevel="0" collapsed="false">
      <c r="A33" s="41" t="s">
        <v>88</v>
      </c>
      <c r="B33" s="42" t="n">
        <v>4.6</v>
      </c>
      <c r="C33" s="42" t="n">
        <v>5.34527835131362</v>
      </c>
      <c r="D33" s="42" t="n">
        <v>4.31520164401663</v>
      </c>
      <c r="E33" s="42" t="n">
        <v>4.8</v>
      </c>
      <c r="F33" s="42" t="n">
        <v>0</v>
      </c>
      <c r="G33" s="42" t="n">
        <v>0</v>
      </c>
      <c r="H33" s="42" t="n">
        <v>6.91830312870787</v>
      </c>
      <c r="I33" s="42" t="n">
        <v>2.5</v>
      </c>
      <c r="J33" s="42" t="n">
        <v>9.5967873252515</v>
      </c>
      <c r="K33" s="42" t="n">
        <v>9.39086085207637</v>
      </c>
      <c r="L33" s="42" t="n">
        <f aca="false">AVERAGE(Table1323[[#This Row],[2Bi Disappearance]:[2Bv Terrorism Injured ]])</f>
        <v>5.68119026120715</v>
      </c>
      <c r="M33" s="42" t="n">
        <v>10</v>
      </c>
      <c r="N33" s="42" t="n">
        <v>10</v>
      </c>
      <c r="O33" s="47" t="n">
        <v>10</v>
      </c>
      <c r="P33" s="47" t="n">
        <f aca="false">AVERAGE(Table1323[[#This Row],[2Ci Female Genital Mutilation]:[2Ciii Equal Inheritance Rights]])</f>
        <v>10</v>
      </c>
      <c r="Q33" s="42" t="n">
        <f aca="false">AVERAGE(F33,L33,P33)</f>
        <v>5.22706342040238</v>
      </c>
      <c r="R33" s="42" t="n">
        <v>10</v>
      </c>
      <c r="S33" s="42" t="n">
        <v>10</v>
      </c>
      <c r="T33" s="42" t="n">
        <v>10</v>
      </c>
      <c r="U33" s="42" t="n">
        <f aca="false">AVERAGE(R33:T33)</f>
        <v>10</v>
      </c>
      <c r="V33" s="42" t="n">
        <v>10</v>
      </c>
      <c r="W33" s="42" t="n">
        <v>6.66666666666667</v>
      </c>
      <c r="X33" s="42" t="n">
        <f aca="false">AVERAGE(Table1323[[#This Row],[4A Freedom to establish religious organizations]:[4B Autonomy of religious organizations]])</f>
        <v>8.33333333333333</v>
      </c>
      <c r="Y33" s="42" t="n">
        <v>7.5</v>
      </c>
      <c r="Z33" s="42" t="n">
        <v>7.5</v>
      </c>
      <c r="AA33" s="42" t="n">
        <v>10</v>
      </c>
      <c r="AB33" s="42" t="n">
        <v>3.33333333333333</v>
      </c>
      <c r="AC33" s="42" t="n">
        <v>10</v>
      </c>
      <c r="AD33" s="42" t="e">
        <f aca="false">AVERAGE(Table1323[[#This Row],[5Ci Political parties]:[5ciii educational, sporting and cultural organizations]])</f>
        <v>#N/A</v>
      </c>
      <c r="AE33" s="42" t="n">
        <v>10</v>
      </c>
      <c r="AF33" s="42" t="n">
        <v>7.5</v>
      </c>
      <c r="AG33" s="42" t="n">
        <v>10</v>
      </c>
      <c r="AH33" s="42" t="e">
        <f aca="false">AVERAGE(Table1323[[#This Row],[5Di Political parties]:[5diii educational, sporting and cultural organizations5]])</f>
        <v>#N/A</v>
      </c>
      <c r="AI33" s="42" t="e">
        <f aca="false">AVERAGE(Y33,Z33,AD33,AH33)</f>
        <v>#N/A</v>
      </c>
      <c r="AJ33" s="24" t="n">
        <v>10</v>
      </c>
      <c r="AK33" s="25" t="n">
        <v>5.66666666666667</v>
      </c>
      <c r="AL33" s="25" t="n">
        <v>2.5</v>
      </c>
      <c r="AM33" s="25" t="n">
        <v>10</v>
      </c>
      <c r="AN33" s="25" t="n">
        <v>10</v>
      </c>
      <c r="AO33" s="25" t="n">
        <f aca="false">AVERAGE(Table1323[[#This Row],[6Di Access to foreign television (cable/ satellite)]:[6Dii Access to foreign newspapers]])</f>
        <v>10</v>
      </c>
      <c r="AP33" s="25" t="n">
        <v>10</v>
      </c>
      <c r="AQ33" s="42" t="n">
        <f aca="false">AVERAGE(AJ33:AK33,AL33,AO33,AP33)</f>
        <v>7.63333333333333</v>
      </c>
      <c r="AR33" s="42" t="n">
        <v>10</v>
      </c>
      <c r="AS33" s="42" t="n">
        <v>10</v>
      </c>
      <c r="AT33" s="42" t="n">
        <v>10</v>
      </c>
      <c r="AU33" s="42" t="n">
        <f aca="false">AVERAGE(AS33:AT33)</f>
        <v>10</v>
      </c>
      <c r="AV33" s="42" t="n">
        <f aca="false">AVERAGE(AR33,AU33)</f>
        <v>10</v>
      </c>
      <c r="AW33" s="43" t="n">
        <f aca="false">AVERAGE(Table1323[[#This Row],[RULE OF LAW]],Table1323[[#This Row],[SECURITY &amp; SAFETY]],Table1323[[#This Row],[PERSONAL FREEDOM (minus Security &amp;Safety and Rule of Law)]],Table1323[[#This Row],[PERSONAL FREEDOM (minus Security &amp;Safety and Rule of Law)]])</f>
        <v>6.90204363287837</v>
      </c>
      <c r="AX33" s="44" t="n">
        <v>6.53</v>
      </c>
      <c r="AY33" s="45" t="n">
        <f aca="false">AVERAGE(Table1323[[#This Row],[PERSONAL FREEDOM]:[ECONOMIC FREEDOM]])</f>
        <v>6.71602181643919</v>
      </c>
      <c r="AZ33" s="46" t="n">
        <f aca="false">RANK(BA33,$BA$2:$BA$154)</f>
        <v>92</v>
      </c>
      <c r="BA33" s="30" t="n">
        <f aca="false">ROUND(AY33, 2)</f>
        <v>6.72</v>
      </c>
      <c r="BB33" s="43" t="n">
        <f aca="false">Table1323[[#This Row],[1 Rule of Law]]</f>
        <v>4.8</v>
      </c>
      <c r="BC33" s="43" t="n">
        <f aca="false">Table1323[[#This Row],[2 Security &amp; Safety]]</f>
        <v>5.22706342040238</v>
      </c>
      <c r="BD33" s="43" t="e">
        <f aca="false">AVERAGE(AQ33,U33,AI33,AV33,X33)</f>
        <v>#N/A</v>
      </c>
    </row>
    <row r="34" customFormat="false" ht="15" hidden="false" customHeight="true" outlineLevel="0" collapsed="false">
      <c r="A34" s="41" t="s">
        <v>89</v>
      </c>
      <c r="B34" s="42" t="s">
        <v>60</v>
      </c>
      <c r="C34" s="42" t="s">
        <v>60</v>
      </c>
      <c r="D34" s="42" t="s">
        <v>60</v>
      </c>
      <c r="E34" s="42" t="n">
        <v>3.309082</v>
      </c>
      <c r="F34" s="42" t="n">
        <v>0</v>
      </c>
      <c r="G34" s="42" t="n">
        <v>5</v>
      </c>
      <c r="H34" s="42" t="n">
        <v>10</v>
      </c>
      <c r="I34" s="42" t="n">
        <v>0</v>
      </c>
      <c r="J34" s="42" t="n">
        <v>9.40373138331262</v>
      </c>
      <c r="K34" s="42" t="n">
        <v>9.96361750813433</v>
      </c>
      <c r="L34" s="42" t="n">
        <f aca="false">AVERAGE(Table1323[[#This Row],[2Bi Disappearance]:[2Bv Terrorism Injured ]])</f>
        <v>6.87346977828939</v>
      </c>
      <c r="M34" s="42" t="n">
        <v>9.5</v>
      </c>
      <c r="N34" s="42" t="n">
        <v>10</v>
      </c>
      <c r="O34" s="47" t="n">
        <v>10</v>
      </c>
      <c r="P34" s="47" t="n">
        <f aca="false">AVERAGE(Table1323[[#This Row],[2Ci Female Genital Mutilation]:[2Ciii Equal Inheritance Rights]])</f>
        <v>9.83333333333333</v>
      </c>
      <c r="Q34" s="42" t="n">
        <f aca="false">AVERAGE(F34,L34,P34)</f>
        <v>5.56893437054091</v>
      </c>
      <c r="R34" s="42" t="n">
        <v>0</v>
      </c>
      <c r="S34" s="42" t="n">
        <v>0</v>
      </c>
      <c r="T34" s="42" t="n">
        <v>10</v>
      </c>
      <c r="U34" s="42" t="n">
        <f aca="false">AVERAGE(R34:T34)</f>
        <v>3.33333333333333</v>
      </c>
      <c r="V34" s="42" t="n">
        <v>10</v>
      </c>
      <c r="W34" s="42" t="n">
        <v>10</v>
      </c>
      <c r="X34" s="42" t="n">
        <f aca="false">AVERAGE(Table1323[[#This Row],[4A Freedom to establish religious organizations]:[4B Autonomy of religious organizations]])</f>
        <v>10</v>
      </c>
      <c r="Y34" s="42" t="n">
        <v>7.5</v>
      </c>
      <c r="Z34" s="42" t="n">
        <v>5</v>
      </c>
      <c r="AA34" s="42" t="n">
        <v>6.66666666666667</v>
      </c>
      <c r="AB34" s="42" t="n">
        <v>6.66666666666667</v>
      </c>
      <c r="AC34" s="42" t="n">
        <v>0</v>
      </c>
      <c r="AD34" s="42" t="e">
        <f aca="false">AVERAGE(Table1323[[#This Row],[5Ci Political parties]:[5ciii educational, sporting and cultural organizations]])</f>
        <v>#N/A</v>
      </c>
      <c r="AE34" s="42" t="n">
        <v>7.5</v>
      </c>
      <c r="AF34" s="42" t="n">
        <v>7.5</v>
      </c>
      <c r="AG34" s="42" t="n">
        <v>7.5</v>
      </c>
      <c r="AH34" s="42" t="e">
        <f aca="false">AVERAGE(Table1323[[#This Row],[5Di Political parties]:[5diii educational, sporting and cultural organizations5]])</f>
        <v>#N/A</v>
      </c>
      <c r="AI34" s="42" t="e">
        <f aca="false">AVERAGE(Y34,Z34,AD34,AH34)</f>
        <v>#N/A</v>
      </c>
      <c r="AJ34" s="24" t="n">
        <v>10</v>
      </c>
      <c r="AK34" s="31" t="n">
        <v>1.66666666666667</v>
      </c>
      <c r="AL34" s="24" t="n">
        <v>2</v>
      </c>
      <c r="AM34" s="24" t="n">
        <v>10</v>
      </c>
      <c r="AN34" s="24" t="n">
        <v>10</v>
      </c>
      <c r="AO34" s="25" t="n">
        <f aca="false">AVERAGE(Table1323[[#This Row],[6Di Access to foreign television (cable/ satellite)]:[6Dii Access to foreign newspapers]])</f>
        <v>10</v>
      </c>
      <c r="AP34" s="24" t="n">
        <v>10</v>
      </c>
      <c r="AQ34" s="42" t="n">
        <f aca="false">AVERAGE(AJ34:AK34,AL34,AO34,AP34)</f>
        <v>6.73333333333333</v>
      </c>
      <c r="AR34" s="42" t="n">
        <v>5</v>
      </c>
      <c r="AS34" s="42" t="n">
        <v>10</v>
      </c>
      <c r="AT34" s="42" t="n">
        <v>10</v>
      </c>
      <c r="AU34" s="42" t="n">
        <f aca="false">AVERAGE(AS34:AT34)</f>
        <v>10</v>
      </c>
      <c r="AV34" s="42" t="n">
        <f aca="false">AVERAGE(AR34,AU34)</f>
        <v>7.5</v>
      </c>
      <c r="AW34" s="43" t="n">
        <f aca="false">AVERAGE(Table1323[[#This Row],[RULE OF LAW]],Table1323[[#This Row],[SECURITY &amp; SAFETY]],Table1323[[#This Row],[PERSONAL FREEDOM (minus Security &amp;Safety and Rule of Law)]],Table1323[[#This Row],[PERSONAL FREEDOM (minus Security &amp;Safety and Rule of Law)]])</f>
        <v>5.58728187041301</v>
      </c>
      <c r="AX34" s="44" t="n">
        <v>5.46</v>
      </c>
      <c r="AY34" s="45" t="n">
        <f aca="false">AVERAGE(Table1323[[#This Row],[PERSONAL FREEDOM]:[ECONOMIC FREEDOM]])</f>
        <v>5.5236409352065</v>
      </c>
      <c r="AZ34" s="46" t="n">
        <f aca="false">RANK(BA34,$BA$2:$BA$154)</f>
        <v>141</v>
      </c>
      <c r="BA34" s="30" t="n">
        <f aca="false">ROUND(AY34, 2)</f>
        <v>5.52</v>
      </c>
      <c r="BB34" s="43" t="n">
        <f aca="false">Table1323[[#This Row],[1 Rule of Law]]</f>
        <v>3.309082</v>
      </c>
      <c r="BC34" s="43" t="n">
        <f aca="false">Table1323[[#This Row],[2 Security &amp; Safety]]</f>
        <v>5.56893437054091</v>
      </c>
      <c r="BD34" s="43" t="e">
        <f aca="false">AVERAGE(AQ34,U34,AI34,AV34,X34)</f>
        <v>#N/A</v>
      </c>
    </row>
    <row r="35" customFormat="false" ht="15" hidden="false" customHeight="true" outlineLevel="0" collapsed="false">
      <c r="A35" s="41" t="s">
        <v>90</v>
      </c>
      <c r="B35" s="42" t="s">
        <v>60</v>
      </c>
      <c r="C35" s="42" t="s">
        <v>60</v>
      </c>
      <c r="D35" s="42" t="s">
        <v>60</v>
      </c>
      <c r="E35" s="42" t="n">
        <v>3.93488</v>
      </c>
      <c r="F35" s="42" t="n">
        <v>5</v>
      </c>
      <c r="G35" s="42" t="n">
        <v>10</v>
      </c>
      <c r="H35" s="42" t="n">
        <v>10</v>
      </c>
      <c r="I35" s="42" t="n">
        <v>5</v>
      </c>
      <c r="J35" s="42" t="n">
        <v>10</v>
      </c>
      <c r="K35" s="42" t="n">
        <v>10</v>
      </c>
      <c r="L35" s="42" t="n">
        <f aca="false">AVERAGE(Table1323[[#This Row],[2Bi Disappearance]:[2Bv Terrorism Injured ]])</f>
        <v>9</v>
      </c>
      <c r="M35" s="42" t="n">
        <v>9</v>
      </c>
      <c r="N35" s="42" t="n">
        <v>10</v>
      </c>
      <c r="O35" s="47" t="n">
        <v>5</v>
      </c>
      <c r="P35" s="47" t="n">
        <f aca="false">AVERAGE(Table1323[[#This Row],[2Ci Female Genital Mutilation]:[2Ciii Equal Inheritance Rights]])</f>
        <v>8</v>
      </c>
      <c r="Q35" s="42" t="n">
        <f aca="false">AVERAGE(F35,L35,P35)</f>
        <v>7.33333333333333</v>
      </c>
      <c r="R35" s="42" t="n">
        <v>5</v>
      </c>
      <c r="S35" s="42" t="n">
        <v>10</v>
      </c>
      <c r="T35" s="42" t="n">
        <v>10</v>
      </c>
      <c r="U35" s="42" t="n">
        <f aca="false">AVERAGE(R35:T35)</f>
        <v>8.33333333333333</v>
      </c>
      <c r="V35" s="42" t="n">
        <v>10</v>
      </c>
      <c r="W35" s="42" t="n">
        <v>6.66666666666667</v>
      </c>
      <c r="X35" s="42" t="n">
        <f aca="false">AVERAGE(Table1323[[#This Row],[4A Freedom to establish religious organizations]:[4B Autonomy of religious organizations]])</f>
        <v>8.33333333333333</v>
      </c>
      <c r="Y35" s="42" t="n">
        <v>7.5</v>
      </c>
      <c r="Z35" s="42" t="n">
        <v>5</v>
      </c>
      <c r="AA35" s="42" t="n">
        <v>3.33333333333333</v>
      </c>
      <c r="AB35" s="42" t="n">
        <v>3.33333333333333</v>
      </c>
      <c r="AC35" s="42" t="n">
        <v>0</v>
      </c>
      <c r="AD35" s="42" t="e">
        <f aca="false">AVERAGE(Table1323[[#This Row],[5Ci Political parties]:[5ciii educational, sporting and cultural organizations]])</f>
        <v>#N/A</v>
      </c>
      <c r="AE35" s="42" t="n">
        <v>7.5</v>
      </c>
      <c r="AF35" s="42" t="n">
        <v>10</v>
      </c>
      <c r="AG35" s="42" t="n">
        <v>7.5</v>
      </c>
      <c r="AH35" s="42" t="e">
        <f aca="false">AVERAGE(Table1323[[#This Row],[5Di Political parties]:[5diii educational, sporting and cultural organizations5]])</f>
        <v>#N/A</v>
      </c>
      <c r="AI35" s="42" t="e">
        <f aca="false">AVERAGE(Y35,Z35,AD35,AH35)</f>
        <v>#N/A</v>
      </c>
      <c r="AJ35" s="24" t="n">
        <v>10</v>
      </c>
      <c r="AK35" s="31" t="n">
        <v>4.33333333333333</v>
      </c>
      <c r="AL35" s="24" t="n">
        <v>5.25</v>
      </c>
      <c r="AM35" s="24" t="n">
        <v>10</v>
      </c>
      <c r="AN35" s="24" t="n">
        <v>6.66666666666667</v>
      </c>
      <c r="AO35" s="25" t="n">
        <f aca="false">AVERAGE(Table1323[[#This Row],[6Di Access to foreign television (cable/ satellite)]:[6Dii Access to foreign newspapers]])</f>
        <v>8.33333333333333</v>
      </c>
      <c r="AP35" s="24" t="n">
        <v>10</v>
      </c>
      <c r="AQ35" s="42" t="n">
        <f aca="false">AVERAGE(AJ35:AK35,AL35,AO35,AP35)</f>
        <v>7.58333333333333</v>
      </c>
      <c r="AR35" s="42" t="n">
        <v>5</v>
      </c>
      <c r="AS35" s="42" t="n">
        <v>10</v>
      </c>
      <c r="AT35" s="42" t="n">
        <v>10</v>
      </c>
      <c r="AU35" s="42" t="n">
        <f aca="false">AVERAGE(AS35:AT35)</f>
        <v>10</v>
      </c>
      <c r="AV35" s="42" t="n">
        <f aca="false">AVERAGE(AR35,AU35)</f>
        <v>7.5</v>
      </c>
      <c r="AW35" s="43" t="n">
        <f aca="false">AVERAGE(Table1323[[#This Row],[RULE OF LAW]],Table1323[[#This Row],[SECURITY &amp; SAFETY]],Table1323[[#This Row],[PERSONAL FREEDOM (minus Security &amp;Safety and Rule of Law)]],Table1323[[#This Row],[PERSONAL FREEDOM (minus Security &amp;Safety and Rule of Law)]])</f>
        <v>6.56844222222222</v>
      </c>
      <c r="AX35" s="44" t="n">
        <v>4.74</v>
      </c>
      <c r="AY35" s="45" t="n">
        <f aca="false">AVERAGE(Table1323[[#This Row],[PERSONAL FREEDOM]:[ECONOMIC FREEDOM]])</f>
        <v>5.65422111111111</v>
      </c>
      <c r="AZ35" s="46" t="n">
        <f aca="false">RANK(BA35,$BA$2:$BA$154)</f>
        <v>135</v>
      </c>
      <c r="BA35" s="30" t="n">
        <f aca="false">ROUND(AY35, 2)</f>
        <v>5.65</v>
      </c>
      <c r="BB35" s="43" t="n">
        <f aca="false">Table1323[[#This Row],[1 Rule of Law]]</f>
        <v>3.93488</v>
      </c>
      <c r="BC35" s="43" t="n">
        <f aca="false">Table1323[[#This Row],[2 Security &amp; Safety]]</f>
        <v>7.33333333333333</v>
      </c>
      <c r="BD35" s="43" t="e">
        <f aca="false">AVERAGE(AQ35,U35,AI35,AV35,X35)</f>
        <v>#N/A</v>
      </c>
    </row>
    <row r="36" customFormat="false" ht="15" hidden="false" customHeight="true" outlineLevel="0" collapsed="false">
      <c r="A36" s="41" t="s">
        <v>91</v>
      </c>
      <c r="B36" s="42" t="s">
        <v>60</v>
      </c>
      <c r="C36" s="42" t="s">
        <v>60</v>
      </c>
      <c r="D36" s="42" t="s">
        <v>60</v>
      </c>
      <c r="E36" s="42" t="n">
        <v>6.165984</v>
      </c>
      <c r="F36" s="42" t="n">
        <v>5.48</v>
      </c>
      <c r="G36" s="42" t="n">
        <v>10</v>
      </c>
      <c r="H36" s="42" t="n">
        <v>10</v>
      </c>
      <c r="I36" s="42" t="n">
        <v>10</v>
      </c>
      <c r="J36" s="42" t="n">
        <v>10</v>
      </c>
      <c r="K36" s="42" t="n">
        <v>10</v>
      </c>
      <c r="L36" s="42" t="n">
        <f aca="false">AVERAGE(Table1323[[#This Row],[2Bi Disappearance]:[2Bv Terrorism Injured ]])</f>
        <v>10</v>
      </c>
      <c r="M36" s="42" t="n">
        <v>10</v>
      </c>
      <c r="N36" s="42" t="n">
        <v>10</v>
      </c>
      <c r="O36" s="47" t="n">
        <v>10</v>
      </c>
      <c r="P36" s="47" t="n">
        <f aca="false">AVERAGE(Table1323[[#This Row],[2Ci Female Genital Mutilation]:[2Ciii Equal Inheritance Rights]])</f>
        <v>10</v>
      </c>
      <c r="Q36" s="42" t="n">
        <f aca="false">AVERAGE(F36,L36,P36)</f>
        <v>8.49333333333333</v>
      </c>
      <c r="R36" s="42" t="n">
        <v>5</v>
      </c>
      <c r="S36" s="42" t="n">
        <v>5</v>
      </c>
      <c r="T36" s="42" t="n">
        <v>10</v>
      </c>
      <c r="U36" s="42" t="n">
        <f aca="false">AVERAGE(R36:T36)</f>
        <v>6.66666666666667</v>
      </c>
      <c r="V36" s="42" t="s">
        <v>60</v>
      </c>
      <c r="W36" s="42" t="s">
        <v>60</v>
      </c>
      <c r="X36" s="42" t="s">
        <v>60</v>
      </c>
      <c r="Y36" s="42" t="s">
        <v>60</v>
      </c>
      <c r="Z36" s="42" t="s">
        <v>60</v>
      </c>
      <c r="AA36" s="42" t="s">
        <v>60</v>
      </c>
      <c r="AB36" s="42" t="s">
        <v>60</v>
      </c>
      <c r="AC36" s="42" t="s">
        <v>60</v>
      </c>
      <c r="AD36" s="42" t="s">
        <v>60</v>
      </c>
      <c r="AE36" s="42" t="s">
        <v>60</v>
      </c>
      <c r="AF36" s="42" t="s">
        <v>60</v>
      </c>
      <c r="AG36" s="42" t="s">
        <v>60</v>
      </c>
      <c r="AH36" s="42" t="s">
        <v>60</v>
      </c>
      <c r="AI36" s="42" t="s">
        <v>60</v>
      </c>
      <c r="AJ36" s="24" t="n">
        <v>10</v>
      </c>
      <c r="AK36" s="25" t="n">
        <v>8</v>
      </c>
      <c r="AL36" s="25" t="n">
        <v>8.25</v>
      </c>
      <c r="AM36" s="25" t="s">
        <v>60</v>
      </c>
      <c r="AN36" s="25" t="s">
        <v>60</v>
      </c>
      <c r="AO36" s="25" t="s">
        <v>60</v>
      </c>
      <c r="AP36" s="25" t="s">
        <v>60</v>
      </c>
      <c r="AQ36" s="42" t="n">
        <f aca="false">AVERAGE(AJ36:AK36,AL36,AO36,AP36)</f>
        <v>8.75</v>
      </c>
      <c r="AR36" s="42" t="n">
        <v>10</v>
      </c>
      <c r="AS36" s="42" t="n">
        <v>10</v>
      </c>
      <c r="AT36" s="42" t="n">
        <v>10</v>
      </c>
      <c r="AU36" s="42" t="n">
        <f aca="false">AVERAGE(AS36:AT36)</f>
        <v>10</v>
      </c>
      <c r="AV36" s="42" t="n">
        <f aca="false">AVERAGE(AR36,AU36)</f>
        <v>10</v>
      </c>
      <c r="AW36" s="43" t="n">
        <f aca="false">AVERAGE(Table1323[[#This Row],[RULE OF LAW]],Table1323[[#This Row],[SECURITY &amp; SAFETY]],Table1323[[#This Row],[PERSONAL FREEDOM (minus Security &amp;Safety and Rule of Law)]],Table1323[[#This Row],[PERSONAL FREEDOM (minus Security &amp;Safety and Rule of Law)]])</f>
        <v>7.90094044444444</v>
      </c>
      <c r="AX36" s="44" t="n">
        <v>7.31</v>
      </c>
      <c r="AY36" s="45" t="n">
        <f aca="false">AVERAGE(Table1323[[#This Row],[PERSONAL FREEDOM]:[ECONOMIC FREEDOM]])</f>
        <v>7.60547022222222</v>
      </c>
      <c r="AZ36" s="46" t="n">
        <f aca="false">RANK(BA36,$BA$2:$BA$154)</f>
        <v>45</v>
      </c>
      <c r="BA36" s="30" t="n">
        <f aca="false">ROUND(AY36, 2)</f>
        <v>7.61</v>
      </c>
      <c r="BB36" s="43" t="n">
        <f aca="false">Table1323[[#This Row],[1 Rule of Law]]</f>
        <v>6.165984</v>
      </c>
      <c r="BC36" s="43" t="n">
        <f aca="false">Table1323[[#This Row],[2 Security &amp; Safety]]</f>
        <v>8.49333333333333</v>
      </c>
      <c r="BD36" s="43" t="n">
        <f aca="false">AVERAGE(AQ36,U36,AI36,AV36,X36)</f>
        <v>8.47222222222222</v>
      </c>
    </row>
    <row r="37" customFormat="false" ht="15" hidden="false" customHeight="true" outlineLevel="0" collapsed="false">
      <c r="A37" s="41" t="s">
        <v>92</v>
      </c>
      <c r="B37" s="42" t="n">
        <v>2.73333333333333</v>
      </c>
      <c r="C37" s="42" t="n">
        <v>5.09227964669007</v>
      </c>
      <c r="D37" s="42" t="n">
        <v>3.72024763813345</v>
      </c>
      <c r="E37" s="42" t="n">
        <v>3.8</v>
      </c>
      <c r="F37" s="42" t="n">
        <v>4.56</v>
      </c>
      <c r="G37" s="42" t="n">
        <v>5</v>
      </c>
      <c r="H37" s="42" t="n">
        <v>10</v>
      </c>
      <c r="I37" s="42" t="n">
        <v>2.5</v>
      </c>
      <c r="J37" s="42" t="n">
        <v>9.83111930745406</v>
      </c>
      <c r="K37" s="42" t="n">
        <v>9.86827305981416</v>
      </c>
      <c r="L37" s="42" t="n">
        <f aca="false">AVERAGE(Table1323[[#This Row],[2Bi Disappearance]:[2Bv Terrorism Injured ]])</f>
        <v>7.43987847345364</v>
      </c>
      <c r="M37" s="42" t="n">
        <v>5.5</v>
      </c>
      <c r="N37" s="42" t="n">
        <v>10</v>
      </c>
      <c r="O37" s="47" t="n">
        <v>5</v>
      </c>
      <c r="P37" s="47" t="n">
        <f aca="false">AVERAGE(Table1323[[#This Row],[2Ci Female Genital Mutilation]:[2Ciii Equal Inheritance Rights]])</f>
        <v>6.83333333333333</v>
      </c>
      <c r="Q37" s="42" t="n">
        <f aca="false">AVERAGE(F37,L37,P37)</f>
        <v>6.27773726892899</v>
      </c>
      <c r="R37" s="42" t="n">
        <v>10</v>
      </c>
      <c r="S37" s="42" t="n">
        <v>0</v>
      </c>
      <c r="T37" s="42" t="n">
        <v>10</v>
      </c>
      <c r="U37" s="42" t="n">
        <f aca="false">AVERAGE(R37:T37)</f>
        <v>6.66666666666667</v>
      </c>
      <c r="V37" s="42" t="n">
        <v>7.5</v>
      </c>
      <c r="W37" s="42" t="n">
        <v>6.66666666666667</v>
      </c>
      <c r="X37" s="42" t="n">
        <f aca="false">AVERAGE(Table1323[[#This Row],[4A Freedom to establish religious organizations]:[4B Autonomy of religious organizations]])</f>
        <v>7.08333333333333</v>
      </c>
      <c r="Y37" s="42" t="n">
        <v>5</v>
      </c>
      <c r="Z37" s="42" t="n">
        <v>5</v>
      </c>
      <c r="AA37" s="42" t="n">
        <v>6.66666666666667</v>
      </c>
      <c r="AB37" s="42" t="n">
        <v>3.33333333333333</v>
      </c>
      <c r="AC37" s="42" t="n">
        <v>3.33333333333333</v>
      </c>
      <c r="AD37" s="42" t="e">
        <f aca="false">AVERAGE(Table1323[[#This Row],[5Ci Political parties]:[5ciii educational, sporting and cultural organizations]])</f>
        <v>#N/A</v>
      </c>
      <c r="AE37" s="42" t="n">
        <v>5</v>
      </c>
      <c r="AF37" s="42" t="n">
        <v>7.5</v>
      </c>
      <c r="AG37" s="42" t="n">
        <v>7.5</v>
      </c>
      <c r="AH37" s="42" t="e">
        <f aca="false">AVERAGE(Table1323[[#This Row],[5Di Political parties]:[5diii educational, sporting and cultural organizations5]])</f>
        <v>#N/A</v>
      </c>
      <c r="AI37" s="42" t="n">
        <f aca="false">AVERAGE(Y37,Z37,AD37,AH37)</f>
        <v>5.27777777777778</v>
      </c>
      <c r="AJ37" s="24" t="n">
        <v>10</v>
      </c>
      <c r="AK37" s="25" t="n">
        <v>3</v>
      </c>
      <c r="AL37" s="25" t="n">
        <v>3.25</v>
      </c>
      <c r="AM37" s="25" t="n">
        <v>10</v>
      </c>
      <c r="AN37" s="25" t="n">
        <v>10</v>
      </c>
      <c r="AO37" s="25" t="n">
        <f aca="false">AVERAGE(Table1323[[#This Row],[6Di Access to foreign television (cable/ satellite)]:[6Dii Access to foreign newspapers]])</f>
        <v>10</v>
      </c>
      <c r="AP37" s="25" t="n">
        <v>10</v>
      </c>
      <c r="AQ37" s="42" t="n">
        <f aca="false">AVERAGE(AJ37:AK37,AL37,AO37,AP37)</f>
        <v>7.25</v>
      </c>
      <c r="AR37" s="42" t="n">
        <v>0</v>
      </c>
      <c r="AS37" s="42" t="n">
        <v>10</v>
      </c>
      <c r="AT37" s="42" t="n">
        <v>10</v>
      </c>
      <c r="AU37" s="42" t="n">
        <f aca="false">AVERAGE(AS37:AT37)</f>
        <v>10</v>
      </c>
      <c r="AV37" s="42" t="n">
        <f aca="false">AVERAGE(AR37,AU37)</f>
        <v>5</v>
      </c>
      <c r="AW37" s="43" t="n">
        <f aca="false">AVERAGE(Table1323[[#This Row],[RULE OF LAW]],Table1323[[#This Row],[SECURITY &amp; SAFETY]],Table1323[[#This Row],[PERSONAL FREEDOM (minus Security &amp;Safety and Rule of Law)]],Table1323[[#This Row],[PERSONAL FREEDOM (minus Security &amp;Safety and Rule of Law)]])</f>
        <v>5.64721209501003</v>
      </c>
      <c r="AX37" s="44" t="n">
        <v>5.89</v>
      </c>
      <c r="AY37" s="45" t="n">
        <f aca="false">AVERAGE(Table1323[[#This Row],[PERSONAL FREEDOM]:[ECONOMIC FREEDOM]])</f>
        <v>5.76860604750501</v>
      </c>
      <c r="AZ37" s="46" t="n">
        <f aca="false">RANK(BA37,$BA$2:$BA$154)</f>
        <v>132</v>
      </c>
      <c r="BA37" s="30" t="n">
        <f aca="false">ROUND(AY37, 2)</f>
        <v>5.77</v>
      </c>
      <c r="BB37" s="43" t="n">
        <f aca="false">Table1323[[#This Row],[1 Rule of Law]]</f>
        <v>3.8</v>
      </c>
      <c r="BC37" s="43" t="n">
        <f aca="false">Table1323[[#This Row],[2 Security &amp; Safety]]</f>
        <v>6.27773726892899</v>
      </c>
      <c r="BD37" s="43" t="n">
        <f aca="false">AVERAGE(AQ37,U37,AI37,AV37,X37)</f>
        <v>6.25555555555556</v>
      </c>
    </row>
    <row r="38" customFormat="false" ht="15" hidden="false" customHeight="true" outlineLevel="0" collapsed="false">
      <c r="A38" s="41" t="s">
        <v>93</v>
      </c>
      <c r="B38" s="42" t="n">
        <v>6.3</v>
      </c>
      <c r="C38" s="42" t="n">
        <v>5.12039305558605</v>
      </c>
      <c r="D38" s="42" t="n">
        <v>5.2729957159174</v>
      </c>
      <c r="E38" s="42" t="n">
        <v>5.6</v>
      </c>
      <c r="F38" s="42" t="n">
        <v>9.44</v>
      </c>
      <c r="G38" s="42" t="n">
        <v>10</v>
      </c>
      <c r="H38" s="42" t="n">
        <v>10</v>
      </c>
      <c r="I38" s="42" t="n">
        <v>10</v>
      </c>
      <c r="J38" s="42" t="n">
        <v>10</v>
      </c>
      <c r="K38" s="42" t="n">
        <v>10</v>
      </c>
      <c r="L38" s="42" t="n">
        <f aca="false">AVERAGE(Table1323[[#This Row],[2Bi Disappearance]:[2Bv Terrorism Injured ]])</f>
        <v>10</v>
      </c>
      <c r="M38" s="42" t="n">
        <v>10</v>
      </c>
      <c r="N38" s="42" t="n">
        <v>10</v>
      </c>
      <c r="O38" s="47" t="n">
        <v>10</v>
      </c>
      <c r="P38" s="47" t="n">
        <f aca="false">AVERAGE(Table1323[[#This Row],[2Ci Female Genital Mutilation]:[2Ciii Equal Inheritance Rights]])</f>
        <v>10</v>
      </c>
      <c r="Q38" s="42" t="n">
        <f aca="false">AVERAGE(F38,L38,P38)</f>
        <v>9.81333333333333</v>
      </c>
      <c r="R38" s="42" t="n">
        <v>5</v>
      </c>
      <c r="S38" s="42" t="n">
        <v>10</v>
      </c>
      <c r="T38" s="42" t="n">
        <v>10</v>
      </c>
      <c r="U38" s="42" t="n">
        <f aca="false">AVERAGE(R38:T38)</f>
        <v>8.33333333333333</v>
      </c>
      <c r="V38" s="42" t="s">
        <v>60</v>
      </c>
      <c r="W38" s="42" t="s">
        <v>60</v>
      </c>
      <c r="X38" s="42" t="s">
        <v>60</v>
      </c>
      <c r="Y38" s="42" t="s">
        <v>60</v>
      </c>
      <c r="Z38" s="42" t="s">
        <v>60</v>
      </c>
      <c r="AA38" s="42" t="s">
        <v>60</v>
      </c>
      <c r="AB38" s="42" t="s">
        <v>60</v>
      </c>
      <c r="AC38" s="42" t="s">
        <v>60</v>
      </c>
      <c r="AD38" s="42" t="s">
        <v>60</v>
      </c>
      <c r="AE38" s="42" t="s">
        <v>60</v>
      </c>
      <c r="AF38" s="42" t="s">
        <v>60</v>
      </c>
      <c r="AG38" s="42" t="s">
        <v>60</v>
      </c>
      <c r="AH38" s="42" t="s">
        <v>60</v>
      </c>
      <c r="AI38" s="42" t="s">
        <v>60</v>
      </c>
      <c r="AJ38" s="24" t="n">
        <v>10</v>
      </c>
      <c r="AK38" s="25" t="n">
        <v>7</v>
      </c>
      <c r="AL38" s="25" t="n">
        <v>6.25</v>
      </c>
      <c r="AM38" s="25" t="s">
        <v>60</v>
      </c>
      <c r="AN38" s="25" t="s">
        <v>60</v>
      </c>
      <c r="AO38" s="25" t="s">
        <v>60</v>
      </c>
      <c r="AP38" s="25" t="s">
        <v>60</v>
      </c>
      <c r="AQ38" s="42" t="n">
        <f aca="false">AVERAGE(AJ38:AK38,AL38,AO38,AP38)</f>
        <v>7.75</v>
      </c>
      <c r="AR38" s="42" t="n">
        <v>10</v>
      </c>
      <c r="AS38" s="42" t="n">
        <v>10</v>
      </c>
      <c r="AT38" s="42" t="n">
        <v>10</v>
      </c>
      <c r="AU38" s="42" t="n">
        <f aca="false">AVERAGE(AS38:AT38)</f>
        <v>10</v>
      </c>
      <c r="AV38" s="42" t="n">
        <f aca="false">AVERAGE(AR38,AU38)</f>
        <v>10</v>
      </c>
      <c r="AW38" s="43" t="n">
        <f aca="false">AVERAGE(Table1323[[#This Row],[RULE OF LAW]],Table1323[[#This Row],[SECURITY &amp; SAFETY]],Table1323[[#This Row],[PERSONAL FREEDOM (minus Security &amp;Safety and Rule of Law)]],Table1323[[#This Row],[PERSONAL FREEDOM (minus Security &amp;Safety and Rule of Law)]])</f>
        <v>8.20055555555556</v>
      </c>
      <c r="AX38" s="44" t="n">
        <v>6.68</v>
      </c>
      <c r="AY38" s="45" t="n">
        <f aca="false">AVERAGE(Table1323[[#This Row],[PERSONAL FREEDOM]:[ECONOMIC FREEDOM]])</f>
        <v>7.44027777777778</v>
      </c>
      <c r="AZ38" s="46" t="n">
        <f aca="false">RANK(BA38,$BA$2:$BA$154)</f>
        <v>51</v>
      </c>
      <c r="BA38" s="30" t="n">
        <f aca="false">ROUND(AY38, 2)</f>
        <v>7.44</v>
      </c>
      <c r="BB38" s="43" t="n">
        <f aca="false">Table1323[[#This Row],[1 Rule of Law]]</f>
        <v>5.6</v>
      </c>
      <c r="BC38" s="43" t="n">
        <f aca="false">Table1323[[#This Row],[2 Security &amp; Safety]]</f>
        <v>9.81333333333333</v>
      </c>
      <c r="BD38" s="43" t="n">
        <f aca="false">AVERAGE(AQ38,U38,AI38,AV38,X38)</f>
        <v>8.69444444444444</v>
      </c>
    </row>
    <row r="39" customFormat="false" ht="15" hidden="false" customHeight="true" outlineLevel="0" collapsed="false">
      <c r="A39" s="41" t="s">
        <v>94</v>
      </c>
      <c r="B39" s="42" t="s">
        <v>60</v>
      </c>
      <c r="C39" s="42" t="s">
        <v>60</v>
      </c>
      <c r="D39" s="42" t="s">
        <v>60</v>
      </c>
      <c r="E39" s="42" t="n">
        <v>7.118284</v>
      </c>
      <c r="F39" s="42" t="n">
        <v>9.72</v>
      </c>
      <c r="G39" s="42" t="n">
        <v>10</v>
      </c>
      <c r="H39" s="42" t="n">
        <v>10</v>
      </c>
      <c r="I39" s="42" t="n">
        <v>7.5</v>
      </c>
      <c r="J39" s="42" t="n">
        <v>10</v>
      </c>
      <c r="K39" s="42" t="n">
        <v>10</v>
      </c>
      <c r="L39" s="42" t="n">
        <f aca="false">AVERAGE(Table1323[[#This Row],[2Bi Disappearance]:[2Bv Terrorism Injured ]])</f>
        <v>9.5</v>
      </c>
      <c r="M39" s="42" t="n">
        <v>10</v>
      </c>
      <c r="N39" s="42" t="n">
        <v>10</v>
      </c>
      <c r="O39" s="47" t="s">
        <v>60</v>
      </c>
      <c r="P39" s="47" t="n">
        <f aca="false">AVERAGE(Table1323[[#This Row],[2Ci Female Genital Mutilation]:[2Ciii Equal Inheritance Rights]])</f>
        <v>10</v>
      </c>
      <c r="Q39" s="42" t="n">
        <f aca="false">AVERAGE(F39,L39,P39)</f>
        <v>9.74</v>
      </c>
      <c r="R39" s="42" t="n">
        <v>10</v>
      </c>
      <c r="S39" s="42" t="n">
        <v>10</v>
      </c>
      <c r="T39" s="42" t="n">
        <v>10</v>
      </c>
      <c r="U39" s="42" t="n">
        <f aca="false">AVERAGE(R39:T39)</f>
        <v>10</v>
      </c>
      <c r="V39" s="42" t="n">
        <v>10</v>
      </c>
      <c r="W39" s="42" t="n">
        <v>10</v>
      </c>
      <c r="X39" s="42" t="n">
        <f aca="false">AVERAGE(Table1323[[#This Row],[4A Freedom to establish religious organizations]:[4B Autonomy of religious organizations]])</f>
        <v>10</v>
      </c>
      <c r="Y39" s="42" t="n">
        <v>10</v>
      </c>
      <c r="Z39" s="42" t="n">
        <v>10</v>
      </c>
      <c r="AA39" s="42" t="n">
        <v>10</v>
      </c>
      <c r="AB39" s="42" t="n">
        <v>10</v>
      </c>
      <c r="AC39" s="42" t="n">
        <v>10</v>
      </c>
      <c r="AD39" s="42" t="e">
        <f aca="false">AVERAGE(Table1323[[#This Row],[5Ci Political parties]:[5ciii educational, sporting and cultural organizations]])</f>
        <v>#N/A</v>
      </c>
      <c r="AE39" s="42" t="n">
        <v>10</v>
      </c>
      <c r="AF39" s="42" t="n">
        <v>0</v>
      </c>
      <c r="AG39" s="42" t="n">
        <v>10</v>
      </c>
      <c r="AH39" s="42" t="e">
        <f aca="false">AVERAGE(Table1323[[#This Row],[5Di Political parties]:[5diii educational, sporting and cultural organizations5]])</f>
        <v>#N/A</v>
      </c>
      <c r="AI39" s="42" t="n">
        <f aca="false">AVERAGE(Y39,Z39,AD39,AH39)</f>
        <v>9.16666666666667</v>
      </c>
      <c r="AJ39" s="24" t="n">
        <v>10</v>
      </c>
      <c r="AK39" s="25" t="n">
        <v>8.33333333333333</v>
      </c>
      <c r="AL39" s="25" t="n">
        <v>7.75</v>
      </c>
      <c r="AM39" s="25" t="n">
        <v>10</v>
      </c>
      <c r="AN39" s="25" t="n">
        <v>10</v>
      </c>
      <c r="AO39" s="25" t="n">
        <f aca="false">AVERAGE(Table1323[[#This Row],[6Di Access to foreign television (cable/ satellite)]:[6Dii Access to foreign newspapers]])</f>
        <v>10</v>
      </c>
      <c r="AP39" s="25" t="n">
        <v>10</v>
      </c>
      <c r="AQ39" s="42" t="n">
        <f aca="false">AVERAGE(AJ39:AK39,AL39,AO39,AP39)</f>
        <v>9.21666666666667</v>
      </c>
      <c r="AR39" s="42" t="n">
        <v>10</v>
      </c>
      <c r="AS39" s="42" t="n">
        <v>10</v>
      </c>
      <c r="AT39" s="42" t="n">
        <v>10</v>
      </c>
      <c r="AU39" s="42" t="n">
        <f aca="false">AVERAGE(AS39:AT39)</f>
        <v>10</v>
      </c>
      <c r="AV39" s="42" t="n">
        <f aca="false">AVERAGE(AR39,AU39)</f>
        <v>10</v>
      </c>
      <c r="AW39" s="43" t="n">
        <f aca="false">AVERAGE(Table1323[[#This Row],[RULE OF LAW]],Table1323[[#This Row],[SECURITY &amp; SAFETY]],Table1323[[#This Row],[PERSONAL FREEDOM (minus Security &amp;Safety and Rule of Law)]],Table1323[[#This Row],[PERSONAL FREEDOM (minus Security &amp;Safety and Rule of Law)]])</f>
        <v>9.05290433333333</v>
      </c>
      <c r="AX39" s="44" t="n">
        <v>7.69</v>
      </c>
      <c r="AY39" s="45" t="n">
        <f aca="false">AVERAGE(Table1323[[#This Row],[PERSONAL FREEDOM]:[ECONOMIC FREEDOM]])</f>
        <v>8.37145216666667</v>
      </c>
      <c r="AZ39" s="46" t="n">
        <f aca="false">RANK(BA39,$BA$2:$BA$154)</f>
        <v>16</v>
      </c>
      <c r="BA39" s="30" t="n">
        <f aca="false">ROUND(AY39, 2)</f>
        <v>8.37</v>
      </c>
      <c r="BB39" s="43" t="n">
        <f aca="false">Table1323[[#This Row],[1 Rule of Law]]</f>
        <v>7.118284</v>
      </c>
      <c r="BC39" s="43" t="n">
        <f aca="false">Table1323[[#This Row],[2 Security &amp; Safety]]</f>
        <v>9.74</v>
      </c>
      <c r="BD39" s="43" t="n">
        <f aca="false">AVERAGE(AQ39,U39,AI39,AV39,X39)</f>
        <v>9.67666666666667</v>
      </c>
    </row>
    <row r="40" customFormat="false" ht="15" hidden="false" customHeight="true" outlineLevel="0" collapsed="false">
      <c r="A40" s="41" t="s">
        <v>95</v>
      </c>
      <c r="B40" s="42" t="n">
        <v>8.33333333333333</v>
      </c>
      <c r="C40" s="42" t="n">
        <v>6.47194732448907</v>
      </c>
      <c r="D40" s="42" t="n">
        <v>6.96109026947686</v>
      </c>
      <c r="E40" s="42" t="n">
        <v>7.3</v>
      </c>
      <c r="F40" s="42" t="n">
        <v>9.6</v>
      </c>
      <c r="G40" s="42" t="n">
        <v>10</v>
      </c>
      <c r="H40" s="42" t="n">
        <v>10</v>
      </c>
      <c r="I40" s="42" t="n">
        <v>7.5</v>
      </c>
      <c r="J40" s="42" t="n">
        <v>10</v>
      </c>
      <c r="K40" s="42" t="n">
        <v>10</v>
      </c>
      <c r="L40" s="42" t="n">
        <f aca="false">AVERAGE(Table1323[[#This Row],[2Bi Disappearance]:[2Bv Terrorism Injured ]])</f>
        <v>9.5</v>
      </c>
      <c r="M40" s="42" t="n">
        <v>10</v>
      </c>
      <c r="N40" s="42" t="n">
        <v>10</v>
      </c>
      <c r="O40" s="47" t="n">
        <v>10</v>
      </c>
      <c r="P40" s="47" t="n">
        <f aca="false">AVERAGE(Table1323[[#This Row],[2Ci Female Genital Mutilation]:[2Ciii Equal Inheritance Rights]])</f>
        <v>10</v>
      </c>
      <c r="Q40" s="42" t="n">
        <f aca="false">AVERAGE(F40,L40,P40)</f>
        <v>9.7</v>
      </c>
      <c r="R40" s="42" t="n">
        <v>10</v>
      </c>
      <c r="S40" s="42" t="n">
        <v>10</v>
      </c>
      <c r="T40" s="42" t="s">
        <v>60</v>
      </c>
      <c r="U40" s="42" t="n">
        <f aca="false">AVERAGE(R40:T40)</f>
        <v>10</v>
      </c>
      <c r="V40" s="42" t="n">
        <v>10</v>
      </c>
      <c r="W40" s="42" t="n">
        <v>10</v>
      </c>
      <c r="X40" s="42" t="n">
        <f aca="false">AVERAGE(Table1323[[#This Row],[4A Freedom to establish religious organizations]:[4B Autonomy of religious organizations]])</f>
        <v>10</v>
      </c>
      <c r="Y40" s="42" t="n">
        <v>10</v>
      </c>
      <c r="Z40" s="42" t="n">
        <v>10</v>
      </c>
      <c r="AA40" s="42" t="n">
        <v>10</v>
      </c>
      <c r="AB40" s="42" t="n">
        <v>10</v>
      </c>
      <c r="AC40" s="42" t="n">
        <v>10</v>
      </c>
      <c r="AD40" s="42" t="e">
        <f aca="false">AVERAGE(Table1323[[#This Row],[5Ci Political parties]:[5ciii educational, sporting and cultural organizations]])</f>
        <v>#N/A</v>
      </c>
      <c r="AE40" s="42" t="n">
        <v>10</v>
      </c>
      <c r="AF40" s="42" t="n">
        <v>10</v>
      </c>
      <c r="AG40" s="42" t="n">
        <v>10</v>
      </c>
      <c r="AH40" s="42" t="e">
        <f aca="false">AVERAGE(Table1323[[#This Row],[5Di Political parties]:[5diii educational, sporting and cultural organizations5]])</f>
        <v>#N/A</v>
      </c>
      <c r="AI40" s="42" t="n">
        <f aca="false">AVERAGE(Y40,Z40,AD40,AH40)</f>
        <v>10</v>
      </c>
      <c r="AJ40" s="24" t="n">
        <v>10</v>
      </c>
      <c r="AK40" s="25" t="n">
        <v>8.66666666666667</v>
      </c>
      <c r="AL40" s="25" t="n">
        <v>8.25</v>
      </c>
      <c r="AM40" s="25" t="n">
        <v>10</v>
      </c>
      <c r="AN40" s="25" t="n">
        <v>10</v>
      </c>
      <c r="AO40" s="25" t="n">
        <f aca="false">AVERAGE(Table1323[[#This Row],[6Di Access to foreign television (cable/ satellite)]:[6Dii Access to foreign newspapers]])</f>
        <v>10</v>
      </c>
      <c r="AP40" s="25" t="n">
        <v>10</v>
      </c>
      <c r="AQ40" s="42" t="n">
        <f aca="false">AVERAGE(AJ40:AK40,AL40,AO40,AP40)</f>
        <v>9.38333333333333</v>
      </c>
      <c r="AR40" s="42" t="n">
        <v>10</v>
      </c>
      <c r="AS40" s="42" t="n">
        <v>10</v>
      </c>
      <c r="AT40" s="42" t="n">
        <v>10</v>
      </c>
      <c r="AU40" s="42" t="n">
        <f aca="false">AVERAGE(AS40:AT40)</f>
        <v>10</v>
      </c>
      <c r="AV40" s="42" t="n">
        <f aca="false">AVERAGE(AR40,AU40)</f>
        <v>10</v>
      </c>
      <c r="AW40" s="43" t="n">
        <f aca="false">AVERAGE(Table1323[[#This Row],[RULE OF LAW]],Table1323[[#This Row],[SECURITY &amp; SAFETY]],Table1323[[#This Row],[PERSONAL FREEDOM (minus Security &amp;Safety and Rule of Law)]],Table1323[[#This Row],[PERSONAL FREEDOM (minus Security &amp;Safety and Rule of Law)]])</f>
        <v>9.18833333333333</v>
      </c>
      <c r="AX40" s="44" t="n">
        <v>7.19</v>
      </c>
      <c r="AY40" s="45" t="n">
        <f aca="false">AVERAGE(Table1323[[#This Row],[PERSONAL FREEDOM]:[ECONOMIC FREEDOM]])</f>
        <v>8.18916666666667</v>
      </c>
      <c r="AZ40" s="46" t="n">
        <f aca="false">RANK(BA40,$BA$2:$BA$154)</f>
        <v>22</v>
      </c>
      <c r="BA40" s="30" t="n">
        <f aca="false">ROUND(AY40, 2)</f>
        <v>8.19</v>
      </c>
      <c r="BB40" s="43" t="n">
        <f aca="false">Table1323[[#This Row],[1 Rule of Law]]</f>
        <v>7.3</v>
      </c>
      <c r="BC40" s="43" t="n">
        <f aca="false">Table1323[[#This Row],[2 Security &amp; Safety]]</f>
        <v>9.7</v>
      </c>
      <c r="BD40" s="43" t="n">
        <f aca="false">AVERAGE(AQ40,U40,AI40,AV40,X40)</f>
        <v>9.87666666666667</v>
      </c>
    </row>
    <row r="41" customFormat="false" ht="15" hidden="false" customHeight="true" outlineLevel="0" collapsed="false">
      <c r="A41" s="41" t="s">
        <v>96</v>
      </c>
      <c r="B41" s="42" t="n">
        <v>9.36666666666667</v>
      </c>
      <c r="C41" s="42" t="n">
        <v>7.86007950481402</v>
      </c>
      <c r="D41" s="42" t="n">
        <v>8.7198480408056</v>
      </c>
      <c r="E41" s="42" t="n">
        <v>8.6</v>
      </c>
      <c r="F41" s="42" t="n">
        <v>9.68</v>
      </c>
      <c r="G41" s="42" t="n">
        <v>10</v>
      </c>
      <c r="H41" s="42" t="n">
        <v>10</v>
      </c>
      <c r="I41" s="42" t="n">
        <v>10</v>
      </c>
      <c r="J41" s="42" t="n">
        <v>10</v>
      </c>
      <c r="K41" s="42" t="n">
        <v>9.96394891344729</v>
      </c>
      <c r="L41" s="42" t="n">
        <f aca="false">AVERAGE(Table1323[[#This Row],[2Bi Disappearance]:[2Bv Terrorism Injured ]])</f>
        <v>9.99278978268946</v>
      </c>
      <c r="M41" s="42" t="n">
        <v>9.5</v>
      </c>
      <c r="N41" s="42" t="n">
        <v>10</v>
      </c>
      <c r="O41" s="47" t="n">
        <v>10</v>
      </c>
      <c r="P41" s="47" t="n">
        <f aca="false">AVERAGE(Table1323[[#This Row],[2Ci Female Genital Mutilation]:[2Ciii Equal Inheritance Rights]])</f>
        <v>9.83333333333333</v>
      </c>
      <c r="Q41" s="42" t="n">
        <f aca="false">AVERAGE(F41,L41,P41)</f>
        <v>9.8353743720076</v>
      </c>
      <c r="R41" s="42" t="n">
        <v>10</v>
      </c>
      <c r="S41" s="42" t="n">
        <v>10</v>
      </c>
      <c r="T41" s="42" t="n">
        <v>10</v>
      </c>
      <c r="U41" s="42" t="n">
        <f aca="false">AVERAGE(R41:T41)</f>
        <v>10</v>
      </c>
      <c r="V41" s="42" t="n">
        <v>10</v>
      </c>
      <c r="W41" s="42" t="n">
        <v>10</v>
      </c>
      <c r="X41" s="42" t="n">
        <f aca="false">AVERAGE(Table1323[[#This Row],[4A Freedom to establish religious organizations]:[4B Autonomy of religious organizations]])</f>
        <v>10</v>
      </c>
      <c r="Y41" s="42" t="n">
        <v>10</v>
      </c>
      <c r="Z41" s="42" t="n">
        <v>10</v>
      </c>
      <c r="AA41" s="42" t="n">
        <v>10</v>
      </c>
      <c r="AB41" s="42" t="n">
        <v>10</v>
      </c>
      <c r="AC41" s="42" t="n">
        <v>10</v>
      </c>
      <c r="AD41" s="42" t="e">
        <f aca="false">AVERAGE(Table1323[[#This Row],[5Ci Political parties]:[5ciii educational, sporting and cultural organizations]])</f>
        <v>#N/A</v>
      </c>
      <c r="AE41" s="42" t="n">
        <v>10</v>
      </c>
      <c r="AF41" s="42" t="n">
        <v>10</v>
      </c>
      <c r="AG41" s="42" t="n">
        <v>10</v>
      </c>
      <c r="AH41" s="42" t="e">
        <f aca="false">AVERAGE(Table1323[[#This Row],[5Di Political parties]:[5diii educational, sporting and cultural organizations5]])</f>
        <v>#N/A</v>
      </c>
      <c r="AI41" s="42" t="n">
        <f aca="false">AVERAGE(Y41,Z41,AD41,AH41)</f>
        <v>10</v>
      </c>
      <c r="AJ41" s="24" t="n">
        <v>10</v>
      </c>
      <c r="AK41" s="25" t="n">
        <v>9.33333333333333</v>
      </c>
      <c r="AL41" s="25" t="n">
        <v>9</v>
      </c>
      <c r="AM41" s="25" t="n">
        <v>10</v>
      </c>
      <c r="AN41" s="25" t="n">
        <v>10</v>
      </c>
      <c r="AO41" s="25" t="n">
        <f aca="false">AVERAGE(Table1323[[#This Row],[6Di Access to foreign television (cable/ satellite)]:[6Dii Access to foreign newspapers]])</f>
        <v>10</v>
      </c>
      <c r="AP41" s="25" t="n">
        <v>10</v>
      </c>
      <c r="AQ41" s="42" t="n">
        <f aca="false">AVERAGE(AJ41:AK41,AL41,AO41,AP41)</f>
        <v>9.66666666666667</v>
      </c>
      <c r="AR41" s="42" t="n">
        <v>10</v>
      </c>
      <c r="AS41" s="42" t="n">
        <v>10</v>
      </c>
      <c r="AT41" s="42" t="n">
        <v>10</v>
      </c>
      <c r="AU41" s="42" t="n">
        <f aca="false">AVERAGE(AS41:AT41)</f>
        <v>10</v>
      </c>
      <c r="AV41" s="42" t="n">
        <f aca="false">AVERAGE(AR41,AU41)</f>
        <v>10</v>
      </c>
      <c r="AW41" s="43" t="n">
        <f aca="false">AVERAGE(Table1323[[#This Row],[RULE OF LAW]],Table1323[[#This Row],[SECURITY &amp; SAFETY]],Table1323[[#This Row],[PERSONAL FREEDOM (minus Security &amp;Safety and Rule of Law)]],Table1323[[#This Row],[PERSONAL FREEDOM (minus Security &amp;Safety and Rule of Law)]])</f>
        <v>9.57551025966857</v>
      </c>
      <c r="AX41" s="44" t="n">
        <v>7.7</v>
      </c>
      <c r="AY41" s="45" t="n">
        <f aca="false">AVERAGE(Table1323[[#This Row],[PERSONAL FREEDOM]:[ECONOMIC FREEDOM]])</f>
        <v>8.63775512983428</v>
      </c>
      <c r="AZ41" s="46" t="n">
        <f aca="false">RANK(BA41,$BA$2:$BA$154)</f>
        <v>4</v>
      </c>
      <c r="BA41" s="30" t="n">
        <f aca="false">ROUND(AY41, 2)</f>
        <v>8.64</v>
      </c>
      <c r="BB41" s="43" t="n">
        <f aca="false">Table1323[[#This Row],[1 Rule of Law]]</f>
        <v>8.6</v>
      </c>
      <c r="BC41" s="43" t="n">
        <f aca="false">Table1323[[#This Row],[2 Security &amp; Safety]]</f>
        <v>9.8353743720076</v>
      </c>
      <c r="BD41" s="43" t="n">
        <f aca="false">AVERAGE(AQ41,U41,AI41,AV41,X41)</f>
        <v>9.93333333333333</v>
      </c>
    </row>
    <row r="42" customFormat="false" ht="15" hidden="false" customHeight="true" outlineLevel="0" collapsed="false">
      <c r="A42" s="41" t="s">
        <v>97</v>
      </c>
      <c r="B42" s="42" t="n">
        <v>5.6</v>
      </c>
      <c r="C42" s="42" t="n">
        <v>5.11372400103719</v>
      </c>
      <c r="D42" s="42" t="n">
        <v>4.71472125273045</v>
      </c>
      <c r="E42" s="42" t="n">
        <v>5.1</v>
      </c>
      <c r="F42" s="42" t="n">
        <v>0.12</v>
      </c>
      <c r="G42" s="42" t="n">
        <v>10</v>
      </c>
      <c r="H42" s="42" t="n">
        <v>10</v>
      </c>
      <c r="I42" s="42" t="n">
        <v>7.5</v>
      </c>
      <c r="J42" s="42" t="n">
        <v>10</v>
      </c>
      <c r="K42" s="42" t="n">
        <v>10</v>
      </c>
      <c r="L42" s="42" t="n">
        <f aca="false">AVERAGE(Table1323[[#This Row],[2Bi Disappearance]:[2Bv Terrorism Injured ]])</f>
        <v>9.5</v>
      </c>
      <c r="M42" s="42" t="n">
        <v>10</v>
      </c>
      <c r="N42" s="42" t="n">
        <v>10</v>
      </c>
      <c r="O42" s="47" t="n">
        <v>10</v>
      </c>
      <c r="P42" s="47" t="n">
        <f aca="false">AVERAGE(Table1323[[#This Row],[2Ci Female Genital Mutilation]:[2Ciii Equal Inheritance Rights]])</f>
        <v>10</v>
      </c>
      <c r="Q42" s="42" t="n">
        <f aca="false">AVERAGE(F42,L42,P42)</f>
        <v>6.54</v>
      </c>
      <c r="R42" s="42" t="n">
        <v>5</v>
      </c>
      <c r="S42" s="42" t="n">
        <v>5</v>
      </c>
      <c r="T42" s="42" t="n">
        <v>10</v>
      </c>
      <c r="U42" s="42" t="n">
        <f aca="false">AVERAGE(R42:T42)</f>
        <v>6.66666666666667</v>
      </c>
      <c r="V42" s="42" t="n">
        <v>2.5</v>
      </c>
      <c r="W42" s="42" t="n">
        <v>10</v>
      </c>
      <c r="X42" s="42" t="n">
        <f aca="false">AVERAGE(Table1323[[#This Row],[4A Freedom to establish religious organizations]:[4B Autonomy of religious organizations]])</f>
        <v>6.25</v>
      </c>
      <c r="Y42" s="42" t="n">
        <v>7.5</v>
      </c>
      <c r="Z42" s="42" t="n">
        <v>7.5</v>
      </c>
      <c r="AA42" s="42" t="n">
        <v>0</v>
      </c>
      <c r="AB42" s="42" t="n">
        <v>6.66666666666667</v>
      </c>
      <c r="AC42" s="42" t="n">
        <v>3.33333333333333</v>
      </c>
      <c r="AD42" s="42" t="e">
        <f aca="false">AVERAGE(Table1323[[#This Row],[5Ci Political parties]:[5ciii educational, sporting and cultural organizations]])</f>
        <v>#N/A</v>
      </c>
      <c r="AE42" s="42" t="n">
        <v>10</v>
      </c>
      <c r="AF42" s="42" t="n">
        <v>10</v>
      </c>
      <c r="AG42" s="42" t="n">
        <v>10</v>
      </c>
      <c r="AH42" s="42" t="e">
        <f aca="false">AVERAGE(Table1323[[#This Row],[5Di Political parties]:[5diii educational, sporting and cultural organizations5]])</f>
        <v>#N/A</v>
      </c>
      <c r="AI42" s="42" t="n">
        <f aca="false">AVERAGE(Y42,Z42,AD42,AH42)</f>
        <v>7.08333333333333</v>
      </c>
      <c r="AJ42" s="24" t="n">
        <v>10</v>
      </c>
      <c r="AK42" s="25" t="n">
        <v>7.33333333333333</v>
      </c>
      <c r="AL42" s="25" t="n">
        <v>5.25</v>
      </c>
      <c r="AM42" s="25" t="n">
        <v>10</v>
      </c>
      <c r="AN42" s="25" t="n">
        <v>10</v>
      </c>
      <c r="AO42" s="25" t="n">
        <f aca="false">AVERAGE(Table1323[[#This Row],[6Di Access to foreign television (cable/ satellite)]:[6Dii Access to foreign newspapers]])</f>
        <v>10</v>
      </c>
      <c r="AP42" s="25" t="n">
        <v>10</v>
      </c>
      <c r="AQ42" s="42" t="n">
        <f aca="false">AVERAGE(AJ42:AK42,AL42,AO42,AP42)</f>
        <v>8.51666666666667</v>
      </c>
      <c r="AR42" s="42" t="n">
        <v>10</v>
      </c>
      <c r="AS42" s="42" t="n">
        <v>10</v>
      </c>
      <c r="AT42" s="42" t="n">
        <v>10</v>
      </c>
      <c r="AU42" s="42" t="n">
        <f aca="false">AVERAGE(AS42:AT42)</f>
        <v>10</v>
      </c>
      <c r="AV42" s="42" t="n">
        <f aca="false">AVERAGE(AR42,AU42)</f>
        <v>10</v>
      </c>
      <c r="AW42" s="43" t="n">
        <f aca="false">AVERAGE(Table1323[[#This Row],[RULE OF LAW]],Table1323[[#This Row],[SECURITY &amp; SAFETY]],Table1323[[#This Row],[PERSONAL FREEDOM (minus Security &amp;Safety and Rule of Law)]],Table1323[[#This Row],[PERSONAL FREEDOM (minus Security &amp;Safety and Rule of Law)]])</f>
        <v>6.76166666666667</v>
      </c>
      <c r="AX42" s="44" t="n">
        <v>7.17</v>
      </c>
      <c r="AY42" s="45" t="n">
        <f aca="false">AVERAGE(Table1323[[#This Row],[PERSONAL FREEDOM]:[ECONOMIC FREEDOM]])</f>
        <v>6.96583333333333</v>
      </c>
      <c r="AZ42" s="46" t="n">
        <f aca="false">RANK(BA42,$BA$2:$BA$154)</f>
        <v>72</v>
      </c>
      <c r="BA42" s="30" t="n">
        <f aca="false">ROUND(AY42, 2)</f>
        <v>6.97</v>
      </c>
      <c r="BB42" s="43" t="n">
        <f aca="false">Table1323[[#This Row],[1 Rule of Law]]</f>
        <v>5.1</v>
      </c>
      <c r="BC42" s="43" t="n">
        <f aca="false">Table1323[[#This Row],[2 Security &amp; Safety]]</f>
        <v>6.54</v>
      </c>
      <c r="BD42" s="43" t="n">
        <f aca="false">AVERAGE(AQ42,U42,AI42,AV42,X42)</f>
        <v>7.70333333333333</v>
      </c>
    </row>
    <row r="43" customFormat="false" ht="15" hidden="false" customHeight="true" outlineLevel="0" collapsed="false">
      <c r="A43" s="41" t="s">
        <v>206</v>
      </c>
      <c r="B43" s="42" t="s">
        <v>60</v>
      </c>
      <c r="C43" s="42" t="s">
        <v>60</v>
      </c>
      <c r="D43" s="42" t="s">
        <v>60</v>
      </c>
      <c r="E43" s="42" t="n">
        <v>3.83965</v>
      </c>
      <c r="F43" s="42" t="n">
        <v>8.56</v>
      </c>
      <c r="G43" s="42" t="n">
        <v>10</v>
      </c>
      <c r="H43" s="42" t="n">
        <v>10</v>
      </c>
      <c r="I43" s="42" t="n">
        <v>7.5</v>
      </c>
      <c r="J43" s="42" t="n">
        <v>10</v>
      </c>
      <c r="K43" s="42" t="n">
        <v>10</v>
      </c>
      <c r="L43" s="42" t="n">
        <f aca="false">AVERAGE(Table1323[[#This Row],[2Bi Disappearance]:[2Bv Terrorism Injured ]])</f>
        <v>9.5</v>
      </c>
      <c r="M43" s="42" t="n">
        <v>10</v>
      </c>
      <c r="N43" s="42" t="n">
        <v>7.5</v>
      </c>
      <c r="O43" s="47" t="n">
        <v>5</v>
      </c>
      <c r="P43" s="47" t="n">
        <f aca="false">AVERAGE(Table1323[[#This Row],[2Ci Female Genital Mutilation]:[2Ciii Equal Inheritance Rights]])</f>
        <v>7.5</v>
      </c>
      <c r="Q43" s="42" t="n">
        <f aca="false">AVERAGE(F43,L43,P43)</f>
        <v>8.52</v>
      </c>
      <c r="R43" s="42" t="n">
        <v>10</v>
      </c>
      <c r="S43" s="42" t="n">
        <v>10</v>
      </c>
      <c r="T43" s="42" t="n">
        <v>10</v>
      </c>
      <c r="U43" s="42" t="n">
        <f aca="false">AVERAGE(R43:T43)</f>
        <v>10</v>
      </c>
      <c r="V43" s="42" t="s">
        <v>60</v>
      </c>
      <c r="W43" s="42" t="s">
        <v>60</v>
      </c>
      <c r="X43" s="42" t="s">
        <v>60</v>
      </c>
      <c r="Y43" s="42" t="s">
        <v>60</v>
      </c>
      <c r="Z43" s="42" t="s">
        <v>60</v>
      </c>
      <c r="AA43" s="42" t="s">
        <v>60</v>
      </c>
      <c r="AB43" s="42" t="s">
        <v>60</v>
      </c>
      <c r="AC43" s="42" t="s">
        <v>60</v>
      </c>
      <c r="AD43" s="42" t="s">
        <v>60</v>
      </c>
      <c r="AE43" s="42" t="s">
        <v>60</v>
      </c>
      <c r="AF43" s="42" t="s">
        <v>60</v>
      </c>
      <c r="AG43" s="42" t="s">
        <v>60</v>
      </c>
      <c r="AH43" s="42" t="s">
        <v>60</v>
      </c>
      <c r="AI43" s="42" t="s">
        <v>60</v>
      </c>
      <c r="AJ43" s="24" t="n">
        <v>10</v>
      </c>
      <c r="AK43" s="25" t="n">
        <v>6</v>
      </c>
      <c r="AL43" s="25" t="n">
        <v>7</v>
      </c>
      <c r="AM43" s="25" t="s">
        <v>60</v>
      </c>
      <c r="AN43" s="25" t="s">
        <v>60</v>
      </c>
      <c r="AO43" s="25" t="s">
        <v>60</v>
      </c>
      <c r="AP43" s="25" t="s">
        <v>60</v>
      </c>
      <c r="AQ43" s="42" t="n">
        <f aca="false">AVERAGE(AJ43:AK43,AL43,AO43,AP43)</f>
        <v>7.66666666666667</v>
      </c>
      <c r="AR43" s="42" t="n">
        <v>10</v>
      </c>
      <c r="AS43" s="42" t="n">
        <v>10</v>
      </c>
      <c r="AT43" s="42" t="n">
        <v>10</v>
      </c>
      <c r="AU43" s="42" t="n">
        <f aca="false">AVERAGE(AS43:AT43)</f>
        <v>10</v>
      </c>
      <c r="AV43" s="42" t="n">
        <f aca="false">AVERAGE(AR43,AU43)</f>
        <v>10</v>
      </c>
      <c r="AW43" s="43" t="n">
        <f aca="false">AVERAGE(Table1323[[#This Row],[RULE OF LAW]],Table1323[[#This Row],[SECURITY &amp; SAFETY]],Table1323[[#This Row],[PERSONAL FREEDOM (minus Security &amp;Safety and Rule of Law)]],Table1323[[#This Row],[PERSONAL FREEDOM (minus Security &amp;Safety and Rule of Law)]])</f>
        <v>7.70102361111111</v>
      </c>
      <c r="AX43" s="44" t="n">
        <v>5.44</v>
      </c>
      <c r="AY43" s="45" t="n">
        <f aca="false">AVERAGE(Table1323[[#This Row],[PERSONAL FREEDOM]:[ECONOMIC FREEDOM]])</f>
        <v>6.57051180555556</v>
      </c>
      <c r="AZ43" s="46" t="n">
        <f aca="false">RANK(BA43,$BA$2:$BA$154)</f>
        <v>103</v>
      </c>
      <c r="BA43" s="30" t="n">
        <f aca="false">ROUND(AY43, 2)</f>
        <v>6.57</v>
      </c>
      <c r="BB43" s="43" t="n">
        <f aca="false">Table1323[[#This Row],[1 Rule of Law]]</f>
        <v>3.83965</v>
      </c>
      <c r="BC43" s="43" t="n">
        <f aca="false">Table1323[[#This Row],[2 Security &amp; Safety]]</f>
        <v>8.52</v>
      </c>
      <c r="BD43" s="43" t="n">
        <f aca="false">AVERAGE(AQ43,U43,AI43,AV43,X43)</f>
        <v>9.22222222222222</v>
      </c>
    </row>
    <row r="44" customFormat="false" ht="15" hidden="false" customHeight="true" outlineLevel="0" collapsed="false">
      <c r="A44" s="41" t="s">
        <v>98</v>
      </c>
      <c r="B44" s="42" t="n">
        <v>5.26666666666667</v>
      </c>
      <c r="C44" s="42" t="n">
        <v>4.24497277154298</v>
      </c>
      <c r="D44" s="42" t="n">
        <v>4.36403093283679</v>
      </c>
      <c r="E44" s="42" t="n">
        <v>4.6</v>
      </c>
      <c r="F44" s="42" t="n">
        <v>2.96</v>
      </c>
      <c r="G44" s="42" t="n">
        <v>10</v>
      </c>
      <c r="H44" s="42" t="n">
        <v>10</v>
      </c>
      <c r="I44" s="42" t="n">
        <v>5</v>
      </c>
      <c r="J44" s="42" t="n">
        <v>10</v>
      </c>
      <c r="K44" s="42" t="n">
        <v>10</v>
      </c>
      <c r="L44" s="42" t="n">
        <f aca="false">AVERAGE(Table1323[[#This Row],[2Bi Disappearance]:[2Bv Terrorism Injured ]])</f>
        <v>9</v>
      </c>
      <c r="M44" s="42" t="n">
        <v>10</v>
      </c>
      <c r="N44" s="42" t="n">
        <v>10</v>
      </c>
      <c r="O44" s="47" t="n">
        <v>10</v>
      </c>
      <c r="P44" s="47" t="n">
        <f aca="false">AVERAGE(Table1323[[#This Row],[2Ci Female Genital Mutilation]:[2Ciii Equal Inheritance Rights]])</f>
        <v>10</v>
      </c>
      <c r="Q44" s="42" t="n">
        <f aca="false">AVERAGE(F44,L44,P44)</f>
        <v>7.32</v>
      </c>
      <c r="R44" s="42" t="n">
        <v>10</v>
      </c>
      <c r="S44" s="42" t="n">
        <v>10</v>
      </c>
      <c r="T44" s="42" t="n">
        <v>10</v>
      </c>
      <c r="U44" s="42" t="n">
        <f aca="false">AVERAGE(R44:T44)</f>
        <v>10</v>
      </c>
      <c r="V44" s="42" t="n">
        <v>10</v>
      </c>
      <c r="W44" s="42" t="n">
        <v>6.66666666666667</v>
      </c>
      <c r="X44" s="42" t="n">
        <f aca="false">AVERAGE(Table1323[[#This Row],[4A Freedom to establish religious organizations]:[4B Autonomy of religious organizations]])</f>
        <v>8.33333333333333</v>
      </c>
      <c r="Y44" s="42" t="n">
        <v>10</v>
      </c>
      <c r="Z44" s="42" t="n">
        <v>10</v>
      </c>
      <c r="AA44" s="42" t="n">
        <v>6.66666666666667</v>
      </c>
      <c r="AB44" s="42" t="n">
        <v>0</v>
      </c>
      <c r="AC44" s="42" t="n">
        <v>6.66666666666667</v>
      </c>
      <c r="AD44" s="42" t="e">
        <f aca="false">AVERAGE(Table1323[[#This Row],[5Ci Political parties]:[5ciii educational, sporting and cultural organizations]])</f>
        <v>#N/A</v>
      </c>
      <c r="AE44" s="42" t="n">
        <v>7.5</v>
      </c>
      <c r="AF44" s="42" t="n">
        <v>0</v>
      </c>
      <c r="AG44" s="42" t="n">
        <v>10</v>
      </c>
      <c r="AH44" s="42" t="e">
        <f aca="false">AVERAGE(Table1323[[#This Row],[5Di Political parties]:[5diii educational, sporting and cultural organizations5]])</f>
        <v>#N/A</v>
      </c>
      <c r="AI44" s="42" t="n">
        <f aca="false">AVERAGE(Y44,Z44,AD44,AH44)</f>
        <v>7.56944444444444</v>
      </c>
      <c r="AJ44" s="24" t="n">
        <v>10</v>
      </c>
      <c r="AK44" s="25" t="n">
        <v>5</v>
      </c>
      <c r="AL44" s="25" t="n">
        <v>5.5</v>
      </c>
      <c r="AM44" s="25" t="n">
        <v>10</v>
      </c>
      <c r="AN44" s="25" t="n">
        <v>10</v>
      </c>
      <c r="AO44" s="25" t="n">
        <f aca="false">AVERAGE(Table1323[[#This Row],[6Di Access to foreign television (cable/ satellite)]:[6Dii Access to foreign newspapers]])</f>
        <v>10</v>
      </c>
      <c r="AP44" s="25" t="n">
        <v>10</v>
      </c>
      <c r="AQ44" s="42" t="n">
        <f aca="false">AVERAGE(AJ44:AK44,AL44,AO44,AP44)</f>
        <v>8.1</v>
      </c>
      <c r="AR44" s="42" t="n">
        <v>10</v>
      </c>
      <c r="AS44" s="42" t="n">
        <v>10</v>
      </c>
      <c r="AT44" s="42" t="n">
        <v>10</v>
      </c>
      <c r="AU44" s="42" t="n">
        <f aca="false">AVERAGE(AS44:AT44)</f>
        <v>10</v>
      </c>
      <c r="AV44" s="42" t="n">
        <f aca="false">AVERAGE(AR44,AU44)</f>
        <v>10</v>
      </c>
      <c r="AW44" s="43" t="n">
        <f aca="false">AVERAGE(Table1323[[#This Row],[RULE OF LAW]],Table1323[[#This Row],[SECURITY &amp; SAFETY]],Table1323[[#This Row],[PERSONAL FREEDOM (minus Security &amp;Safety and Rule of Law)]],Table1323[[#This Row],[PERSONAL FREEDOM (minus Security &amp;Safety and Rule of Law)]])</f>
        <v>7.38027777777778</v>
      </c>
      <c r="AX44" s="44" t="n">
        <v>5.83</v>
      </c>
      <c r="AY44" s="45" t="n">
        <f aca="false">AVERAGE(Table1323[[#This Row],[PERSONAL FREEDOM]:[ECONOMIC FREEDOM]])</f>
        <v>6.60513888888889</v>
      </c>
      <c r="AZ44" s="46" t="n">
        <f aca="false">RANK(BA44,$BA$2:$BA$154)</f>
        <v>98</v>
      </c>
      <c r="BA44" s="30" t="n">
        <f aca="false">ROUND(AY44, 2)</f>
        <v>6.61</v>
      </c>
      <c r="BB44" s="43" t="n">
        <f aca="false">Table1323[[#This Row],[1 Rule of Law]]</f>
        <v>4.6</v>
      </c>
      <c r="BC44" s="43" t="n">
        <f aca="false">Table1323[[#This Row],[2 Security &amp; Safety]]</f>
        <v>7.32</v>
      </c>
      <c r="BD44" s="43" t="n">
        <f aca="false">AVERAGE(AQ44,U44,AI44,AV44,X44)</f>
        <v>8.80055555555556</v>
      </c>
    </row>
    <row r="45" customFormat="false" ht="15" hidden="false" customHeight="true" outlineLevel="0" collapsed="false">
      <c r="A45" s="41" t="s">
        <v>99</v>
      </c>
      <c r="B45" s="42" t="n">
        <v>3.3</v>
      </c>
      <c r="C45" s="42" t="n">
        <v>4.65276397021207</v>
      </c>
      <c r="D45" s="42" t="n">
        <v>4.53414801191709</v>
      </c>
      <c r="E45" s="42" t="n">
        <v>4.2</v>
      </c>
      <c r="F45" s="42" t="n">
        <v>9.04</v>
      </c>
      <c r="G45" s="42" t="n">
        <v>10</v>
      </c>
      <c r="H45" s="42" t="n">
        <v>10</v>
      </c>
      <c r="I45" s="42" t="n">
        <v>5</v>
      </c>
      <c r="J45" s="42" t="n">
        <v>10</v>
      </c>
      <c r="K45" s="42" t="n">
        <v>10</v>
      </c>
      <c r="L45" s="42" t="n">
        <f aca="false">AVERAGE(Table1323[[#This Row],[2Bi Disappearance]:[2Bv Terrorism Injured ]])</f>
        <v>9</v>
      </c>
      <c r="M45" s="42" t="n">
        <v>1</v>
      </c>
      <c r="N45" s="42" t="n">
        <v>5</v>
      </c>
      <c r="O45" s="47" t="n">
        <v>5</v>
      </c>
      <c r="P45" s="47" t="n">
        <f aca="false">AVERAGE(Table1323[[#This Row],[2Ci Female Genital Mutilation]:[2Ciii Equal Inheritance Rights]])</f>
        <v>3.66666666666667</v>
      </c>
      <c r="Q45" s="42" t="n">
        <f aca="false">AVERAGE(F45,L45,P45)</f>
        <v>7.23555555555556</v>
      </c>
      <c r="R45" s="42" t="n">
        <v>0</v>
      </c>
      <c r="S45" s="42" t="n">
        <v>10</v>
      </c>
      <c r="T45" s="42" t="n">
        <v>10</v>
      </c>
      <c r="U45" s="42" t="n">
        <f aca="false">AVERAGE(R45:T45)</f>
        <v>6.66666666666667</v>
      </c>
      <c r="V45" s="42" t="n">
        <v>5</v>
      </c>
      <c r="W45" s="42" t="n">
        <v>3.33333333333333</v>
      </c>
      <c r="X45" s="42" t="n">
        <f aca="false">AVERAGE(Table1323[[#This Row],[4A Freedom to establish religious organizations]:[4B Autonomy of religious organizations]])</f>
        <v>4.16666666666667</v>
      </c>
      <c r="Y45" s="42" t="n">
        <v>2.5</v>
      </c>
      <c r="Z45" s="42" t="n">
        <v>2.5</v>
      </c>
      <c r="AA45" s="42" t="n">
        <v>3.33333333333333</v>
      </c>
      <c r="AB45" s="42" t="n">
        <v>6.66666666666667</v>
      </c>
      <c r="AC45" s="42" t="n">
        <v>3.33333333333333</v>
      </c>
      <c r="AD45" s="42" t="e">
        <f aca="false">AVERAGE(Table1323[[#This Row],[5Ci Political parties]:[5ciii educational, sporting and cultural organizations]])</f>
        <v>#N/A</v>
      </c>
      <c r="AE45" s="42" t="n">
        <v>2.5</v>
      </c>
      <c r="AF45" s="42" t="n">
        <v>5</v>
      </c>
      <c r="AG45" s="42" t="n">
        <v>7.5</v>
      </c>
      <c r="AH45" s="42" t="e">
        <f aca="false">AVERAGE(Table1323[[#This Row],[5Di Political parties]:[5diii educational, sporting and cultural organizations5]])</f>
        <v>#N/A</v>
      </c>
      <c r="AI45" s="42" t="n">
        <f aca="false">AVERAGE(Y45,Z45,AD45,AH45)</f>
        <v>3.61111111111111</v>
      </c>
      <c r="AJ45" s="24" t="n">
        <v>10</v>
      </c>
      <c r="AK45" s="25" t="n">
        <v>3</v>
      </c>
      <c r="AL45" s="25" t="n">
        <v>4.75</v>
      </c>
      <c r="AM45" s="25" t="n">
        <v>6.66666666666667</v>
      </c>
      <c r="AN45" s="25" t="n">
        <v>6.66666666666667</v>
      </c>
      <c r="AO45" s="25" t="n">
        <f aca="false">AVERAGE(Table1323[[#This Row],[6Di Access to foreign television (cable/ satellite)]:[6Dii Access to foreign newspapers]])</f>
        <v>6.66666666666667</v>
      </c>
      <c r="AP45" s="25" t="n">
        <v>3.33333333333333</v>
      </c>
      <c r="AQ45" s="42" t="n">
        <f aca="false">AVERAGE(AJ45:AK45,AL45,AO45,AP45)</f>
        <v>5.55</v>
      </c>
      <c r="AR45" s="42" t="n">
        <v>5</v>
      </c>
      <c r="AS45" s="42" t="n">
        <v>0</v>
      </c>
      <c r="AT45" s="42" t="s">
        <v>100</v>
      </c>
      <c r="AU45" s="42" t="n">
        <f aca="false">AVERAGE(AS45:AT45)</f>
        <v>0</v>
      </c>
      <c r="AV45" s="42" t="n">
        <f aca="false">AVERAGE(AR45,AU45)</f>
        <v>2.5</v>
      </c>
      <c r="AW45" s="43" t="n">
        <f aca="false">AVERAGE(Table1323[[#This Row],[RULE OF LAW]],Table1323[[#This Row],[SECURITY &amp; SAFETY]],Table1323[[#This Row],[PERSONAL FREEDOM (minus Security &amp;Safety and Rule of Law)]],Table1323[[#This Row],[PERSONAL FREEDOM (minus Security &amp;Safety and Rule of Law)]])</f>
        <v>5.10833333333333</v>
      </c>
      <c r="AX45" s="44" t="n">
        <v>6.51</v>
      </c>
      <c r="AY45" s="45" t="n">
        <f aca="false">AVERAGE(Table1323[[#This Row],[PERSONAL FREEDOM]:[ECONOMIC FREEDOM]])</f>
        <v>5.80916666666667</v>
      </c>
      <c r="AZ45" s="46" t="n">
        <f aca="false">RANK(BA45,$BA$2:$BA$154)</f>
        <v>129</v>
      </c>
      <c r="BA45" s="30" t="n">
        <f aca="false">ROUND(AY45, 2)</f>
        <v>5.81</v>
      </c>
      <c r="BB45" s="43" t="n">
        <f aca="false">Table1323[[#This Row],[1 Rule of Law]]</f>
        <v>4.2</v>
      </c>
      <c r="BC45" s="43" t="n">
        <f aca="false">Table1323[[#This Row],[2 Security &amp; Safety]]</f>
        <v>7.23555555555556</v>
      </c>
      <c r="BD45" s="43" t="n">
        <f aca="false">AVERAGE(AQ45,U45,AI45,AV45,X45)</f>
        <v>4.49888888888889</v>
      </c>
    </row>
    <row r="46" customFormat="false" ht="15" hidden="false" customHeight="true" outlineLevel="0" collapsed="false">
      <c r="A46" s="41" t="s">
        <v>101</v>
      </c>
      <c r="B46" s="42" t="n">
        <v>4.4</v>
      </c>
      <c r="C46" s="42" t="n">
        <v>4.92083376739341</v>
      </c>
      <c r="D46" s="42" t="n">
        <v>2.49226519968297</v>
      </c>
      <c r="E46" s="42" t="n">
        <v>3.9</v>
      </c>
      <c r="F46" s="42" t="n">
        <v>0</v>
      </c>
      <c r="G46" s="42" t="n">
        <v>10</v>
      </c>
      <c r="H46" s="42" t="n">
        <v>10</v>
      </c>
      <c r="I46" s="42" t="n">
        <v>7.5</v>
      </c>
      <c r="J46" s="42" t="n">
        <v>10</v>
      </c>
      <c r="K46" s="42" t="n">
        <v>10</v>
      </c>
      <c r="L46" s="42" t="n">
        <f aca="false">AVERAGE(Table1323[[#This Row],[2Bi Disappearance]:[2Bv Terrorism Injured ]])</f>
        <v>9.5</v>
      </c>
      <c r="M46" s="42" t="n">
        <v>10</v>
      </c>
      <c r="N46" s="42" t="n">
        <v>10</v>
      </c>
      <c r="O46" s="47" t="n">
        <v>10</v>
      </c>
      <c r="P46" s="47" t="n">
        <f aca="false">AVERAGE(Table1323[[#This Row],[2Ci Female Genital Mutilation]:[2Ciii Equal Inheritance Rights]])</f>
        <v>10</v>
      </c>
      <c r="Q46" s="42" t="n">
        <f aca="false">AVERAGE(F46,L46,P46)</f>
        <v>6.5</v>
      </c>
      <c r="R46" s="42" t="n">
        <v>10</v>
      </c>
      <c r="S46" s="42" t="n">
        <v>10</v>
      </c>
      <c r="T46" s="42" t="n">
        <v>10</v>
      </c>
      <c r="U46" s="42" t="n">
        <f aca="false">AVERAGE(R46:T46)</f>
        <v>10</v>
      </c>
      <c r="V46" s="42" t="s">
        <v>60</v>
      </c>
      <c r="W46" s="42" t="s">
        <v>60</v>
      </c>
      <c r="X46" s="42" t="s">
        <v>60</v>
      </c>
      <c r="Y46" s="42" t="s">
        <v>60</v>
      </c>
      <c r="Z46" s="42" t="s">
        <v>60</v>
      </c>
      <c r="AA46" s="42" t="s">
        <v>60</v>
      </c>
      <c r="AB46" s="42" t="s">
        <v>60</v>
      </c>
      <c r="AC46" s="42" t="s">
        <v>60</v>
      </c>
      <c r="AD46" s="42" t="s">
        <v>60</v>
      </c>
      <c r="AE46" s="42" t="s">
        <v>60</v>
      </c>
      <c r="AF46" s="42" t="s">
        <v>60</v>
      </c>
      <c r="AG46" s="42" t="s">
        <v>60</v>
      </c>
      <c r="AH46" s="42" t="s">
        <v>60</v>
      </c>
      <c r="AI46" s="42" t="s">
        <v>60</v>
      </c>
      <c r="AJ46" s="24" t="n">
        <v>10</v>
      </c>
      <c r="AK46" s="25" t="n">
        <v>6.66666666666667</v>
      </c>
      <c r="AL46" s="25" t="n">
        <v>5.5</v>
      </c>
      <c r="AM46" s="25" t="s">
        <v>60</v>
      </c>
      <c r="AN46" s="25" t="s">
        <v>60</v>
      </c>
      <c r="AO46" s="25" t="s">
        <v>60</v>
      </c>
      <c r="AP46" s="25" t="s">
        <v>60</v>
      </c>
      <c r="AQ46" s="42" t="n">
        <f aca="false">AVERAGE(AJ46:AK46,AL46,AO46,AP46)</f>
        <v>7.38888888888889</v>
      </c>
      <c r="AR46" s="42" t="n">
        <v>10</v>
      </c>
      <c r="AS46" s="42" t="n">
        <v>10</v>
      </c>
      <c r="AT46" s="42" t="n">
        <v>10</v>
      </c>
      <c r="AU46" s="42" t="n">
        <f aca="false">AVERAGE(AS46:AT46)</f>
        <v>10</v>
      </c>
      <c r="AV46" s="42" t="n">
        <f aca="false">AVERAGE(AR46,AU46)</f>
        <v>10</v>
      </c>
      <c r="AW46" s="43" t="n">
        <f aca="false">AVERAGE(Table1323[[#This Row],[RULE OF LAW]],Table1323[[#This Row],[SECURITY &amp; SAFETY]],Table1323[[#This Row],[PERSONAL FREEDOM (minus Security &amp;Safety and Rule of Law)]],Table1323[[#This Row],[PERSONAL FREEDOM (minus Security &amp;Safety and Rule of Law)]])</f>
        <v>7.16481481481482</v>
      </c>
      <c r="AX46" s="44" t="n">
        <v>7.21</v>
      </c>
      <c r="AY46" s="45" t="n">
        <f aca="false">AVERAGE(Table1323[[#This Row],[PERSONAL FREEDOM]:[ECONOMIC FREEDOM]])</f>
        <v>7.18740740740741</v>
      </c>
      <c r="AZ46" s="46" t="n">
        <f aca="false">RANK(BA46,$BA$2:$BA$154)</f>
        <v>64</v>
      </c>
      <c r="BA46" s="30" t="n">
        <f aca="false">ROUND(AY46, 2)</f>
        <v>7.19</v>
      </c>
      <c r="BB46" s="43" t="n">
        <f aca="false">Table1323[[#This Row],[1 Rule of Law]]</f>
        <v>3.9</v>
      </c>
      <c r="BC46" s="43" t="n">
        <f aca="false">Table1323[[#This Row],[2 Security &amp; Safety]]</f>
        <v>6.5</v>
      </c>
      <c r="BD46" s="43" t="n">
        <f aca="false">AVERAGE(AQ46,U46,AI46,AV46,X46)</f>
        <v>9.12962962962963</v>
      </c>
    </row>
    <row r="47" customFormat="false" ht="15" hidden="false" customHeight="true" outlineLevel="0" collapsed="false">
      <c r="A47" s="41" t="s">
        <v>102</v>
      </c>
      <c r="B47" s="42" t="n">
        <v>8.03333333333333</v>
      </c>
      <c r="C47" s="42" t="n">
        <v>7.07211402911441</v>
      </c>
      <c r="D47" s="42" t="n">
        <v>7.48176484706386</v>
      </c>
      <c r="E47" s="42" t="n">
        <v>7.5</v>
      </c>
      <c r="F47" s="42" t="n">
        <v>7.84</v>
      </c>
      <c r="G47" s="42" t="n">
        <v>10</v>
      </c>
      <c r="H47" s="42" t="n">
        <v>10</v>
      </c>
      <c r="I47" s="42" t="n">
        <v>10</v>
      </c>
      <c r="J47" s="42" t="n">
        <v>10</v>
      </c>
      <c r="K47" s="42" t="n">
        <v>10</v>
      </c>
      <c r="L47" s="42" t="n">
        <f aca="false">AVERAGE(Table1323[[#This Row],[2Bi Disappearance]:[2Bv Terrorism Injured ]])</f>
        <v>10</v>
      </c>
      <c r="M47" s="42" t="n">
        <v>10</v>
      </c>
      <c r="N47" s="42" t="n">
        <v>10</v>
      </c>
      <c r="O47" s="47" t="n">
        <v>10</v>
      </c>
      <c r="P47" s="47" t="n">
        <f aca="false">AVERAGE(Table1323[[#This Row],[2Ci Female Genital Mutilation]:[2Ciii Equal Inheritance Rights]])</f>
        <v>10</v>
      </c>
      <c r="Q47" s="42" t="n">
        <f aca="false">AVERAGE(F47,L47,P47)</f>
        <v>9.28</v>
      </c>
      <c r="R47" s="42" t="n">
        <v>10</v>
      </c>
      <c r="S47" s="42" t="n">
        <v>10</v>
      </c>
      <c r="T47" s="42" t="n">
        <v>10</v>
      </c>
      <c r="U47" s="42" t="n">
        <f aca="false">AVERAGE(R47:T47)</f>
        <v>10</v>
      </c>
      <c r="V47" s="42" t="n">
        <v>10</v>
      </c>
      <c r="W47" s="42" t="n">
        <v>10</v>
      </c>
      <c r="X47" s="42" t="n">
        <f aca="false">AVERAGE(Table1323[[#This Row],[4A Freedom to establish religious organizations]:[4B Autonomy of religious organizations]])</f>
        <v>10</v>
      </c>
      <c r="Y47" s="42" t="n">
        <v>10</v>
      </c>
      <c r="Z47" s="42" t="n">
        <v>10</v>
      </c>
      <c r="AA47" s="42" t="n">
        <v>10</v>
      </c>
      <c r="AB47" s="42" t="n">
        <v>10</v>
      </c>
      <c r="AC47" s="42" t="n">
        <v>10</v>
      </c>
      <c r="AD47" s="42" t="e">
        <f aca="false">AVERAGE(Table1323[[#This Row],[5Ci Political parties]:[5ciii educational, sporting and cultural organizations]])</f>
        <v>#N/A</v>
      </c>
      <c r="AE47" s="42" t="n">
        <v>10</v>
      </c>
      <c r="AF47" s="42" t="n">
        <v>10</v>
      </c>
      <c r="AG47" s="42" t="n">
        <v>10</v>
      </c>
      <c r="AH47" s="42" t="e">
        <f aca="false">AVERAGE(Table1323[[#This Row],[5Di Political parties]:[5diii educational, sporting and cultural organizations5]])</f>
        <v>#N/A</v>
      </c>
      <c r="AI47" s="42" t="n">
        <f aca="false">AVERAGE(Y47,Z47,AD47,AH47)</f>
        <v>10</v>
      </c>
      <c r="AJ47" s="24" t="n">
        <v>10</v>
      </c>
      <c r="AK47" s="25" t="n">
        <v>8.66666666666667</v>
      </c>
      <c r="AL47" s="25" t="n">
        <v>8.75</v>
      </c>
      <c r="AM47" s="25" t="n">
        <v>10</v>
      </c>
      <c r="AN47" s="25" t="n">
        <v>10</v>
      </c>
      <c r="AO47" s="25" t="n">
        <f aca="false">AVERAGE(Table1323[[#This Row],[6Di Access to foreign television (cable/ satellite)]:[6Dii Access to foreign newspapers]])</f>
        <v>10</v>
      </c>
      <c r="AP47" s="25" t="n">
        <v>10</v>
      </c>
      <c r="AQ47" s="42" t="n">
        <f aca="false">AVERAGE(AJ47:AK47,AL47,AO47,AP47)</f>
        <v>9.48333333333333</v>
      </c>
      <c r="AR47" s="42" t="n">
        <v>10</v>
      </c>
      <c r="AS47" s="42" t="n">
        <v>10</v>
      </c>
      <c r="AT47" s="42" t="n">
        <v>10</v>
      </c>
      <c r="AU47" s="42" t="n">
        <f aca="false">AVERAGE(AS47:AT47)</f>
        <v>10</v>
      </c>
      <c r="AV47" s="42" t="n">
        <f aca="false">AVERAGE(AR47,AU47)</f>
        <v>10</v>
      </c>
      <c r="AW47" s="43" t="n">
        <f aca="false">AVERAGE(Table1323[[#This Row],[RULE OF LAW]],Table1323[[#This Row],[SECURITY &amp; SAFETY]],Table1323[[#This Row],[PERSONAL FREEDOM (minus Security &amp;Safety and Rule of Law)]],Table1323[[#This Row],[PERSONAL FREEDOM (minus Security &amp;Safety and Rule of Law)]])</f>
        <v>9.14333333333333</v>
      </c>
      <c r="AX47" s="44" t="n">
        <v>7.75</v>
      </c>
      <c r="AY47" s="45" t="n">
        <f aca="false">AVERAGE(Table1323[[#This Row],[PERSONAL FREEDOM]:[ECONOMIC FREEDOM]])</f>
        <v>8.44666666666667</v>
      </c>
      <c r="AZ47" s="46" t="n">
        <f aca="false">RANK(BA47,$BA$2:$BA$154)</f>
        <v>12</v>
      </c>
      <c r="BA47" s="30" t="n">
        <f aca="false">ROUND(AY47, 2)</f>
        <v>8.45</v>
      </c>
      <c r="BB47" s="43" t="n">
        <f aca="false">Table1323[[#This Row],[1 Rule of Law]]</f>
        <v>7.5</v>
      </c>
      <c r="BC47" s="43" t="n">
        <f aca="false">Table1323[[#This Row],[2 Security &amp; Safety]]</f>
        <v>9.28</v>
      </c>
      <c r="BD47" s="43" t="n">
        <f aca="false">AVERAGE(AQ47,U47,AI47,AV47,X47)</f>
        <v>9.89666666666667</v>
      </c>
    </row>
    <row r="48" customFormat="false" ht="15" hidden="false" customHeight="true" outlineLevel="0" collapsed="false">
      <c r="A48" s="41" t="s">
        <v>103</v>
      </c>
      <c r="B48" s="42" t="n">
        <v>4</v>
      </c>
      <c r="C48" s="42" t="n">
        <v>4.55031863282198</v>
      </c>
      <c r="D48" s="42" t="n">
        <v>4.92220939927792</v>
      </c>
      <c r="E48" s="42" t="n">
        <v>4.5</v>
      </c>
      <c r="F48" s="42" t="n">
        <v>5.2</v>
      </c>
      <c r="G48" s="42" t="n">
        <v>5</v>
      </c>
      <c r="H48" s="42" t="n">
        <v>9.39320540262744</v>
      </c>
      <c r="I48" s="42" t="n">
        <v>5</v>
      </c>
      <c r="J48" s="42" t="n">
        <v>9.96785194186106</v>
      </c>
      <c r="K48" s="42" t="n">
        <v>9.95177791279158</v>
      </c>
      <c r="L48" s="42" t="n">
        <f aca="false">AVERAGE(Table1323[[#This Row],[2Bi Disappearance]:[2Bv Terrorism Injured ]])</f>
        <v>7.86256705145602</v>
      </c>
      <c r="M48" s="42" t="n">
        <v>2</v>
      </c>
      <c r="N48" s="42" t="n">
        <v>10</v>
      </c>
      <c r="O48" s="47" t="n">
        <v>5</v>
      </c>
      <c r="P48" s="47" t="n">
        <f aca="false">AVERAGE(Table1323[[#This Row],[2Ci Female Genital Mutilation]:[2Ciii Equal Inheritance Rights]])</f>
        <v>5.66666666666667</v>
      </c>
      <c r="Q48" s="42" t="n">
        <f aca="false">AVERAGE(F48,L48,P48)</f>
        <v>6.2430779060409</v>
      </c>
      <c r="R48" s="42" t="n">
        <v>10</v>
      </c>
      <c r="S48" s="42" t="n">
        <v>5</v>
      </c>
      <c r="T48" s="42" t="n">
        <v>10</v>
      </c>
      <c r="U48" s="42" t="n">
        <f aca="false">AVERAGE(R48:T48)</f>
        <v>8.33333333333333</v>
      </c>
      <c r="V48" s="42" t="n">
        <v>7.5</v>
      </c>
      <c r="W48" s="42" t="n">
        <v>6.66666666666667</v>
      </c>
      <c r="X48" s="42" t="n">
        <f aca="false">AVERAGE(Table1323[[#This Row],[4A Freedom to establish religious organizations]:[4B Autonomy of religious organizations]])</f>
        <v>7.08333333333333</v>
      </c>
      <c r="Y48" s="42" t="n">
        <v>2.5</v>
      </c>
      <c r="Z48" s="42" t="n">
        <v>2.5</v>
      </c>
      <c r="AA48" s="42" t="n">
        <v>0</v>
      </c>
      <c r="AB48" s="42" t="n">
        <v>0</v>
      </c>
      <c r="AC48" s="42" t="n">
        <v>3.33333333333333</v>
      </c>
      <c r="AD48" s="42" t="e">
        <f aca="false">AVERAGE(Table1323[[#This Row],[5Ci Political parties]:[5ciii educational, sporting and cultural organizations]])</f>
        <v>#N/A</v>
      </c>
      <c r="AE48" s="42" t="n">
        <v>0</v>
      </c>
      <c r="AF48" s="42" t="n">
        <v>2.5</v>
      </c>
      <c r="AG48" s="42" t="n">
        <v>7.5</v>
      </c>
      <c r="AH48" s="42" t="e">
        <f aca="false">AVERAGE(Table1323[[#This Row],[5Di Political parties]:[5diii educational, sporting and cultural organizations5]])</f>
        <v>#N/A</v>
      </c>
      <c r="AI48" s="42" t="n">
        <f aca="false">AVERAGE(Y48,Z48,AD48,AH48)</f>
        <v>2.36111111111111</v>
      </c>
      <c r="AJ48" s="24" t="n">
        <v>10</v>
      </c>
      <c r="AK48" s="25" t="n">
        <v>1.66666666666667</v>
      </c>
      <c r="AL48" s="25" t="n">
        <v>1.75</v>
      </c>
      <c r="AM48" s="25" t="n">
        <v>6.66666666666667</v>
      </c>
      <c r="AN48" s="25" t="n">
        <v>6.66666666666667</v>
      </c>
      <c r="AO48" s="25" t="n">
        <f aca="false">AVERAGE(Table1323[[#This Row],[6Di Access to foreign television (cable/ satellite)]:[6Dii Access to foreign newspapers]])</f>
        <v>6.66666666666667</v>
      </c>
      <c r="AP48" s="25" t="n">
        <v>0</v>
      </c>
      <c r="AQ48" s="42" t="n">
        <f aca="false">AVERAGE(AJ48:AK48,AL48,AO48,AP48)</f>
        <v>4.01666666666667</v>
      </c>
      <c r="AR48" s="42" t="n">
        <v>5</v>
      </c>
      <c r="AS48" s="42" t="n">
        <v>0</v>
      </c>
      <c r="AT48" s="42" t="n">
        <v>0</v>
      </c>
      <c r="AU48" s="42" t="n">
        <f aca="false">AVERAGE(AS48:AT48)</f>
        <v>0</v>
      </c>
      <c r="AV48" s="42" t="n">
        <f aca="false">AVERAGE(AR48,AU48)</f>
        <v>2.5</v>
      </c>
      <c r="AW48" s="43" t="n">
        <f aca="false">AVERAGE(Table1323[[#This Row],[RULE OF LAW]],Table1323[[#This Row],[SECURITY &amp; SAFETY]],Table1323[[#This Row],[PERSONAL FREEDOM (minus Security &amp;Safety and Rule of Law)]],Table1323[[#This Row],[PERSONAL FREEDOM (minus Security &amp;Safety and Rule of Law)]])</f>
        <v>5.11521392095467</v>
      </c>
      <c r="AX48" s="44" t="n">
        <v>5.68</v>
      </c>
      <c r="AY48" s="45" t="n">
        <f aca="false">AVERAGE(Table1323[[#This Row],[PERSONAL FREEDOM]:[ECONOMIC FREEDOM]])</f>
        <v>5.39760696047733</v>
      </c>
      <c r="AZ48" s="46" t="n">
        <f aca="false">RANK(BA48,$BA$2:$BA$154)</f>
        <v>146</v>
      </c>
      <c r="BA48" s="30" t="n">
        <f aca="false">ROUND(AY48, 2)</f>
        <v>5.4</v>
      </c>
      <c r="BB48" s="43" t="n">
        <f aca="false">Table1323[[#This Row],[1 Rule of Law]]</f>
        <v>4.5</v>
      </c>
      <c r="BC48" s="43" t="n">
        <f aca="false">Table1323[[#This Row],[2 Security &amp; Safety]]</f>
        <v>6.2430779060409</v>
      </c>
      <c r="BD48" s="43" t="n">
        <f aca="false">AVERAGE(AQ48,U48,AI48,AV48,X48)</f>
        <v>4.85888888888889</v>
      </c>
    </row>
    <row r="49" customFormat="false" ht="15" hidden="false" customHeight="true" outlineLevel="0" collapsed="false">
      <c r="A49" s="41" t="s">
        <v>104</v>
      </c>
      <c r="B49" s="42" t="s">
        <v>60</v>
      </c>
      <c r="C49" s="42" t="s">
        <v>60</v>
      </c>
      <c r="D49" s="42" t="s">
        <v>60</v>
      </c>
      <c r="E49" s="42" t="n">
        <v>4.343008</v>
      </c>
      <c r="F49" s="42" t="n">
        <v>8.4</v>
      </c>
      <c r="G49" s="42" t="n">
        <v>10</v>
      </c>
      <c r="H49" s="42" t="n">
        <v>10</v>
      </c>
      <c r="I49" s="42" t="s">
        <v>60</v>
      </c>
      <c r="J49" s="42" t="n">
        <v>10</v>
      </c>
      <c r="K49" s="42" t="n">
        <v>10</v>
      </c>
      <c r="L49" s="42" t="n">
        <f aca="false">AVERAGE(Table1323[[#This Row],[2Bi Disappearance]:[2Bv Terrorism Injured ]])</f>
        <v>10</v>
      </c>
      <c r="M49" s="42" t="n">
        <v>10</v>
      </c>
      <c r="N49" s="42" t="n">
        <v>10</v>
      </c>
      <c r="O49" s="47" t="n">
        <v>10</v>
      </c>
      <c r="P49" s="47" t="n">
        <f aca="false">AVERAGE(Table1323[[#This Row],[2Ci Female Genital Mutilation]:[2Ciii Equal Inheritance Rights]])</f>
        <v>10</v>
      </c>
      <c r="Q49" s="42" t="n">
        <f aca="false">AVERAGE(F49,L49,P49)</f>
        <v>9.46666666666667</v>
      </c>
      <c r="R49" s="42" t="n">
        <v>5</v>
      </c>
      <c r="S49" s="42" t="n">
        <v>10</v>
      </c>
      <c r="T49" s="42" t="n">
        <v>10</v>
      </c>
      <c r="U49" s="42" t="n">
        <f aca="false">AVERAGE(R49:T49)</f>
        <v>8.33333333333333</v>
      </c>
      <c r="V49" s="42" t="s">
        <v>60</v>
      </c>
      <c r="W49" s="42" t="s">
        <v>60</v>
      </c>
      <c r="X49" s="42" t="s">
        <v>60</v>
      </c>
      <c r="Y49" s="42" t="s">
        <v>60</v>
      </c>
      <c r="Z49" s="42" t="s">
        <v>60</v>
      </c>
      <c r="AA49" s="42" t="s">
        <v>60</v>
      </c>
      <c r="AB49" s="42" t="s">
        <v>60</v>
      </c>
      <c r="AC49" s="42" t="s">
        <v>60</v>
      </c>
      <c r="AD49" s="42" t="s">
        <v>60</v>
      </c>
      <c r="AE49" s="42" t="s">
        <v>60</v>
      </c>
      <c r="AF49" s="42" t="s">
        <v>60</v>
      </c>
      <c r="AG49" s="42" t="s">
        <v>60</v>
      </c>
      <c r="AH49" s="42" t="s">
        <v>60</v>
      </c>
      <c r="AI49" s="42" t="s">
        <v>60</v>
      </c>
      <c r="AJ49" s="24" t="n">
        <v>10</v>
      </c>
      <c r="AK49" s="25" t="n">
        <v>5.33333333333333</v>
      </c>
      <c r="AL49" s="25" t="n">
        <v>5.5</v>
      </c>
      <c r="AM49" s="25" t="s">
        <v>60</v>
      </c>
      <c r="AN49" s="25" t="s">
        <v>60</v>
      </c>
      <c r="AO49" s="25" t="s">
        <v>60</v>
      </c>
      <c r="AP49" s="25" t="s">
        <v>60</v>
      </c>
      <c r="AQ49" s="42" t="n">
        <f aca="false">AVERAGE(AJ49:AK49,AL49,AO49,AP49)</f>
        <v>6.94444444444444</v>
      </c>
      <c r="AR49" s="42" t="n">
        <v>10</v>
      </c>
      <c r="AS49" s="42" t="n">
        <v>10</v>
      </c>
      <c r="AT49" s="42" t="n">
        <v>10</v>
      </c>
      <c r="AU49" s="42" t="n">
        <f aca="false">AVERAGE(AS49:AT49)</f>
        <v>10</v>
      </c>
      <c r="AV49" s="42" t="n">
        <f aca="false">AVERAGE(AR49,AU49)</f>
        <v>10</v>
      </c>
      <c r="AW49" s="43" t="n">
        <f aca="false">AVERAGE(Table1323[[#This Row],[RULE OF LAW]],Table1323[[#This Row],[SECURITY &amp; SAFETY]],Table1323[[#This Row],[PERSONAL FREEDOM (minus Security &amp;Safety and Rule of Law)]],Table1323[[#This Row],[PERSONAL FREEDOM (minus Security &amp;Safety and Rule of Law)]])</f>
        <v>7.66538162962963</v>
      </c>
      <c r="AX49" s="44" t="n">
        <v>7.02</v>
      </c>
      <c r="AY49" s="45" t="n">
        <f aca="false">AVERAGE(Table1323[[#This Row],[PERSONAL FREEDOM]:[ECONOMIC FREEDOM]])</f>
        <v>7.34269081481481</v>
      </c>
      <c r="AZ49" s="46" t="n">
        <f aca="false">RANK(BA49,$BA$2:$BA$154)</f>
        <v>56</v>
      </c>
      <c r="BA49" s="30" t="n">
        <f aca="false">ROUND(AY49, 2)</f>
        <v>7.34</v>
      </c>
      <c r="BB49" s="43" t="n">
        <f aca="false">Table1323[[#This Row],[1 Rule of Law]]</f>
        <v>4.343008</v>
      </c>
      <c r="BC49" s="43" t="n">
        <f aca="false">Table1323[[#This Row],[2 Security &amp; Safety]]</f>
        <v>9.46666666666667</v>
      </c>
      <c r="BD49" s="43" t="n">
        <f aca="false">AVERAGE(AQ49,U49,AI49,AV49,X49)</f>
        <v>8.42592592592593</v>
      </c>
    </row>
    <row r="50" customFormat="false" ht="15" hidden="false" customHeight="true" outlineLevel="0" collapsed="false">
      <c r="A50" s="41" t="s">
        <v>105</v>
      </c>
      <c r="B50" s="42" t="n">
        <v>9.66666666666667</v>
      </c>
      <c r="C50" s="42" t="n">
        <v>7.88443867241113</v>
      </c>
      <c r="D50" s="42" t="n">
        <v>8.673984611327</v>
      </c>
      <c r="E50" s="42" t="n">
        <v>8.7</v>
      </c>
      <c r="F50" s="42" t="n">
        <v>9.12</v>
      </c>
      <c r="G50" s="42" t="n">
        <v>10</v>
      </c>
      <c r="H50" s="42" t="n">
        <v>10</v>
      </c>
      <c r="I50" s="42" t="n">
        <v>10</v>
      </c>
      <c r="J50" s="42" t="n">
        <v>10</v>
      </c>
      <c r="K50" s="42" t="n">
        <v>10</v>
      </c>
      <c r="L50" s="42" t="n">
        <f aca="false">AVERAGE(Table1323[[#This Row],[2Bi Disappearance]:[2Bv Terrorism Injured ]])</f>
        <v>10</v>
      </c>
      <c r="M50" s="42" t="n">
        <v>10</v>
      </c>
      <c r="N50" s="42" t="n">
        <v>10</v>
      </c>
      <c r="O50" s="47" t="n">
        <v>10</v>
      </c>
      <c r="P50" s="47" t="n">
        <f aca="false">AVERAGE(Table1323[[#This Row],[2Ci Female Genital Mutilation]:[2Ciii Equal Inheritance Rights]])</f>
        <v>10</v>
      </c>
      <c r="Q50" s="42" t="n">
        <f aca="false">AVERAGE(F50,L50,P50)</f>
        <v>9.70666666666667</v>
      </c>
      <c r="R50" s="42" t="n">
        <v>10</v>
      </c>
      <c r="S50" s="42" t="n">
        <v>10</v>
      </c>
      <c r="T50" s="42" t="n">
        <v>10</v>
      </c>
      <c r="U50" s="42" t="n">
        <f aca="false">AVERAGE(R50:T50)</f>
        <v>10</v>
      </c>
      <c r="V50" s="42" t="n">
        <v>10</v>
      </c>
      <c r="W50" s="42" t="n">
        <v>10</v>
      </c>
      <c r="X50" s="42" t="n">
        <f aca="false">AVERAGE(Table1323[[#This Row],[4A Freedom to establish religious organizations]:[4B Autonomy of religious organizations]])</f>
        <v>10</v>
      </c>
      <c r="Y50" s="42" t="n">
        <v>10</v>
      </c>
      <c r="Z50" s="42" t="n">
        <v>10</v>
      </c>
      <c r="AA50" s="42" t="n">
        <v>10</v>
      </c>
      <c r="AB50" s="42" t="n">
        <v>10</v>
      </c>
      <c r="AC50" s="42" t="n">
        <v>10</v>
      </c>
      <c r="AD50" s="42" t="e">
        <f aca="false">AVERAGE(Table1323[[#This Row],[5Ci Political parties]:[5ciii educational, sporting and cultural organizations]])</f>
        <v>#N/A</v>
      </c>
      <c r="AE50" s="42" t="n">
        <v>10</v>
      </c>
      <c r="AF50" s="42" t="n">
        <v>10</v>
      </c>
      <c r="AG50" s="42" t="n">
        <v>10</v>
      </c>
      <c r="AH50" s="42" t="e">
        <f aca="false">AVERAGE(Table1323[[#This Row],[5Di Political parties]:[5diii educational, sporting and cultural organizations5]])</f>
        <v>#N/A</v>
      </c>
      <c r="AI50" s="42" t="n">
        <f aca="false">AVERAGE(Y50,Z50,AD50,AH50)</f>
        <v>10</v>
      </c>
      <c r="AJ50" s="24" t="n">
        <v>10</v>
      </c>
      <c r="AK50" s="25" t="n">
        <v>9</v>
      </c>
      <c r="AL50" s="25" t="n">
        <v>9.25</v>
      </c>
      <c r="AM50" s="25" t="n">
        <v>10</v>
      </c>
      <c r="AN50" s="25" t="n">
        <v>10</v>
      </c>
      <c r="AO50" s="25" t="n">
        <f aca="false">AVERAGE(Table1323[[#This Row],[6Di Access to foreign television (cable/ satellite)]:[6Dii Access to foreign newspapers]])</f>
        <v>10</v>
      </c>
      <c r="AP50" s="25" t="n">
        <v>10</v>
      </c>
      <c r="AQ50" s="42" t="n">
        <f aca="false">AVERAGE(AJ50:AK50,AL50,AO50,AP50)</f>
        <v>9.65</v>
      </c>
      <c r="AR50" s="42" t="n">
        <v>10</v>
      </c>
      <c r="AS50" s="42" t="n">
        <v>10</v>
      </c>
      <c r="AT50" s="42" t="n">
        <v>10</v>
      </c>
      <c r="AU50" s="42" t="n">
        <f aca="false">AVERAGE(AS50:AT50)</f>
        <v>10</v>
      </c>
      <c r="AV50" s="42" t="n">
        <f aca="false">AVERAGE(AR50,AU50)</f>
        <v>10</v>
      </c>
      <c r="AW50" s="43" t="n">
        <f aca="false">AVERAGE(Table1323[[#This Row],[RULE OF LAW]],Table1323[[#This Row],[SECURITY &amp; SAFETY]],Table1323[[#This Row],[PERSONAL FREEDOM (minus Security &amp;Safety and Rule of Law)]],Table1323[[#This Row],[PERSONAL FREEDOM (minus Security &amp;Safety and Rule of Law)]])</f>
        <v>9.56666666666667</v>
      </c>
      <c r="AX50" s="44" t="n">
        <v>7.72</v>
      </c>
      <c r="AY50" s="45" t="n">
        <f aca="false">AVERAGE(Table1323[[#This Row],[PERSONAL FREEDOM]:[ECONOMIC FREEDOM]])</f>
        <v>8.64333333333333</v>
      </c>
      <c r="AZ50" s="46" t="n">
        <f aca="false">RANK(BA50,$BA$2:$BA$154)</f>
        <v>4</v>
      </c>
      <c r="BA50" s="30" t="n">
        <f aca="false">ROUND(AY50, 2)</f>
        <v>8.64</v>
      </c>
      <c r="BB50" s="43" t="n">
        <f aca="false">Table1323[[#This Row],[1 Rule of Law]]</f>
        <v>8.7</v>
      </c>
      <c r="BC50" s="43" t="n">
        <f aca="false">Table1323[[#This Row],[2 Security &amp; Safety]]</f>
        <v>9.70666666666667</v>
      </c>
      <c r="BD50" s="43" t="n">
        <f aca="false">AVERAGE(AQ50,U50,AI50,AV50,X50)</f>
        <v>9.93</v>
      </c>
    </row>
    <row r="51" customFormat="false" ht="15" hidden="false" customHeight="true" outlineLevel="0" collapsed="false">
      <c r="A51" s="41" t="s">
        <v>106</v>
      </c>
      <c r="B51" s="42" t="n">
        <v>7.36666666666667</v>
      </c>
      <c r="C51" s="42" t="n">
        <v>6.83579064969127</v>
      </c>
      <c r="D51" s="42" t="n">
        <v>6.87802579285939</v>
      </c>
      <c r="E51" s="42" t="n">
        <v>7</v>
      </c>
      <c r="F51" s="42" t="n">
        <v>9.56</v>
      </c>
      <c r="G51" s="42" t="n">
        <v>10</v>
      </c>
      <c r="H51" s="42" t="n">
        <v>10</v>
      </c>
      <c r="I51" s="42" t="n">
        <v>7.5</v>
      </c>
      <c r="J51" s="42" t="n">
        <v>10</v>
      </c>
      <c r="K51" s="42" t="n">
        <v>10</v>
      </c>
      <c r="L51" s="42" t="n">
        <f aca="false">AVERAGE(Table1323[[#This Row],[2Bi Disappearance]:[2Bv Terrorism Injured ]])</f>
        <v>9.5</v>
      </c>
      <c r="M51" s="42" t="n">
        <v>9.5</v>
      </c>
      <c r="N51" s="42" t="n">
        <v>10</v>
      </c>
      <c r="O51" s="47" t="n">
        <v>10</v>
      </c>
      <c r="P51" s="47" t="n">
        <f aca="false">AVERAGE(Table1323[[#This Row],[2Ci Female Genital Mutilation]:[2Ciii Equal Inheritance Rights]])</f>
        <v>9.83333333333333</v>
      </c>
      <c r="Q51" s="42" t="n">
        <f aca="false">AVERAGE(F51,L51,P51)</f>
        <v>9.63111111111111</v>
      </c>
      <c r="R51" s="42" t="n">
        <v>10</v>
      </c>
      <c r="S51" s="42" t="n">
        <v>5</v>
      </c>
      <c r="T51" s="42" t="n">
        <v>10</v>
      </c>
      <c r="U51" s="42" t="n">
        <f aca="false">AVERAGE(R51:T51)</f>
        <v>8.33333333333333</v>
      </c>
      <c r="V51" s="42" t="n">
        <v>10</v>
      </c>
      <c r="W51" s="42" t="n">
        <v>10</v>
      </c>
      <c r="X51" s="42" t="n">
        <f aca="false">AVERAGE(Table1323[[#This Row],[4A Freedom to establish religious organizations]:[4B Autonomy of religious organizations]])</f>
        <v>10</v>
      </c>
      <c r="Y51" s="42" t="n">
        <v>10</v>
      </c>
      <c r="Z51" s="42" t="n">
        <v>10</v>
      </c>
      <c r="AA51" s="42" t="n">
        <v>10</v>
      </c>
      <c r="AB51" s="42" t="n">
        <v>10</v>
      </c>
      <c r="AC51" s="42" t="n">
        <v>6.66666666666667</v>
      </c>
      <c r="AD51" s="42" t="e">
        <f aca="false">AVERAGE(Table1323[[#This Row],[5Ci Political parties]:[5ciii educational, sporting and cultural organizations]])</f>
        <v>#N/A</v>
      </c>
      <c r="AE51" s="42" t="n">
        <v>10</v>
      </c>
      <c r="AF51" s="42" t="n">
        <v>10</v>
      </c>
      <c r="AG51" s="42" t="n">
        <v>10</v>
      </c>
      <c r="AH51" s="42" t="e">
        <f aca="false">AVERAGE(Table1323[[#This Row],[5Di Political parties]:[5diii educational, sporting and cultural organizations5]])</f>
        <v>#N/A</v>
      </c>
      <c r="AI51" s="42" t="n">
        <f aca="false">AVERAGE(Y51,Z51,AD51,AH51)</f>
        <v>9.72222222222222</v>
      </c>
      <c r="AJ51" s="24" t="n">
        <v>10</v>
      </c>
      <c r="AK51" s="25" t="n">
        <v>8</v>
      </c>
      <c r="AL51" s="25" t="n">
        <v>7.75</v>
      </c>
      <c r="AM51" s="25" t="n">
        <v>10</v>
      </c>
      <c r="AN51" s="25" t="n">
        <v>10</v>
      </c>
      <c r="AO51" s="25" t="n">
        <f aca="false">AVERAGE(Table1323[[#This Row],[6Di Access to foreign television (cable/ satellite)]:[6Dii Access to foreign newspapers]])</f>
        <v>10</v>
      </c>
      <c r="AP51" s="25" t="n">
        <v>10</v>
      </c>
      <c r="AQ51" s="42" t="n">
        <f aca="false">AVERAGE(AJ51:AK51,AL51,AO51,AP51)</f>
        <v>9.15</v>
      </c>
      <c r="AR51" s="42" t="n">
        <v>10</v>
      </c>
      <c r="AS51" s="42" t="n">
        <v>10</v>
      </c>
      <c r="AT51" s="42" t="n">
        <v>10</v>
      </c>
      <c r="AU51" s="42" t="n">
        <f aca="false">AVERAGE(AS51:AT51)</f>
        <v>10</v>
      </c>
      <c r="AV51" s="42" t="n">
        <f aca="false">AVERAGE(AR51,AU51)</f>
        <v>10</v>
      </c>
      <c r="AW51" s="43" t="n">
        <f aca="false">AVERAGE(Table1323[[#This Row],[RULE OF LAW]],Table1323[[#This Row],[SECURITY &amp; SAFETY]],Table1323[[#This Row],[PERSONAL FREEDOM (minus Security &amp;Safety and Rule of Law)]],Table1323[[#This Row],[PERSONAL FREEDOM (minus Security &amp;Safety and Rule of Law)]])</f>
        <v>8.87833333333333</v>
      </c>
      <c r="AX51" s="44" t="n">
        <v>7.38</v>
      </c>
      <c r="AY51" s="45" t="n">
        <f aca="false">AVERAGE(Table1323[[#This Row],[PERSONAL FREEDOM]:[ECONOMIC FREEDOM]])</f>
        <v>8.12916666666667</v>
      </c>
      <c r="AZ51" s="46" t="n">
        <f aca="false">RANK(BA51,$BA$2:$BA$154)</f>
        <v>26</v>
      </c>
      <c r="BA51" s="30" t="n">
        <f aca="false">ROUND(AY51, 2)</f>
        <v>8.13</v>
      </c>
      <c r="BB51" s="43" t="n">
        <f aca="false">Table1323[[#This Row],[1 Rule of Law]]</f>
        <v>7</v>
      </c>
      <c r="BC51" s="43" t="n">
        <f aca="false">Table1323[[#This Row],[2 Security &amp; Safety]]</f>
        <v>9.63111111111111</v>
      </c>
      <c r="BD51" s="43" t="n">
        <f aca="false">AVERAGE(AQ51,U51,AI51,AV51,X51)</f>
        <v>9.44111111111111</v>
      </c>
    </row>
    <row r="52" customFormat="false" ht="15" hidden="false" customHeight="true" outlineLevel="0" collapsed="false">
      <c r="A52" s="41" t="s">
        <v>107</v>
      </c>
      <c r="B52" s="42" t="s">
        <v>60</v>
      </c>
      <c r="C52" s="42" t="s">
        <v>60</v>
      </c>
      <c r="D52" s="42" t="s">
        <v>60</v>
      </c>
      <c r="E52" s="42" t="n">
        <v>4.805554</v>
      </c>
      <c r="F52" s="42" t="n">
        <v>6.36</v>
      </c>
      <c r="G52" s="42" t="n">
        <v>10</v>
      </c>
      <c r="H52" s="42" t="n">
        <v>10</v>
      </c>
      <c r="I52" s="42" t="n">
        <v>5</v>
      </c>
      <c r="J52" s="42" t="n">
        <v>10</v>
      </c>
      <c r="K52" s="42" t="n">
        <v>10</v>
      </c>
      <c r="L52" s="42" t="n">
        <f aca="false">AVERAGE(Table1323[[#This Row],[2Bi Disappearance]:[2Bv Terrorism Injured ]])</f>
        <v>9</v>
      </c>
      <c r="M52" s="42" t="n">
        <v>10</v>
      </c>
      <c r="N52" s="42" t="n">
        <v>10</v>
      </c>
      <c r="O52" s="47" t="n">
        <v>0</v>
      </c>
      <c r="P52" s="47" t="n">
        <f aca="false">AVERAGE(Table1323[[#This Row],[2Ci Female Genital Mutilation]:[2Ciii Equal Inheritance Rights]])</f>
        <v>6.66666666666667</v>
      </c>
      <c r="Q52" s="42" t="n">
        <f aca="false">AVERAGE(F52,L52,P52)</f>
        <v>7.34222222222222</v>
      </c>
      <c r="R52" s="42" t="n">
        <v>5</v>
      </c>
      <c r="S52" s="42" t="n">
        <v>0</v>
      </c>
      <c r="T52" s="42" t="n">
        <v>5</v>
      </c>
      <c r="U52" s="42" t="n">
        <f aca="false">AVERAGE(R52:T52)</f>
        <v>3.33333333333333</v>
      </c>
      <c r="V52" s="42" t="n">
        <v>10</v>
      </c>
      <c r="W52" s="42" t="n">
        <v>6.66666666666667</v>
      </c>
      <c r="X52" s="42" t="n">
        <f aca="false">AVERAGE(Table1323[[#This Row],[4A Freedom to establish religious organizations]:[4B Autonomy of religious organizations]])</f>
        <v>8.33333333333333</v>
      </c>
      <c r="Y52" s="42" t="n">
        <v>5</v>
      </c>
      <c r="Z52" s="42" t="n">
        <v>5</v>
      </c>
      <c r="AA52" s="42" t="n">
        <v>3.33333333333333</v>
      </c>
      <c r="AB52" s="42" t="n">
        <v>6.66666666666667</v>
      </c>
      <c r="AC52" s="42" t="n">
        <v>3.33333333333333</v>
      </c>
      <c r="AD52" s="42" t="e">
        <f aca="false">AVERAGE(Table1323[[#This Row],[5Ci Political parties]:[5ciii educational, sporting and cultural organizations]])</f>
        <v>#N/A</v>
      </c>
      <c r="AE52" s="42" t="n">
        <v>7.5</v>
      </c>
      <c r="AF52" s="42" t="n">
        <v>10</v>
      </c>
      <c r="AG52" s="42" t="n">
        <v>10</v>
      </c>
      <c r="AH52" s="42" t="e">
        <f aca="false">AVERAGE(Table1323[[#This Row],[5Di Political parties]:[5diii educational, sporting and cultural organizations5]])</f>
        <v>#N/A</v>
      </c>
      <c r="AI52" s="42" t="n">
        <f aca="false">AVERAGE(Y52,Z52,AD52,AH52)</f>
        <v>5.90277777777778</v>
      </c>
      <c r="AJ52" s="24" t="n">
        <v>10</v>
      </c>
      <c r="AK52" s="25" t="n">
        <v>2</v>
      </c>
      <c r="AL52" s="25" t="n">
        <v>4.25</v>
      </c>
      <c r="AM52" s="25" t="n">
        <v>10</v>
      </c>
      <c r="AN52" s="25" t="n">
        <v>6.66666666666667</v>
      </c>
      <c r="AO52" s="25" t="n">
        <f aca="false">AVERAGE(Table1323[[#This Row],[6Di Access to foreign television (cable/ satellite)]:[6Dii Access to foreign newspapers]])</f>
        <v>8.33333333333333</v>
      </c>
      <c r="AP52" s="25" t="n">
        <v>10</v>
      </c>
      <c r="AQ52" s="42" t="n">
        <f aca="false">AVERAGE(AJ52:AK52,AL52,AO52,AP52)</f>
        <v>6.91666666666667</v>
      </c>
      <c r="AR52" s="42" t="n">
        <v>0</v>
      </c>
      <c r="AS52" s="42" t="n">
        <v>10</v>
      </c>
      <c r="AT52" s="42" t="n">
        <v>10</v>
      </c>
      <c r="AU52" s="42" t="n">
        <f aca="false">AVERAGE(AS52:AT52)</f>
        <v>10</v>
      </c>
      <c r="AV52" s="42" t="n">
        <f aca="false">AVERAGE(AR52,AU52)</f>
        <v>5</v>
      </c>
      <c r="AW52" s="43" t="n">
        <f aca="false">AVERAGE(Table1323[[#This Row],[RULE OF LAW]],Table1323[[#This Row],[SECURITY &amp; SAFETY]],Table1323[[#This Row],[PERSONAL FREEDOM (minus Security &amp;Safety and Rule of Law)]],Table1323[[#This Row],[PERSONAL FREEDOM (minus Security &amp;Safety and Rule of Law)]])</f>
        <v>5.98555516666667</v>
      </c>
      <c r="AX52" s="44" t="n">
        <v>5.85</v>
      </c>
      <c r="AY52" s="45" t="n">
        <f aca="false">AVERAGE(Table1323[[#This Row],[PERSONAL FREEDOM]:[ECONOMIC FREEDOM]])</f>
        <v>5.91777758333333</v>
      </c>
      <c r="AZ52" s="46" t="n">
        <f aca="false">RANK(BA52,$BA$2:$BA$154)</f>
        <v>126</v>
      </c>
      <c r="BA52" s="30" t="n">
        <f aca="false">ROUND(AY52, 2)</f>
        <v>5.92</v>
      </c>
      <c r="BB52" s="43" t="n">
        <f aca="false">Table1323[[#This Row],[1 Rule of Law]]</f>
        <v>4.805554</v>
      </c>
      <c r="BC52" s="43" t="n">
        <f aca="false">Table1323[[#This Row],[2 Security &amp; Safety]]</f>
        <v>7.34222222222222</v>
      </c>
      <c r="BD52" s="43" t="n">
        <f aca="false">AVERAGE(AQ52,U52,AI52,AV52,X52)</f>
        <v>5.89722222222222</v>
      </c>
    </row>
    <row r="53" customFormat="false" ht="15" hidden="false" customHeight="true" outlineLevel="0" collapsed="false">
      <c r="A53" s="41" t="s">
        <v>207</v>
      </c>
      <c r="B53" s="42" t="s">
        <v>60</v>
      </c>
      <c r="C53" s="42" t="s">
        <v>60</v>
      </c>
      <c r="D53" s="42" t="s">
        <v>60</v>
      </c>
      <c r="E53" s="42" t="n">
        <v>4.805554</v>
      </c>
      <c r="F53" s="42" t="n">
        <v>5.92</v>
      </c>
      <c r="G53" s="42" t="n">
        <v>5</v>
      </c>
      <c r="H53" s="42" t="n">
        <v>10</v>
      </c>
      <c r="I53" s="42" t="n">
        <v>7.5</v>
      </c>
      <c r="J53" s="42" t="n">
        <v>10</v>
      </c>
      <c r="K53" s="42" t="n">
        <v>10</v>
      </c>
      <c r="L53" s="42" t="n">
        <f aca="false">AVERAGE(Table1323[[#This Row],[2Bi Disappearance]:[2Bv Terrorism Injured ]])</f>
        <v>8.5</v>
      </c>
      <c r="M53" s="42" t="n">
        <v>3</v>
      </c>
      <c r="N53" s="42" t="n">
        <v>10</v>
      </c>
      <c r="O53" s="47" t="n">
        <v>5</v>
      </c>
      <c r="P53" s="47" t="n">
        <f aca="false">AVERAGE(Table1323[[#This Row],[2Ci Female Genital Mutilation]:[2Ciii Equal Inheritance Rights]])</f>
        <v>6</v>
      </c>
      <c r="Q53" s="42" t="n">
        <f aca="false">AVERAGE(F53,L53,P53)</f>
        <v>6.80666666666667</v>
      </c>
      <c r="R53" s="42" t="n">
        <v>5</v>
      </c>
      <c r="S53" s="42" t="n">
        <v>10</v>
      </c>
      <c r="T53" s="42" t="n">
        <v>10</v>
      </c>
      <c r="U53" s="42" t="n">
        <f aca="false">AVERAGE(R53:T53)</f>
        <v>8.33333333333333</v>
      </c>
      <c r="V53" s="42" t="s">
        <v>60</v>
      </c>
      <c r="W53" s="42" t="s">
        <v>60</v>
      </c>
      <c r="X53" s="42" t="s">
        <v>60</v>
      </c>
      <c r="Y53" s="42" t="s">
        <v>60</v>
      </c>
      <c r="Z53" s="42" t="s">
        <v>60</v>
      </c>
      <c r="AA53" s="42" t="s">
        <v>60</v>
      </c>
      <c r="AB53" s="42" t="s">
        <v>60</v>
      </c>
      <c r="AC53" s="42" t="s">
        <v>60</v>
      </c>
      <c r="AD53" s="42" t="s">
        <v>60</v>
      </c>
      <c r="AE53" s="42" t="s">
        <v>60</v>
      </c>
      <c r="AF53" s="42" t="s">
        <v>60</v>
      </c>
      <c r="AG53" s="42" t="s">
        <v>60</v>
      </c>
      <c r="AH53" s="42" t="s">
        <v>60</v>
      </c>
      <c r="AI53" s="42" t="s">
        <v>60</v>
      </c>
      <c r="AJ53" s="24" t="n">
        <v>10</v>
      </c>
      <c r="AK53" s="25" t="n">
        <v>1.66666666666667</v>
      </c>
      <c r="AL53" s="25" t="n">
        <v>1.5</v>
      </c>
      <c r="AM53" s="25" t="s">
        <v>60</v>
      </c>
      <c r="AN53" s="25" t="s">
        <v>60</v>
      </c>
      <c r="AO53" s="25" t="s">
        <v>60</v>
      </c>
      <c r="AP53" s="25" t="s">
        <v>60</v>
      </c>
      <c r="AQ53" s="42" t="n">
        <f aca="false">AVERAGE(AJ53:AK53,AL53,AO53,AP53)</f>
        <v>4.38888888888889</v>
      </c>
      <c r="AR53" s="42" t="n">
        <v>0</v>
      </c>
      <c r="AS53" s="42" t="n">
        <v>0</v>
      </c>
      <c r="AT53" s="42" t="n">
        <v>0</v>
      </c>
      <c r="AU53" s="42" t="n">
        <f aca="false">AVERAGE(AS53:AT53)</f>
        <v>0</v>
      </c>
      <c r="AV53" s="42" t="n">
        <f aca="false">AVERAGE(AR53,AU53)</f>
        <v>0</v>
      </c>
      <c r="AW53" s="43" t="n">
        <f aca="false">AVERAGE(Table1323[[#This Row],[RULE OF LAW]],Table1323[[#This Row],[SECURITY &amp; SAFETY]],Table1323[[#This Row],[PERSONAL FREEDOM (minus Security &amp;Safety and Rule of Law)]],Table1323[[#This Row],[PERSONAL FREEDOM (minus Security &amp;Safety and Rule of Law)]])</f>
        <v>5.02342553703704</v>
      </c>
      <c r="AX53" s="44" t="n">
        <v>7.27</v>
      </c>
      <c r="AY53" s="45" t="n">
        <f aca="false">AVERAGE(Table1323[[#This Row],[PERSONAL FREEDOM]:[ECONOMIC FREEDOM]])</f>
        <v>6.14671276851852</v>
      </c>
      <c r="AZ53" s="46" t="n">
        <f aca="false">RANK(BA53,$BA$2:$BA$154)</f>
        <v>119</v>
      </c>
      <c r="BA53" s="30" t="n">
        <f aca="false">ROUND(AY53, 2)</f>
        <v>6.15</v>
      </c>
      <c r="BB53" s="43" t="n">
        <f aca="false">Table1323[[#This Row],[1 Rule of Law]]</f>
        <v>4.805554</v>
      </c>
      <c r="BC53" s="43" t="n">
        <f aca="false">Table1323[[#This Row],[2 Security &amp; Safety]]</f>
        <v>6.80666666666667</v>
      </c>
      <c r="BD53" s="43" t="n">
        <f aca="false">AVERAGE(AQ53,U53,AI53,AV53,X53)</f>
        <v>4.24074074074074</v>
      </c>
    </row>
    <row r="54" customFormat="false" ht="15" hidden="false" customHeight="true" outlineLevel="0" collapsed="false">
      <c r="A54" s="41" t="s">
        <v>108</v>
      </c>
      <c r="B54" s="42" t="n">
        <v>5.33333333333333</v>
      </c>
      <c r="C54" s="42" t="n">
        <v>6.14010695818921</v>
      </c>
      <c r="D54" s="42" t="n">
        <v>6.57259086300847</v>
      </c>
      <c r="E54" s="42" t="n">
        <v>6</v>
      </c>
      <c r="F54" s="42" t="n">
        <v>8.28</v>
      </c>
      <c r="G54" s="42" t="n">
        <v>5</v>
      </c>
      <c r="H54" s="42" t="n">
        <v>10</v>
      </c>
      <c r="I54" s="42" t="n">
        <v>2.5</v>
      </c>
      <c r="J54" s="42" t="n">
        <v>9.70056294166966</v>
      </c>
      <c r="K54" s="42" t="n">
        <v>9.37118217750629</v>
      </c>
      <c r="L54" s="42" t="n">
        <f aca="false">AVERAGE(Table1323[[#This Row],[2Bi Disappearance]:[2Bv Terrorism Injured ]])</f>
        <v>7.31434902383519</v>
      </c>
      <c r="M54" s="42" t="n">
        <v>10</v>
      </c>
      <c r="N54" s="42" t="n">
        <v>10</v>
      </c>
      <c r="O54" s="47" t="n">
        <v>10</v>
      </c>
      <c r="P54" s="47" t="n">
        <f aca="false">AVERAGE(Table1323[[#This Row],[2Ci Female Genital Mutilation]:[2Ciii Equal Inheritance Rights]])</f>
        <v>10</v>
      </c>
      <c r="Q54" s="42" t="n">
        <f aca="false">AVERAGE(F54,L54,P54)</f>
        <v>8.53144967461173</v>
      </c>
      <c r="R54" s="42" t="n">
        <v>10</v>
      </c>
      <c r="S54" s="42" t="n">
        <v>10</v>
      </c>
      <c r="T54" s="42" t="n">
        <v>10</v>
      </c>
      <c r="U54" s="42" t="n">
        <f aca="false">AVERAGE(R54:T54)</f>
        <v>10</v>
      </c>
      <c r="V54" s="42" t="s">
        <v>60</v>
      </c>
      <c r="W54" s="42" t="s">
        <v>60</v>
      </c>
      <c r="X54" s="42" t="s">
        <v>60</v>
      </c>
      <c r="Y54" s="42" t="s">
        <v>60</v>
      </c>
      <c r="Z54" s="42" t="s">
        <v>60</v>
      </c>
      <c r="AA54" s="42" t="s">
        <v>60</v>
      </c>
      <c r="AB54" s="42" t="s">
        <v>60</v>
      </c>
      <c r="AC54" s="42" t="s">
        <v>60</v>
      </c>
      <c r="AD54" s="42" t="s">
        <v>60</v>
      </c>
      <c r="AE54" s="42" t="s">
        <v>60</v>
      </c>
      <c r="AF54" s="42" t="s">
        <v>60</v>
      </c>
      <c r="AG54" s="42" t="s">
        <v>60</v>
      </c>
      <c r="AH54" s="42" t="s">
        <v>60</v>
      </c>
      <c r="AI54" s="42" t="s">
        <v>60</v>
      </c>
      <c r="AJ54" s="24" t="n">
        <v>10</v>
      </c>
      <c r="AK54" s="25" t="n">
        <v>5.33333333333333</v>
      </c>
      <c r="AL54" s="25" t="n">
        <v>2.75</v>
      </c>
      <c r="AM54" s="25" t="s">
        <v>60</v>
      </c>
      <c r="AN54" s="25" t="s">
        <v>60</v>
      </c>
      <c r="AO54" s="25" t="s">
        <v>60</v>
      </c>
      <c r="AP54" s="25" t="s">
        <v>60</v>
      </c>
      <c r="AQ54" s="42" t="n">
        <f aca="false">AVERAGE(AJ54:AK54,AL54,AO54,AP54)</f>
        <v>6.02777777777778</v>
      </c>
      <c r="AR54" s="42" t="n">
        <v>10</v>
      </c>
      <c r="AS54" s="42" t="n">
        <v>10</v>
      </c>
      <c r="AT54" s="42" t="n">
        <v>10</v>
      </c>
      <c r="AU54" s="42" t="n">
        <f aca="false">AVERAGE(AS54:AT54)</f>
        <v>10</v>
      </c>
      <c r="AV54" s="42" t="n">
        <f aca="false">AVERAGE(AR54,AU54)</f>
        <v>10</v>
      </c>
      <c r="AW54" s="43" t="n">
        <f aca="false">AVERAGE(Table1323[[#This Row],[RULE OF LAW]],Table1323[[#This Row],[SECURITY &amp; SAFETY]],Table1323[[#This Row],[PERSONAL FREEDOM (minus Security &amp;Safety and Rule of Law)]],Table1323[[#This Row],[PERSONAL FREEDOM (minus Security &amp;Safety and Rule of Law)]])</f>
        <v>7.9708253816159</v>
      </c>
      <c r="AX54" s="44" t="n">
        <v>7.48</v>
      </c>
      <c r="AY54" s="45" t="n">
        <f aca="false">AVERAGE(Table1323[[#This Row],[PERSONAL FREEDOM]:[ECONOMIC FREEDOM]])</f>
        <v>7.72541269080795</v>
      </c>
      <c r="AZ54" s="46" t="n">
        <f aca="false">RANK(BA54,$BA$2:$BA$154)</f>
        <v>43</v>
      </c>
      <c r="BA54" s="30" t="n">
        <f aca="false">ROUND(AY54, 2)</f>
        <v>7.73</v>
      </c>
      <c r="BB54" s="43" t="n">
        <f aca="false">Table1323[[#This Row],[1 Rule of Law]]</f>
        <v>6</v>
      </c>
      <c r="BC54" s="43" t="n">
        <f aca="false">Table1323[[#This Row],[2 Security &amp; Safety]]</f>
        <v>8.53144967461173</v>
      </c>
      <c r="BD54" s="43" t="n">
        <f aca="false">AVERAGE(AQ54,U54,AI54,AV54,X54)</f>
        <v>8.67592592592593</v>
      </c>
    </row>
    <row r="55" customFormat="false" ht="15" hidden="false" customHeight="true" outlineLevel="0" collapsed="false">
      <c r="A55" s="41" t="s">
        <v>109</v>
      </c>
      <c r="B55" s="42" t="n">
        <v>8.13333333333333</v>
      </c>
      <c r="C55" s="42" t="n">
        <v>7.99979985048337</v>
      </c>
      <c r="D55" s="42" t="n">
        <v>7.60791687868276</v>
      </c>
      <c r="E55" s="42" t="n">
        <v>7.9</v>
      </c>
      <c r="F55" s="42" t="n">
        <v>9.68</v>
      </c>
      <c r="G55" s="42" t="n">
        <v>10</v>
      </c>
      <c r="H55" s="42" t="n">
        <v>10</v>
      </c>
      <c r="I55" s="42" t="n">
        <v>10</v>
      </c>
      <c r="J55" s="42" t="n">
        <v>10</v>
      </c>
      <c r="K55" s="42" t="n">
        <v>10</v>
      </c>
      <c r="L55" s="42" t="n">
        <f aca="false">AVERAGE(Table1323[[#This Row],[2Bi Disappearance]:[2Bv Terrorism Injured ]])</f>
        <v>10</v>
      </c>
      <c r="M55" s="42" t="n">
        <v>9.5</v>
      </c>
      <c r="N55" s="42" t="n">
        <v>10</v>
      </c>
      <c r="O55" s="47" t="n">
        <v>10</v>
      </c>
      <c r="P55" s="47" t="n">
        <f aca="false">AVERAGE(Table1323[[#This Row],[2Ci Female Genital Mutilation]:[2Ciii Equal Inheritance Rights]])</f>
        <v>9.83333333333333</v>
      </c>
      <c r="Q55" s="42" t="n">
        <f aca="false">AVERAGE(F55,L55,P55)</f>
        <v>9.83777777777778</v>
      </c>
      <c r="R55" s="42" t="n">
        <v>10</v>
      </c>
      <c r="S55" s="42" t="n">
        <v>10</v>
      </c>
      <c r="T55" s="42" t="n">
        <v>10</v>
      </c>
      <c r="U55" s="42" t="n">
        <f aca="false">AVERAGE(R55:T55)</f>
        <v>10</v>
      </c>
      <c r="V55" s="42" t="n">
        <v>7.5</v>
      </c>
      <c r="W55" s="42" t="n">
        <v>10</v>
      </c>
      <c r="X55" s="42" t="n">
        <f aca="false">AVERAGE(Table1323[[#This Row],[4A Freedom to establish religious organizations]:[4B Autonomy of religious organizations]])</f>
        <v>8.75</v>
      </c>
      <c r="Y55" s="42" t="n">
        <v>10</v>
      </c>
      <c r="Z55" s="42" t="n">
        <v>10</v>
      </c>
      <c r="AA55" s="42" t="n">
        <v>10</v>
      </c>
      <c r="AB55" s="42" t="n">
        <v>10</v>
      </c>
      <c r="AC55" s="42" t="n">
        <v>10</v>
      </c>
      <c r="AD55" s="42" t="e">
        <f aca="false">AVERAGE(Table1323[[#This Row],[5Ci Political parties]:[5ciii educational, sporting and cultural organizations]])</f>
        <v>#N/A</v>
      </c>
      <c r="AE55" s="42" t="n">
        <v>10</v>
      </c>
      <c r="AF55" s="42" t="n">
        <v>10</v>
      </c>
      <c r="AG55" s="42" t="n">
        <v>10</v>
      </c>
      <c r="AH55" s="42" t="e">
        <f aca="false">AVERAGE(Table1323[[#This Row],[5Di Political parties]:[5diii educational, sporting and cultural organizations5]])</f>
        <v>#N/A</v>
      </c>
      <c r="AI55" s="42" t="n">
        <f aca="false">AVERAGE(Y55,Z55,AD55,AH55)</f>
        <v>10</v>
      </c>
      <c r="AJ55" s="24" t="n">
        <v>10</v>
      </c>
      <c r="AK55" s="25" t="n">
        <v>8</v>
      </c>
      <c r="AL55" s="25" t="n">
        <v>8.5</v>
      </c>
      <c r="AM55" s="25" t="n">
        <v>10</v>
      </c>
      <c r="AN55" s="25" t="n">
        <v>10</v>
      </c>
      <c r="AO55" s="25" t="n">
        <f aca="false">AVERAGE(Table1323[[#This Row],[6Di Access to foreign television (cable/ satellite)]:[6Dii Access to foreign newspapers]])</f>
        <v>10</v>
      </c>
      <c r="AP55" s="25" t="n">
        <v>6.66666666666667</v>
      </c>
      <c r="AQ55" s="42" t="n">
        <f aca="false">AVERAGE(AJ55:AK55,AL55,AO55,AP55)</f>
        <v>8.63333333333333</v>
      </c>
      <c r="AR55" s="42" t="n">
        <v>10</v>
      </c>
      <c r="AS55" s="42" t="n">
        <v>10</v>
      </c>
      <c r="AT55" s="42" t="n">
        <v>10</v>
      </c>
      <c r="AU55" s="42" t="n">
        <f aca="false">AVERAGE(AS55:AT55)</f>
        <v>10</v>
      </c>
      <c r="AV55" s="42" t="n">
        <f aca="false">AVERAGE(AR55,AU55)</f>
        <v>10</v>
      </c>
      <c r="AW55" s="43" t="n">
        <f aca="false">AVERAGE(Table1323[[#This Row],[RULE OF LAW]],Table1323[[#This Row],[SECURITY &amp; SAFETY]],Table1323[[#This Row],[PERSONAL FREEDOM (minus Security &amp;Safety and Rule of Law)]],Table1323[[#This Row],[PERSONAL FREEDOM (minus Security &amp;Safety and Rule of Law)]])</f>
        <v>9.17277777777778</v>
      </c>
      <c r="AX55" s="44" t="n">
        <v>7.5</v>
      </c>
      <c r="AY55" s="45" t="n">
        <f aca="false">AVERAGE(Table1323[[#This Row],[PERSONAL FREEDOM]:[ECONOMIC FREEDOM]])</f>
        <v>8.33638888888889</v>
      </c>
      <c r="AZ55" s="46" t="n">
        <f aca="false">RANK(BA55,$BA$2:$BA$154)</f>
        <v>18</v>
      </c>
      <c r="BA55" s="30" t="n">
        <f aca="false">ROUND(AY55, 2)</f>
        <v>8.34</v>
      </c>
      <c r="BB55" s="43" t="n">
        <f aca="false">Table1323[[#This Row],[1 Rule of Law]]</f>
        <v>7.9</v>
      </c>
      <c r="BC55" s="43" t="n">
        <f aca="false">Table1323[[#This Row],[2 Security &amp; Safety]]</f>
        <v>9.83777777777778</v>
      </c>
      <c r="BD55" s="43" t="n">
        <f aca="false">AVERAGE(AQ55,U55,AI55,AV55,X55)</f>
        <v>9.47666666666667</v>
      </c>
    </row>
    <row r="56" customFormat="false" ht="15" hidden="false" customHeight="true" outlineLevel="0" collapsed="false">
      <c r="A56" s="41" t="s">
        <v>110</v>
      </c>
      <c r="B56" s="42" t="n">
        <v>5.8</v>
      </c>
      <c r="C56" s="42" t="n">
        <v>6.0508590163422</v>
      </c>
      <c r="D56" s="42" t="n">
        <v>4.49112235619981</v>
      </c>
      <c r="E56" s="42" t="n">
        <v>5.4</v>
      </c>
      <c r="F56" s="42" t="n">
        <v>7.56</v>
      </c>
      <c r="G56" s="42" t="n">
        <v>10</v>
      </c>
      <c r="H56" s="42" t="n">
        <v>10</v>
      </c>
      <c r="I56" s="42" t="n">
        <v>7.5</v>
      </c>
      <c r="J56" s="42" t="n">
        <v>10</v>
      </c>
      <c r="K56" s="42" t="n">
        <v>10</v>
      </c>
      <c r="L56" s="42" t="n">
        <f aca="false">AVERAGE(Table1323[[#This Row],[2Bi Disappearance]:[2Bv Terrorism Injured ]])</f>
        <v>9.5</v>
      </c>
      <c r="M56" s="42" t="n">
        <v>8</v>
      </c>
      <c r="N56" s="42" t="n">
        <v>10</v>
      </c>
      <c r="O56" s="47" t="n">
        <v>5</v>
      </c>
      <c r="P56" s="47" t="n">
        <f aca="false">AVERAGE(Table1323[[#This Row],[2Ci Female Genital Mutilation]:[2Ciii Equal Inheritance Rights]])</f>
        <v>7.66666666666667</v>
      </c>
      <c r="Q56" s="42" t="n">
        <f aca="false">AVERAGE(F56,L56,P56)</f>
        <v>8.24222222222222</v>
      </c>
      <c r="R56" s="42" t="n">
        <v>10</v>
      </c>
      <c r="S56" s="42" t="n">
        <v>10</v>
      </c>
      <c r="T56" s="42" t="n">
        <v>10</v>
      </c>
      <c r="U56" s="42" t="n">
        <f aca="false">AVERAGE(R56:T56)</f>
        <v>10</v>
      </c>
      <c r="V56" s="42" t="n">
        <v>7.5</v>
      </c>
      <c r="W56" s="42" t="n">
        <v>6.66666666666667</v>
      </c>
      <c r="X56" s="42" t="n">
        <f aca="false">AVERAGE(Table1323[[#This Row],[4A Freedom to establish religious organizations]:[4B Autonomy of religious organizations]])</f>
        <v>7.08333333333333</v>
      </c>
      <c r="Y56" s="42" t="n">
        <v>10</v>
      </c>
      <c r="Z56" s="42" t="n">
        <v>10</v>
      </c>
      <c r="AA56" s="42" t="n">
        <v>6.66666666666667</v>
      </c>
      <c r="AB56" s="42" t="n">
        <v>6.66666666666667</v>
      </c>
      <c r="AC56" s="42" t="n">
        <v>10</v>
      </c>
      <c r="AD56" s="42" t="e">
        <f aca="false">AVERAGE(Table1323[[#This Row],[5Ci Political parties]:[5ciii educational, sporting and cultural organizations]])</f>
        <v>#N/A</v>
      </c>
      <c r="AE56" s="42" t="n">
        <v>7.5</v>
      </c>
      <c r="AF56" s="42" t="n">
        <v>7.5</v>
      </c>
      <c r="AG56" s="42" t="n">
        <v>10</v>
      </c>
      <c r="AH56" s="42" t="e">
        <f aca="false">AVERAGE(Table1323[[#This Row],[5Di Political parties]:[5diii educational, sporting and cultural organizations5]])</f>
        <v>#N/A</v>
      </c>
      <c r="AI56" s="42" t="n">
        <f aca="false">AVERAGE(Y56,Z56,AD56,AH56)</f>
        <v>9.02777777777778</v>
      </c>
      <c r="AJ56" s="24" t="n">
        <v>10</v>
      </c>
      <c r="AK56" s="25" t="n">
        <v>7.33333333333333</v>
      </c>
      <c r="AL56" s="25" t="n">
        <v>7.75</v>
      </c>
      <c r="AM56" s="25" t="n">
        <v>10</v>
      </c>
      <c r="AN56" s="25" t="n">
        <v>10</v>
      </c>
      <c r="AO56" s="25" t="n">
        <f aca="false">AVERAGE(Table1323[[#This Row],[6Di Access to foreign television (cable/ satellite)]:[6Dii Access to foreign newspapers]])</f>
        <v>10</v>
      </c>
      <c r="AP56" s="25" t="n">
        <v>10</v>
      </c>
      <c r="AQ56" s="42" t="n">
        <f aca="false">AVERAGE(AJ56:AK56,AL56,AO56,AP56)</f>
        <v>9.01666666666667</v>
      </c>
      <c r="AR56" s="42" t="n">
        <v>5</v>
      </c>
      <c r="AS56" s="42" t="n">
        <v>0</v>
      </c>
      <c r="AT56" s="42" t="n">
        <v>10</v>
      </c>
      <c r="AU56" s="42" t="n">
        <f aca="false">AVERAGE(AS56:AT56)</f>
        <v>5</v>
      </c>
      <c r="AV56" s="42" t="n">
        <f aca="false">AVERAGE(AR56,AU56)</f>
        <v>5</v>
      </c>
      <c r="AW56" s="43" t="n">
        <f aca="false">AVERAGE(Table1323[[#This Row],[RULE OF LAW]],Table1323[[#This Row],[SECURITY &amp; SAFETY]],Table1323[[#This Row],[PERSONAL FREEDOM (minus Security &amp;Safety and Rule of Law)]],Table1323[[#This Row],[PERSONAL FREEDOM (minus Security &amp;Safety and Rule of Law)]])</f>
        <v>7.42333333333333</v>
      </c>
      <c r="AX56" s="44" t="n">
        <v>6.55</v>
      </c>
      <c r="AY56" s="45" t="n">
        <f aca="false">AVERAGE(Table1323[[#This Row],[PERSONAL FREEDOM]:[ECONOMIC FREEDOM]])</f>
        <v>6.98666666666667</v>
      </c>
      <c r="AZ56" s="46" t="n">
        <f aca="false">RANK(BA56,$BA$2:$BA$154)</f>
        <v>71</v>
      </c>
      <c r="BA56" s="30" t="n">
        <f aca="false">ROUND(AY56, 2)</f>
        <v>6.99</v>
      </c>
      <c r="BB56" s="43" t="n">
        <f aca="false">Table1323[[#This Row],[1 Rule of Law]]</f>
        <v>5.4</v>
      </c>
      <c r="BC56" s="43" t="n">
        <f aca="false">Table1323[[#This Row],[2 Security &amp; Safety]]</f>
        <v>8.24222222222222</v>
      </c>
      <c r="BD56" s="43" t="n">
        <f aca="false">AVERAGE(AQ56,U56,AI56,AV56,X56)</f>
        <v>8.02555555555556</v>
      </c>
    </row>
    <row r="57" customFormat="false" ht="15" hidden="false" customHeight="true" outlineLevel="0" collapsed="false">
      <c r="A57" s="41" t="s">
        <v>111</v>
      </c>
      <c r="B57" s="42" t="n">
        <v>7.16666666666667</v>
      </c>
      <c r="C57" s="42" t="n">
        <v>6.14117923851617</v>
      </c>
      <c r="D57" s="42" t="n">
        <v>5.02898523621131</v>
      </c>
      <c r="E57" s="42" t="n">
        <v>6.1</v>
      </c>
      <c r="F57" s="42" t="n">
        <v>9.36</v>
      </c>
      <c r="G57" s="42" t="n">
        <v>10</v>
      </c>
      <c r="H57" s="42" t="n">
        <v>10</v>
      </c>
      <c r="I57" s="42" t="n">
        <v>7.5</v>
      </c>
      <c r="J57" s="42" t="n">
        <v>9.88216761162351</v>
      </c>
      <c r="K57" s="42" t="n">
        <v>9.91162570871763</v>
      </c>
      <c r="L57" s="42" t="n">
        <f aca="false">AVERAGE(Table1323[[#This Row],[2Bi Disappearance]:[2Bv Terrorism Injured ]])</f>
        <v>9.45875866406823</v>
      </c>
      <c r="M57" s="42" t="n">
        <v>10</v>
      </c>
      <c r="N57" s="42" t="n">
        <v>10</v>
      </c>
      <c r="O57" s="47" t="n">
        <v>10</v>
      </c>
      <c r="P57" s="47" t="n">
        <f aca="false">AVERAGE(Table1323[[#This Row],[2Ci Female Genital Mutilation]:[2Ciii Equal Inheritance Rights]])</f>
        <v>10</v>
      </c>
      <c r="Q57" s="42" t="n">
        <f aca="false">AVERAGE(F57,L57,P57)</f>
        <v>9.60625288802274</v>
      </c>
      <c r="R57" s="42" t="n">
        <v>10</v>
      </c>
      <c r="S57" s="42" t="n">
        <v>10</v>
      </c>
      <c r="T57" s="42" t="n">
        <v>10</v>
      </c>
      <c r="U57" s="42" t="n">
        <f aca="false">AVERAGE(R57:T57)</f>
        <v>10</v>
      </c>
      <c r="V57" s="42" t="n">
        <v>10</v>
      </c>
      <c r="W57" s="42" t="n">
        <v>10</v>
      </c>
      <c r="X57" s="42" t="n">
        <f aca="false">AVERAGE(Table1323[[#This Row],[4A Freedom to establish religious organizations]:[4B Autonomy of religious organizations]])</f>
        <v>10</v>
      </c>
      <c r="Y57" s="42" t="n">
        <v>10</v>
      </c>
      <c r="Z57" s="42" t="n">
        <v>10</v>
      </c>
      <c r="AA57" s="42" t="n">
        <v>10</v>
      </c>
      <c r="AB57" s="42" t="n">
        <v>10</v>
      </c>
      <c r="AC57" s="42" t="n">
        <v>10</v>
      </c>
      <c r="AD57" s="42" t="e">
        <f aca="false">AVERAGE(Table1323[[#This Row],[5Ci Political parties]:[5ciii educational, sporting and cultural organizations]])</f>
        <v>#N/A</v>
      </c>
      <c r="AE57" s="42" t="n">
        <v>10</v>
      </c>
      <c r="AF57" s="42" t="n">
        <v>10</v>
      </c>
      <c r="AG57" s="42" t="n">
        <v>10</v>
      </c>
      <c r="AH57" s="42" t="e">
        <f aca="false">AVERAGE(Table1323[[#This Row],[5Di Political parties]:[5diii educational, sporting and cultural organizations5]])</f>
        <v>#N/A</v>
      </c>
      <c r="AI57" s="42" t="n">
        <f aca="false">AVERAGE(Y57,Z57,AD57,AH57)</f>
        <v>10</v>
      </c>
      <c r="AJ57" s="24" t="n">
        <v>1.16257087176289</v>
      </c>
      <c r="AK57" s="25" t="n">
        <v>7</v>
      </c>
      <c r="AL57" s="25" t="n">
        <v>6.5</v>
      </c>
      <c r="AM57" s="25" t="n">
        <v>10</v>
      </c>
      <c r="AN57" s="25" t="n">
        <v>10</v>
      </c>
      <c r="AO57" s="25" t="n">
        <f aca="false">AVERAGE(Table1323[[#This Row],[6Di Access to foreign television (cable/ satellite)]:[6Dii Access to foreign newspapers]])</f>
        <v>10</v>
      </c>
      <c r="AP57" s="25" t="n">
        <v>10</v>
      </c>
      <c r="AQ57" s="42" t="n">
        <f aca="false">AVERAGE(AJ57:AK57,AL57,AO57,AP57)</f>
        <v>6.93251417435258</v>
      </c>
      <c r="AR57" s="42" t="n">
        <v>10</v>
      </c>
      <c r="AS57" s="42" t="n">
        <v>10</v>
      </c>
      <c r="AT57" s="42" t="n">
        <v>10</v>
      </c>
      <c r="AU57" s="42" t="n">
        <f aca="false">AVERAGE(AS57:AT57)</f>
        <v>10</v>
      </c>
      <c r="AV57" s="42" t="n">
        <f aca="false">AVERAGE(AR57,AU57)</f>
        <v>10</v>
      </c>
      <c r="AW57" s="43" t="n">
        <f aca="false">AVERAGE(Table1323[[#This Row],[RULE OF LAW]],Table1323[[#This Row],[SECURITY &amp; SAFETY]],Table1323[[#This Row],[PERSONAL FREEDOM (minus Security &amp;Safety and Rule of Law)]],Table1323[[#This Row],[PERSONAL FREEDOM (minus Security &amp;Safety and Rule of Law)]])</f>
        <v>8.61981463944094</v>
      </c>
      <c r="AX57" s="44" t="n">
        <v>6.8</v>
      </c>
      <c r="AY57" s="45" t="n">
        <f aca="false">AVERAGE(Table1323[[#This Row],[PERSONAL FREEDOM]:[ECONOMIC FREEDOM]])</f>
        <v>7.70990731972047</v>
      </c>
      <c r="AZ57" s="46" t="n">
        <f aca="false">RANK(BA57,$BA$2:$BA$154)</f>
        <v>44</v>
      </c>
      <c r="BA57" s="30" t="n">
        <f aca="false">ROUND(AY57, 2)</f>
        <v>7.71</v>
      </c>
      <c r="BB57" s="43" t="n">
        <f aca="false">Table1323[[#This Row],[1 Rule of Law]]</f>
        <v>6.1</v>
      </c>
      <c r="BC57" s="43" t="n">
        <f aca="false">Table1323[[#This Row],[2 Security &amp; Safety]]</f>
        <v>9.60625288802274</v>
      </c>
      <c r="BD57" s="43" t="n">
        <f aca="false">AVERAGE(AQ57,U57,AI57,AV57,X57)</f>
        <v>9.38650283487052</v>
      </c>
    </row>
    <row r="58" customFormat="false" ht="15" hidden="false" customHeight="true" outlineLevel="0" collapsed="false">
      <c r="A58" s="41" t="s">
        <v>112</v>
      </c>
      <c r="B58" s="42" t="n">
        <v>5.86666666666667</v>
      </c>
      <c r="C58" s="42" t="n">
        <v>4.08309380204567</v>
      </c>
      <c r="D58" s="42" t="n">
        <v>3.74000577729615</v>
      </c>
      <c r="E58" s="42" t="n">
        <v>4.6</v>
      </c>
      <c r="F58" s="42" t="n">
        <v>0</v>
      </c>
      <c r="G58" s="42" t="n">
        <v>10</v>
      </c>
      <c r="H58" s="42" t="n">
        <v>10</v>
      </c>
      <c r="I58" s="42" t="n">
        <v>5</v>
      </c>
      <c r="J58" s="42" t="n">
        <v>10</v>
      </c>
      <c r="K58" s="42" t="n">
        <v>10</v>
      </c>
      <c r="L58" s="42" t="n">
        <f aca="false">AVERAGE(Table1323[[#This Row],[2Bi Disappearance]:[2Bv Terrorism Injured ]])</f>
        <v>9</v>
      </c>
      <c r="M58" s="42" t="n">
        <v>10</v>
      </c>
      <c r="N58" s="42" t="n">
        <v>10</v>
      </c>
      <c r="O58" s="47" t="n">
        <v>10</v>
      </c>
      <c r="P58" s="47" t="n">
        <f aca="false">AVERAGE(Table1323[[#This Row],[2Ci Female Genital Mutilation]:[2Ciii Equal Inheritance Rights]])</f>
        <v>10</v>
      </c>
      <c r="Q58" s="42" t="n">
        <f aca="false">AVERAGE(F58,L58,P58)</f>
        <v>6.33333333333333</v>
      </c>
      <c r="R58" s="42" t="n">
        <v>10</v>
      </c>
      <c r="S58" s="42" t="n">
        <v>10</v>
      </c>
      <c r="T58" s="42" t="n">
        <v>10</v>
      </c>
      <c r="U58" s="42" t="n">
        <f aca="false">AVERAGE(R58:T58)</f>
        <v>10</v>
      </c>
      <c r="V58" s="42" t="n">
        <v>7.5</v>
      </c>
      <c r="W58" s="42" t="n">
        <v>6.66666666666667</v>
      </c>
      <c r="X58" s="42" t="n">
        <f aca="false">AVERAGE(Table1323[[#This Row],[4A Freedom to establish religious organizations]:[4B Autonomy of religious organizations]])</f>
        <v>7.08333333333333</v>
      </c>
      <c r="Y58" s="42" t="n">
        <v>10</v>
      </c>
      <c r="Z58" s="42" t="n">
        <v>10</v>
      </c>
      <c r="AA58" s="42" t="n">
        <v>6.66666666666667</v>
      </c>
      <c r="AB58" s="42" t="n">
        <v>6.66666666666667</v>
      </c>
      <c r="AC58" s="42" t="n">
        <v>6.66666666666667</v>
      </c>
      <c r="AD58" s="42" t="e">
        <f aca="false">AVERAGE(Table1323[[#This Row],[5Ci Political parties]:[5ciii educational, sporting and cultural organizations]])</f>
        <v>#N/A</v>
      </c>
      <c r="AE58" s="42" t="n">
        <v>7.5</v>
      </c>
      <c r="AF58" s="42" t="n">
        <v>7.5</v>
      </c>
      <c r="AG58" s="42" t="n">
        <v>10</v>
      </c>
      <c r="AH58" s="42" t="e">
        <f aca="false">AVERAGE(Table1323[[#This Row],[5Di Political parties]:[5diii educational, sporting and cultural organizations5]])</f>
        <v>#N/A</v>
      </c>
      <c r="AI58" s="42" t="n">
        <f aca="false">AVERAGE(Y58,Z58,AD58,AH58)</f>
        <v>8.75</v>
      </c>
      <c r="AJ58" s="24" t="n">
        <v>10</v>
      </c>
      <c r="AK58" s="25" t="n">
        <v>4.66666666666667</v>
      </c>
      <c r="AL58" s="25" t="n">
        <v>3.5</v>
      </c>
      <c r="AM58" s="25" t="n">
        <v>10</v>
      </c>
      <c r="AN58" s="25" t="n">
        <v>10</v>
      </c>
      <c r="AO58" s="25" t="n">
        <f aca="false">AVERAGE(Table1323[[#This Row],[6Di Access to foreign television (cable/ satellite)]:[6Dii Access to foreign newspapers]])</f>
        <v>10</v>
      </c>
      <c r="AP58" s="25" t="n">
        <v>10</v>
      </c>
      <c r="AQ58" s="42" t="n">
        <f aca="false">AVERAGE(AJ58:AK58,AL58,AO58,AP58)</f>
        <v>7.63333333333333</v>
      </c>
      <c r="AR58" s="42" t="n">
        <v>10</v>
      </c>
      <c r="AS58" s="42" t="n">
        <v>10</v>
      </c>
      <c r="AT58" s="42" t="n">
        <v>10</v>
      </c>
      <c r="AU58" s="42" t="n">
        <f aca="false">AVERAGE(AS58:AT58)</f>
        <v>10</v>
      </c>
      <c r="AV58" s="42" t="n">
        <f aca="false">AVERAGE(AR58,AU58)</f>
        <v>10</v>
      </c>
      <c r="AW58" s="43" t="n">
        <f aca="false">AVERAGE(Table1323[[#This Row],[RULE OF LAW]],Table1323[[#This Row],[SECURITY &amp; SAFETY]],Table1323[[#This Row],[PERSONAL FREEDOM (minus Security &amp;Safety and Rule of Law)]],Table1323[[#This Row],[PERSONAL FREEDOM (minus Security &amp;Safety and Rule of Law)]])</f>
        <v>7.08</v>
      </c>
      <c r="AX58" s="44" t="n">
        <v>7.31</v>
      </c>
      <c r="AY58" s="45" t="n">
        <f aca="false">AVERAGE(Table1323[[#This Row],[PERSONAL FREEDOM]:[ECONOMIC FREEDOM]])</f>
        <v>7.195</v>
      </c>
      <c r="AZ58" s="46" t="n">
        <f aca="false">RANK(BA58,$BA$2:$BA$154)</f>
        <v>63</v>
      </c>
      <c r="BA58" s="30" t="n">
        <f aca="false">ROUND(AY58, 2)</f>
        <v>7.2</v>
      </c>
      <c r="BB58" s="43" t="n">
        <f aca="false">Table1323[[#This Row],[1 Rule of Law]]</f>
        <v>4.6</v>
      </c>
      <c r="BC58" s="43" t="n">
        <f aca="false">Table1323[[#This Row],[2 Security &amp; Safety]]</f>
        <v>6.33333333333333</v>
      </c>
      <c r="BD58" s="43" t="n">
        <f aca="false">AVERAGE(AQ58,U58,AI58,AV58,X58)</f>
        <v>8.69333333333333</v>
      </c>
    </row>
    <row r="59" customFormat="false" ht="15" hidden="false" customHeight="true" outlineLevel="0" collapsed="false">
      <c r="A59" s="41" t="s">
        <v>113</v>
      </c>
      <c r="B59" s="42" t="s">
        <v>60</v>
      </c>
      <c r="C59" s="42" t="s">
        <v>60</v>
      </c>
      <c r="D59" s="42" t="s">
        <v>60</v>
      </c>
      <c r="E59" s="42" t="n">
        <v>3.662794</v>
      </c>
      <c r="F59" s="42" t="n">
        <v>6.64</v>
      </c>
      <c r="G59" s="42" t="n">
        <v>10</v>
      </c>
      <c r="H59" s="42" t="n">
        <v>10</v>
      </c>
      <c r="I59" s="42" t="n">
        <v>2.5</v>
      </c>
      <c r="J59" s="42" t="n">
        <v>10</v>
      </c>
      <c r="K59" s="42" t="n">
        <v>10</v>
      </c>
      <c r="L59" s="42" t="n">
        <f aca="false">AVERAGE(Table1323[[#This Row],[2Bi Disappearance]:[2Bv Terrorism Injured ]])</f>
        <v>8.5</v>
      </c>
      <c r="M59" s="42" t="n">
        <v>5</v>
      </c>
      <c r="N59" s="42" t="n">
        <v>10</v>
      </c>
      <c r="O59" s="47" t="n">
        <v>0</v>
      </c>
      <c r="P59" s="47" t="n">
        <f aca="false">AVERAGE(Table1323[[#This Row],[2Ci Female Genital Mutilation]:[2Ciii Equal Inheritance Rights]])</f>
        <v>5</v>
      </c>
      <c r="Q59" s="42" t="n">
        <f aca="false">AVERAGE(F59,L59,P59)</f>
        <v>6.71333333333333</v>
      </c>
      <c r="R59" s="42" t="n">
        <v>10</v>
      </c>
      <c r="S59" s="42" t="n">
        <v>10</v>
      </c>
      <c r="T59" s="42" t="s">
        <v>60</v>
      </c>
      <c r="U59" s="42" t="n">
        <f aca="false">AVERAGE(R59:T59)</f>
        <v>10</v>
      </c>
      <c r="V59" s="42" t="s">
        <v>60</v>
      </c>
      <c r="W59" s="42" t="s">
        <v>60</v>
      </c>
      <c r="X59" s="42" t="s">
        <v>60</v>
      </c>
      <c r="Y59" s="42" t="s">
        <v>60</v>
      </c>
      <c r="Z59" s="42" t="s">
        <v>60</v>
      </c>
      <c r="AA59" s="42" t="s">
        <v>60</v>
      </c>
      <c r="AB59" s="42" t="s">
        <v>60</v>
      </c>
      <c r="AC59" s="42" t="s">
        <v>60</v>
      </c>
      <c r="AD59" s="42" t="s">
        <v>60</v>
      </c>
      <c r="AE59" s="42" t="s">
        <v>60</v>
      </c>
      <c r="AF59" s="42" t="s">
        <v>60</v>
      </c>
      <c r="AG59" s="42" t="s">
        <v>60</v>
      </c>
      <c r="AH59" s="42" t="s">
        <v>60</v>
      </c>
      <c r="AI59" s="42" t="s">
        <v>60</v>
      </c>
      <c r="AJ59" s="24" t="n">
        <v>10</v>
      </c>
      <c r="AK59" s="25" t="n">
        <v>5</v>
      </c>
      <c r="AL59" s="25" t="n">
        <v>4.5</v>
      </c>
      <c r="AM59" s="25" t="s">
        <v>60</v>
      </c>
      <c r="AN59" s="25" t="s">
        <v>60</v>
      </c>
      <c r="AO59" s="25" t="s">
        <v>60</v>
      </c>
      <c r="AP59" s="25" t="s">
        <v>60</v>
      </c>
      <c r="AQ59" s="42" t="n">
        <f aca="false">AVERAGE(AJ59:AK59,AL59,AO59,AP59)</f>
        <v>6.5</v>
      </c>
      <c r="AR59" s="42" t="n">
        <v>0</v>
      </c>
      <c r="AS59" s="42" t="n">
        <v>10</v>
      </c>
      <c r="AT59" s="42" t="n">
        <v>10</v>
      </c>
      <c r="AU59" s="42" t="n">
        <f aca="false">AVERAGE(AS59:AT59)</f>
        <v>10</v>
      </c>
      <c r="AV59" s="42" t="n">
        <f aca="false">AVERAGE(AR59,AU59)</f>
        <v>5</v>
      </c>
      <c r="AW59" s="43" t="n">
        <f aca="false">AVERAGE(Table1323[[#This Row],[RULE OF LAW]],Table1323[[#This Row],[SECURITY &amp; SAFETY]],Table1323[[#This Row],[PERSONAL FREEDOM (minus Security &amp;Safety and Rule of Law)]],Table1323[[#This Row],[PERSONAL FREEDOM (minus Security &amp;Safety and Rule of Law)]])</f>
        <v>6.17736516666667</v>
      </c>
      <c r="AX59" s="44" t="n">
        <v>5.45</v>
      </c>
      <c r="AY59" s="45" t="n">
        <f aca="false">AVERAGE(Table1323[[#This Row],[PERSONAL FREEDOM]:[ECONOMIC FREEDOM]])</f>
        <v>5.81368258333333</v>
      </c>
      <c r="AZ59" s="46" t="n">
        <f aca="false">RANK(BA59,$BA$2:$BA$154)</f>
        <v>129</v>
      </c>
      <c r="BA59" s="30" t="n">
        <f aca="false">ROUND(AY59, 2)</f>
        <v>5.81</v>
      </c>
      <c r="BB59" s="43" t="n">
        <f aca="false">Table1323[[#This Row],[1 Rule of Law]]</f>
        <v>3.662794</v>
      </c>
      <c r="BC59" s="43" t="n">
        <f aca="false">Table1323[[#This Row],[2 Security &amp; Safety]]</f>
        <v>6.71333333333333</v>
      </c>
      <c r="BD59" s="43" t="n">
        <f aca="false">AVERAGE(AQ59,U59,AI59,AV59,X59)</f>
        <v>7.16666666666667</v>
      </c>
    </row>
    <row r="60" customFormat="false" ht="15" hidden="false" customHeight="true" outlineLevel="0" collapsed="false">
      <c r="A60" s="41" t="s">
        <v>114</v>
      </c>
      <c r="B60" s="42" t="s">
        <v>60</v>
      </c>
      <c r="C60" s="42" t="s">
        <v>60</v>
      </c>
      <c r="D60" s="42" t="s">
        <v>60</v>
      </c>
      <c r="E60" s="42" t="n">
        <v>4.846367</v>
      </c>
      <c r="F60" s="42" t="n">
        <v>2.88</v>
      </c>
      <c r="G60" s="42" t="n">
        <v>10</v>
      </c>
      <c r="H60" s="42" t="n">
        <v>10</v>
      </c>
      <c r="I60" s="42" t="n">
        <v>7.5</v>
      </c>
      <c r="J60" s="42" t="n">
        <v>10</v>
      </c>
      <c r="K60" s="42" t="n">
        <v>10</v>
      </c>
      <c r="L60" s="42" t="n">
        <f aca="false">AVERAGE(Table1323[[#This Row],[2Bi Disappearance]:[2Bv Terrorism Injured ]])</f>
        <v>9.5</v>
      </c>
      <c r="M60" s="42" t="s">
        <v>60</v>
      </c>
      <c r="N60" s="42" t="n">
        <v>10</v>
      </c>
      <c r="O60" s="47" t="n">
        <v>10</v>
      </c>
      <c r="P60" s="47" t="n">
        <f aca="false">AVERAGE(Table1323[[#This Row],[2Ci Female Genital Mutilation]:[2Ciii Equal Inheritance Rights]])</f>
        <v>10</v>
      </c>
      <c r="Q60" s="42" t="n">
        <f aca="false">AVERAGE(F60,L60,P60)</f>
        <v>7.46</v>
      </c>
      <c r="R60" s="42" t="n">
        <v>10</v>
      </c>
      <c r="S60" s="42" t="n">
        <v>10</v>
      </c>
      <c r="T60" s="42" t="n">
        <v>10</v>
      </c>
      <c r="U60" s="42" t="n">
        <f aca="false">AVERAGE(R60:T60)</f>
        <v>10</v>
      </c>
      <c r="V60" s="42" t="s">
        <v>60</v>
      </c>
      <c r="W60" s="42" t="s">
        <v>60</v>
      </c>
      <c r="X60" s="42" t="s">
        <v>60</v>
      </c>
      <c r="Y60" s="42" t="s">
        <v>60</v>
      </c>
      <c r="Z60" s="42" t="s">
        <v>60</v>
      </c>
      <c r="AA60" s="42" t="s">
        <v>60</v>
      </c>
      <c r="AB60" s="42" t="s">
        <v>60</v>
      </c>
      <c r="AC60" s="42" t="s">
        <v>60</v>
      </c>
      <c r="AD60" s="42" t="s">
        <v>60</v>
      </c>
      <c r="AE60" s="42" t="s">
        <v>60</v>
      </c>
      <c r="AF60" s="42" t="s">
        <v>60</v>
      </c>
      <c r="AG60" s="42" t="s">
        <v>60</v>
      </c>
      <c r="AH60" s="42" t="s">
        <v>60</v>
      </c>
      <c r="AI60" s="42" t="s">
        <v>60</v>
      </c>
      <c r="AJ60" s="24" t="n">
        <v>10</v>
      </c>
      <c r="AK60" s="25" t="n">
        <v>7.66666666666667</v>
      </c>
      <c r="AL60" s="25" t="n">
        <v>6.75</v>
      </c>
      <c r="AM60" s="25" t="s">
        <v>60</v>
      </c>
      <c r="AN60" s="25" t="s">
        <v>60</v>
      </c>
      <c r="AO60" s="25" t="s">
        <v>60</v>
      </c>
      <c r="AP60" s="25" t="s">
        <v>60</v>
      </c>
      <c r="AQ60" s="42" t="n">
        <f aca="false">AVERAGE(AJ60:AK60,AL60,AO60,AP60)</f>
        <v>8.13888888888889</v>
      </c>
      <c r="AR60" s="42" t="s">
        <v>60</v>
      </c>
      <c r="AS60" s="42" t="n">
        <v>0</v>
      </c>
      <c r="AT60" s="42" t="n">
        <v>10</v>
      </c>
      <c r="AU60" s="42" t="n">
        <f aca="false">AVERAGE(AS60:AT60)</f>
        <v>5</v>
      </c>
      <c r="AV60" s="42" t="n">
        <f aca="false">AVERAGE(AR60,AU60)</f>
        <v>5</v>
      </c>
      <c r="AW60" s="43" t="n">
        <f aca="false">AVERAGE(Table1323[[#This Row],[RULE OF LAW]],Table1323[[#This Row],[SECURITY &amp; SAFETY]],Table1323[[#This Row],[PERSONAL FREEDOM (minus Security &amp;Safety and Rule of Law)]],Table1323[[#This Row],[PERSONAL FREEDOM (minus Security &amp;Safety and Rule of Law)]])</f>
        <v>6.93307323148148</v>
      </c>
      <c r="AX60" s="44" t="n">
        <v>6.25</v>
      </c>
      <c r="AY60" s="45" t="n">
        <f aca="false">AVERAGE(Table1323[[#This Row],[PERSONAL FREEDOM]:[ECONOMIC FREEDOM]])</f>
        <v>6.59153661574074</v>
      </c>
      <c r="AZ60" s="46" t="n">
        <f aca="false">RANK(BA60,$BA$2:$BA$154)</f>
        <v>100</v>
      </c>
      <c r="BA60" s="30" t="n">
        <f aca="false">ROUND(AY60, 2)</f>
        <v>6.59</v>
      </c>
      <c r="BB60" s="43" t="n">
        <f aca="false">Table1323[[#This Row],[1 Rule of Law]]</f>
        <v>4.846367</v>
      </c>
      <c r="BC60" s="43" t="n">
        <f aca="false">Table1323[[#This Row],[2 Security &amp; Safety]]</f>
        <v>7.46</v>
      </c>
      <c r="BD60" s="43" t="n">
        <f aca="false">AVERAGE(AQ60,U60,AI60,AV60,X60)</f>
        <v>7.71296296296296</v>
      </c>
    </row>
    <row r="61" customFormat="false" ht="15" hidden="false" customHeight="true" outlineLevel="0" collapsed="false">
      <c r="A61" s="41" t="s">
        <v>115</v>
      </c>
      <c r="B61" s="42" t="s">
        <v>60</v>
      </c>
      <c r="C61" s="42" t="s">
        <v>60</v>
      </c>
      <c r="D61" s="42" t="s">
        <v>60</v>
      </c>
      <c r="E61" s="42" t="n">
        <v>3.649189</v>
      </c>
      <c r="F61" s="42" t="n">
        <v>7.28</v>
      </c>
      <c r="G61" s="42" t="n">
        <v>10</v>
      </c>
      <c r="H61" s="42" t="n">
        <v>10</v>
      </c>
      <c r="I61" s="42" t="n">
        <v>5</v>
      </c>
      <c r="J61" s="42" t="n">
        <v>10</v>
      </c>
      <c r="K61" s="42" t="n">
        <v>10</v>
      </c>
      <c r="L61" s="42" t="n">
        <f aca="false">AVERAGE(Table1323[[#This Row],[2Bi Disappearance]:[2Bv Terrorism Injured ]])</f>
        <v>9</v>
      </c>
      <c r="M61" s="42" t="n">
        <v>10</v>
      </c>
      <c r="N61" s="42" t="n">
        <v>10</v>
      </c>
      <c r="O61" s="47" t="n">
        <v>5</v>
      </c>
      <c r="P61" s="47" t="n">
        <f aca="false">AVERAGE(Table1323[[#This Row],[2Ci Female Genital Mutilation]:[2Ciii Equal Inheritance Rights]])</f>
        <v>8.33333333333333</v>
      </c>
      <c r="Q61" s="42" t="n">
        <f aca="false">AVERAGE(F61,L61,P61)</f>
        <v>8.20444444444445</v>
      </c>
      <c r="R61" s="42" t="n">
        <v>10</v>
      </c>
      <c r="S61" s="42" t="n">
        <v>10</v>
      </c>
      <c r="T61" s="42" t="n">
        <v>10</v>
      </c>
      <c r="U61" s="42" t="n">
        <f aca="false">AVERAGE(R61:T61)</f>
        <v>10</v>
      </c>
      <c r="V61" s="42" t="n">
        <v>5</v>
      </c>
      <c r="W61" s="42" t="n">
        <v>3.33333333333333</v>
      </c>
      <c r="X61" s="42" t="n">
        <f aca="false">AVERAGE(Table1323[[#This Row],[4A Freedom to establish religious organizations]:[4B Autonomy of religious organizations]])</f>
        <v>4.16666666666667</v>
      </c>
      <c r="Y61" s="42" t="n">
        <v>10</v>
      </c>
      <c r="Z61" s="42" t="n">
        <v>10</v>
      </c>
      <c r="AA61" s="42" t="n">
        <v>3.33333333333333</v>
      </c>
      <c r="AB61" s="42" t="n">
        <v>3.33333333333333</v>
      </c>
      <c r="AC61" s="42" t="n">
        <v>3.33333333333333</v>
      </c>
      <c r="AD61" s="42" t="e">
        <f aca="false">AVERAGE(Table1323[[#This Row],[5Ci Political parties]:[5ciii educational, sporting and cultural organizations]])</f>
        <v>#N/A</v>
      </c>
      <c r="AE61" s="42" t="n">
        <v>5</v>
      </c>
      <c r="AF61" s="42" t="n">
        <v>5</v>
      </c>
      <c r="AG61" s="42" t="n">
        <v>7.5</v>
      </c>
      <c r="AH61" s="42" t="e">
        <f aca="false">AVERAGE(Table1323[[#This Row],[5Di Political parties]:[5diii educational, sporting and cultural organizations5]])</f>
        <v>#N/A</v>
      </c>
      <c r="AI61" s="42" t="n">
        <f aca="false">AVERAGE(Y61,Z61,AD61,AH61)</f>
        <v>7.29166666666667</v>
      </c>
      <c r="AJ61" s="24" t="n">
        <v>10</v>
      </c>
      <c r="AK61" s="25" t="n">
        <v>5</v>
      </c>
      <c r="AL61" s="25" t="n">
        <v>5</v>
      </c>
      <c r="AM61" s="25" t="n">
        <v>10</v>
      </c>
      <c r="AN61" s="25" t="n">
        <v>10</v>
      </c>
      <c r="AO61" s="25" t="n">
        <f aca="false">AVERAGE(Table1323[[#This Row],[6Di Access to foreign television (cable/ satellite)]:[6Dii Access to foreign newspapers]])</f>
        <v>10</v>
      </c>
      <c r="AP61" s="25" t="n">
        <v>10</v>
      </c>
      <c r="AQ61" s="42" t="n">
        <f aca="false">AVERAGE(AJ61:AK61,AL61,AO61,AP61)</f>
        <v>8</v>
      </c>
      <c r="AR61" s="42" t="n">
        <v>5</v>
      </c>
      <c r="AS61" s="42" t="n">
        <v>10</v>
      </c>
      <c r="AT61" s="42" t="n">
        <v>10</v>
      </c>
      <c r="AU61" s="42" t="n">
        <f aca="false">AVERAGE(AS61:AT61)</f>
        <v>10</v>
      </c>
      <c r="AV61" s="42" t="n">
        <f aca="false">AVERAGE(AR61,AU61)</f>
        <v>7.5</v>
      </c>
      <c r="AW61" s="43" t="n">
        <f aca="false">AVERAGE(Table1323[[#This Row],[RULE OF LAW]],Table1323[[#This Row],[SECURITY &amp; SAFETY]],Table1323[[#This Row],[PERSONAL FREEDOM (minus Security &amp;Safety and Rule of Law)]],Table1323[[#This Row],[PERSONAL FREEDOM (minus Security &amp;Safety and Rule of Law)]])</f>
        <v>6.65924169444445</v>
      </c>
      <c r="AX61" s="44" t="n">
        <v>6.5</v>
      </c>
      <c r="AY61" s="45" t="n">
        <f aca="false">AVERAGE(Table1323[[#This Row],[PERSONAL FREEDOM]:[ECONOMIC FREEDOM]])</f>
        <v>6.57962084722222</v>
      </c>
      <c r="AZ61" s="46" t="n">
        <f aca="false">RANK(BA61,$BA$2:$BA$154)</f>
        <v>101</v>
      </c>
      <c r="BA61" s="30" t="n">
        <f aca="false">ROUND(AY61, 2)</f>
        <v>6.58</v>
      </c>
      <c r="BB61" s="43" t="n">
        <f aca="false">Table1323[[#This Row],[1 Rule of Law]]</f>
        <v>3.649189</v>
      </c>
      <c r="BC61" s="43" t="n">
        <f aca="false">Table1323[[#This Row],[2 Security &amp; Safety]]</f>
        <v>8.20444444444445</v>
      </c>
      <c r="BD61" s="43" t="n">
        <f aca="false">AVERAGE(AQ61,U61,AI61,AV61,X61)</f>
        <v>7.39166666666667</v>
      </c>
    </row>
    <row r="62" customFormat="false" ht="15" hidden="false" customHeight="true" outlineLevel="0" collapsed="false">
      <c r="A62" s="41" t="s">
        <v>116</v>
      </c>
      <c r="B62" s="42" t="s">
        <v>60</v>
      </c>
      <c r="C62" s="42" t="s">
        <v>60</v>
      </c>
      <c r="D62" s="42" t="s">
        <v>60</v>
      </c>
      <c r="E62" s="42" t="n">
        <v>4.302196</v>
      </c>
      <c r="F62" s="42" t="n">
        <v>0</v>
      </c>
      <c r="G62" s="42" t="n">
        <v>5</v>
      </c>
      <c r="H62" s="42" t="n">
        <v>10</v>
      </c>
      <c r="I62" s="42" t="n">
        <v>5</v>
      </c>
      <c r="J62" s="42" t="n">
        <v>10</v>
      </c>
      <c r="K62" s="42" t="n">
        <v>10</v>
      </c>
      <c r="L62" s="42" t="n">
        <f aca="false">AVERAGE(Table1323[[#This Row],[2Bi Disappearance]:[2Bv Terrorism Injured ]])</f>
        <v>8</v>
      </c>
      <c r="M62" s="42" t="n">
        <v>10</v>
      </c>
      <c r="N62" s="42" t="n">
        <v>10</v>
      </c>
      <c r="O62" s="47" t="n">
        <v>10</v>
      </c>
      <c r="P62" s="47" t="n">
        <f aca="false">AVERAGE(Table1323[[#This Row],[2Ci Female Genital Mutilation]:[2Ciii Equal Inheritance Rights]])</f>
        <v>10</v>
      </c>
      <c r="Q62" s="42" t="n">
        <f aca="false">AVERAGE(F62,L62,P62)</f>
        <v>6</v>
      </c>
      <c r="R62" s="42" t="n">
        <v>10</v>
      </c>
      <c r="S62" s="42" t="n">
        <v>10</v>
      </c>
      <c r="T62" s="42" t="n">
        <v>10</v>
      </c>
      <c r="U62" s="42" t="n">
        <f aca="false">AVERAGE(R62:T62)</f>
        <v>10</v>
      </c>
      <c r="V62" s="42" t="n">
        <v>7.5</v>
      </c>
      <c r="W62" s="42" t="n">
        <v>6.66666666666667</v>
      </c>
      <c r="X62" s="42" t="n">
        <f aca="false">AVERAGE(Table1323[[#This Row],[4A Freedom to establish religious organizations]:[4B Autonomy of religious organizations]])</f>
        <v>7.08333333333333</v>
      </c>
      <c r="Y62" s="42" t="n">
        <v>7.5</v>
      </c>
      <c r="Z62" s="42" t="n">
        <v>7.5</v>
      </c>
      <c r="AA62" s="42" t="n">
        <v>3.33333333333333</v>
      </c>
      <c r="AB62" s="42" t="n">
        <v>6.66666666666667</v>
      </c>
      <c r="AC62" s="42" t="n">
        <v>6.66666666666667</v>
      </c>
      <c r="AD62" s="42" t="e">
        <f aca="false">AVERAGE(Table1323[[#This Row],[5Ci Political parties]:[5ciii educational, sporting and cultural organizations]])</f>
        <v>#N/A</v>
      </c>
      <c r="AE62" s="42" t="n">
        <v>7.5</v>
      </c>
      <c r="AF62" s="42" t="n">
        <v>7.5</v>
      </c>
      <c r="AG62" s="42" t="n">
        <v>7.5</v>
      </c>
      <c r="AH62" s="42" t="e">
        <f aca="false">AVERAGE(Table1323[[#This Row],[5Di Political parties]:[5diii educational, sporting and cultural organizations5]])</f>
        <v>#N/A</v>
      </c>
      <c r="AI62" s="42" t="n">
        <f aca="false">AVERAGE(Y62,Z62,AD62,AH62)</f>
        <v>7.01388888888889</v>
      </c>
      <c r="AJ62" s="24" t="n">
        <v>0</v>
      </c>
      <c r="AK62" s="25" t="n">
        <v>5</v>
      </c>
      <c r="AL62" s="25" t="n">
        <v>4.25</v>
      </c>
      <c r="AM62" s="25" t="n">
        <v>10</v>
      </c>
      <c r="AN62" s="25" t="n">
        <v>10</v>
      </c>
      <c r="AO62" s="25" t="n">
        <f aca="false">AVERAGE(Table1323[[#This Row],[6Di Access to foreign television (cable/ satellite)]:[6Dii Access to foreign newspapers]])</f>
        <v>10</v>
      </c>
      <c r="AP62" s="25" t="n">
        <v>6.66666666666667</v>
      </c>
      <c r="AQ62" s="42" t="n">
        <f aca="false">AVERAGE(AJ62:AK62,AL62,AO62,AP62)</f>
        <v>5.18333333333333</v>
      </c>
      <c r="AR62" s="42" t="n">
        <v>5</v>
      </c>
      <c r="AS62" s="42" t="n">
        <v>10</v>
      </c>
      <c r="AT62" s="42" t="n">
        <v>10</v>
      </c>
      <c r="AU62" s="42" t="n">
        <f aca="false">AVERAGE(AS62:AT62)</f>
        <v>10</v>
      </c>
      <c r="AV62" s="42" t="n">
        <f aca="false">AVERAGE(AR62,AU62)</f>
        <v>7.5</v>
      </c>
      <c r="AW62" s="43" t="n">
        <f aca="false">AVERAGE(Table1323[[#This Row],[RULE OF LAW]],Table1323[[#This Row],[SECURITY &amp; SAFETY]],Table1323[[#This Row],[PERSONAL FREEDOM (minus Security &amp;Safety and Rule of Law)]],Table1323[[#This Row],[PERSONAL FREEDOM (minus Security &amp;Safety and Rule of Law)]])</f>
        <v>6.25360455555556</v>
      </c>
      <c r="AX62" s="44" t="n">
        <v>7.26</v>
      </c>
      <c r="AY62" s="45" t="n">
        <f aca="false">AVERAGE(Table1323[[#This Row],[PERSONAL FREEDOM]:[ECONOMIC FREEDOM]])</f>
        <v>6.75680227777778</v>
      </c>
      <c r="AZ62" s="46" t="n">
        <f aca="false">RANK(BA62,$BA$2:$BA$154)</f>
        <v>90</v>
      </c>
      <c r="BA62" s="30" t="n">
        <f aca="false">ROUND(AY62, 2)</f>
        <v>6.76</v>
      </c>
      <c r="BB62" s="43" t="n">
        <f aca="false">Table1323[[#This Row],[1 Rule of Law]]</f>
        <v>4.302196</v>
      </c>
      <c r="BC62" s="43" t="n">
        <f aca="false">Table1323[[#This Row],[2 Security &amp; Safety]]</f>
        <v>6</v>
      </c>
      <c r="BD62" s="43" t="n">
        <f aca="false">AVERAGE(AQ62,U62,AI62,AV62,X62)</f>
        <v>7.35611111111111</v>
      </c>
    </row>
    <row r="63" customFormat="false" ht="15" hidden="false" customHeight="true" outlineLevel="0" collapsed="false">
      <c r="A63" s="41" t="s">
        <v>117</v>
      </c>
      <c r="B63" s="42" t="n">
        <v>7.93333333333333</v>
      </c>
      <c r="C63" s="42" t="n">
        <v>7.05541871511789</v>
      </c>
      <c r="D63" s="42" t="n">
        <v>7.60964272734213</v>
      </c>
      <c r="E63" s="42" t="n">
        <v>7.5</v>
      </c>
      <c r="F63" s="42" t="n">
        <v>9.8</v>
      </c>
      <c r="G63" s="42" t="n">
        <v>0</v>
      </c>
      <c r="H63" s="42" t="n">
        <v>10</v>
      </c>
      <c r="I63" s="42" t="s">
        <v>60</v>
      </c>
      <c r="J63" s="42" t="n">
        <v>10</v>
      </c>
      <c r="K63" s="42" t="n">
        <v>10</v>
      </c>
      <c r="L63" s="42" t="n">
        <f aca="false">AVERAGE(Table1323[[#This Row],[2Bi Disappearance]:[2Bv Terrorism Injured ]])</f>
        <v>7.5</v>
      </c>
      <c r="M63" s="42" t="n">
        <v>10</v>
      </c>
      <c r="N63" s="42" t="n">
        <v>7.5</v>
      </c>
      <c r="O63" s="47" t="n">
        <v>10</v>
      </c>
      <c r="P63" s="47" t="n">
        <f aca="false">AVERAGE(Table1323[[#This Row],[2Ci Female Genital Mutilation]:[2Ciii Equal Inheritance Rights]])</f>
        <v>9.16666666666667</v>
      </c>
      <c r="Q63" s="42" t="n">
        <f aca="false">AVERAGE(F63,L63,P63)</f>
        <v>8.82222222222222</v>
      </c>
      <c r="R63" s="42" t="s">
        <v>60</v>
      </c>
      <c r="S63" s="42" t="s">
        <v>60</v>
      </c>
      <c r="T63" s="42" t="n">
        <v>10</v>
      </c>
      <c r="U63" s="42" t="n">
        <f aca="false">AVERAGE(R63:T63)</f>
        <v>10</v>
      </c>
      <c r="V63" s="42" t="n">
        <v>10</v>
      </c>
      <c r="W63" s="42" t="n">
        <v>10</v>
      </c>
      <c r="X63" s="42" t="n">
        <f aca="false">AVERAGE(Table1323[[#This Row],[4A Freedom to establish religious organizations]:[4B Autonomy of religious organizations]])</f>
        <v>10</v>
      </c>
      <c r="Y63" s="42" t="n">
        <v>10</v>
      </c>
      <c r="Z63" s="42" t="n">
        <v>10</v>
      </c>
      <c r="AA63" s="42" t="n">
        <v>6.66666666666667</v>
      </c>
      <c r="AB63" s="42" t="n">
        <v>10</v>
      </c>
      <c r="AC63" s="42" t="n">
        <v>10</v>
      </c>
      <c r="AD63" s="42" t="e">
        <f aca="false">AVERAGE(Table1323[[#This Row],[5Ci Political parties]:[5ciii educational, sporting and cultural organizations]])</f>
        <v>#N/A</v>
      </c>
      <c r="AE63" s="42" t="n">
        <v>7.5</v>
      </c>
      <c r="AF63" s="42" t="n">
        <v>10</v>
      </c>
      <c r="AG63" s="42" t="n">
        <v>10</v>
      </c>
      <c r="AH63" s="42" t="e">
        <f aca="false">AVERAGE(Table1323[[#This Row],[5Di Political parties]:[5diii educational, sporting and cultural organizations5]])</f>
        <v>#N/A</v>
      </c>
      <c r="AI63" s="42" t="n">
        <f aca="false">AVERAGE(Y63,Z63,AD63,AH63)</f>
        <v>9.51388888888889</v>
      </c>
      <c r="AJ63" s="24" t="n">
        <v>10</v>
      </c>
      <c r="AK63" s="25" t="n">
        <v>6</v>
      </c>
      <c r="AL63" s="25" t="n">
        <v>7.25</v>
      </c>
      <c r="AM63" s="25" t="n">
        <v>10</v>
      </c>
      <c r="AN63" s="25" t="n">
        <v>10</v>
      </c>
      <c r="AO63" s="25" t="n">
        <f aca="false">AVERAGE(Table1323[[#This Row],[6Di Access to foreign television (cable/ satellite)]:[6Dii Access to foreign newspapers]])</f>
        <v>10</v>
      </c>
      <c r="AP63" s="25" t="n">
        <v>10</v>
      </c>
      <c r="AQ63" s="42" t="n">
        <f aca="false">AVERAGE(AJ63:AK63,AL63,AO63,AP63)</f>
        <v>8.65</v>
      </c>
      <c r="AR63" s="42" t="n">
        <v>10</v>
      </c>
      <c r="AS63" s="42" t="s">
        <v>60</v>
      </c>
      <c r="AT63" s="42" t="s">
        <v>60</v>
      </c>
      <c r="AU63" s="42" t="s">
        <v>60</v>
      </c>
      <c r="AV63" s="42" t="n">
        <f aca="false">AVERAGE(AR63,AU63)</f>
        <v>10</v>
      </c>
      <c r="AW63" s="43" t="n">
        <f aca="false">AVERAGE(Table1323[[#This Row],[RULE OF LAW]],Table1323[[#This Row],[SECURITY &amp; SAFETY]],Table1323[[#This Row],[PERSONAL FREEDOM (minus Security &amp;Safety and Rule of Law)]],Table1323[[#This Row],[PERSONAL FREEDOM (minus Security &amp;Safety and Rule of Law)]])</f>
        <v>8.89694444444445</v>
      </c>
      <c r="AX63" s="44" t="n">
        <v>8.96</v>
      </c>
      <c r="AY63" s="45" t="n">
        <f aca="false">AVERAGE(Table1323[[#This Row],[PERSONAL FREEDOM]:[ECONOMIC FREEDOM]])</f>
        <v>8.92847222222222</v>
      </c>
      <c r="AZ63" s="46" t="n">
        <f aca="false">RANK(BA63,$BA$2:$BA$154)</f>
        <v>1</v>
      </c>
      <c r="BA63" s="30" t="n">
        <f aca="false">ROUND(AY63, 2)</f>
        <v>8.93</v>
      </c>
      <c r="BB63" s="43" t="n">
        <f aca="false">Table1323[[#This Row],[1 Rule of Law]]</f>
        <v>7.5</v>
      </c>
      <c r="BC63" s="43" t="n">
        <f aca="false">Table1323[[#This Row],[2 Security &amp; Safety]]</f>
        <v>8.82222222222222</v>
      </c>
      <c r="BD63" s="43" t="n">
        <f aca="false">AVERAGE(AQ63,U63,AI63,AV63,X63)</f>
        <v>9.63277777777778</v>
      </c>
    </row>
    <row r="64" customFormat="false" ht="15" hidden="false" customHeight="true" outlineLevel="0" collapsed="false">
      <c r="A64" s="41" t="s">
        <v>118</v>
      </c>
      <c r="B64" s="42" t="n">
        <v>7.43333333333333</v>
      </c>
      <c r="C64" s="42" t="n">
        <v>5.50820675664579</v>
      </c>
      <c r="D64" s="42" t="n">
        <v>6.38948587204571</v>
      </c>
      <c r="E64" s="42" t="n">
        <v>6.4</v>
      </c>
      <c r="F64" s="42" t="n">
        <v>9.48</v>
      </c>
      <c r="G64" s="42" t="n">
        <v>10</v>
      </c>
      <c r="H64" s="42" t="n">
        <v>10</v>
      </c>
      <c r="I64" s="42" t="n">
        <v>7.5</v>
      </c>
      <c r="J64" s="42" t="n">
        <v>10</v>
      </c>
      <c r="K64" s="42" t="n">
        <v>10</v>
      </c>
      <c r="L64" s="42" t="n">
        <f aca="false">AVERAGE(Table1323[[#This Row],[2Bi Disappearance]:[2Bv Terrorism Injured ]])</f>
        <v>9.5</v>
      </c>
      <c r="M64" s="42" t="n">
        <v>9.5</v>
      </c>
      <c r="N64" s="42" t="n">
        <v>10</v>
      </c>
      <c r="O64" s="47" t="n">
        <v>10</v>
      </c>
      <c r="P64" s="47" t="n">
        <f aca="false">AVERAGE(Table1323[[#This Row],[2Ci Female Genital Mutilation]:[2Ciii Equal Inheritance Rights]])</f>
        <v>9.83333333333333</v>
      </c>
      <c r="Q64" s="42" t="n">
        <f aca="false">AVERAGE(F64,L64,P64)</f>
        <v>9.60444444444445</v>
      </c>
      <c r="R64" s="42" t="n">
        <v>10</v>
      </c>
      <c r="S64" s="42" t="n">
        <v>10</v>
      </c>
      <c r="T64" s="42" t="n">
        <v>10</v>
      </c>
      <c r="U64" s="42" t="n">
        <f aca="false">AVERAGE(R64:T64)</f>
        <v>10</v>
      </c>
      <c r="V64" s="42" t="n">
        <v>10</v>
      </c>
      <c r="W64" s="42" t="n">
        <v>10</v>
      </c>
      <c r="X64" s="42" t="n">
        <f aca="false">AVERAGE(Table1323[[#This Row],[4A Freedom to establish religious organizations]:[4B Autonomy of religious organizations]])</f>
        <v>10</v>
      </c>
      <c r="Y64" s="42" t="n">
        <v>10</v>
      </c>
      <c r="Z64" s="42" t="n">
        <v>10</v>
      </c>
      <c r="AA64" s="42" t="n">
        <v>10</v>
      </c>
      <c r="AB64" s="42" t="n">
        <v>10</v>
      </c>
      <c r="AC64" s="42" t="n">
        <v>10</v>
      </c>
      <c r="AD64" s="42" t="e">
        <f aca="false">AVERAGE(Table1323[[#This Row],[5Ci Political parties]:[5ciii educational, sporting and cultural organizations]])</f>
        <v>#N/A</v>
      </c>
      <c r="AE64" s="42" t="n">
        <v>10</v>
      </c>
      <c r="AF64" s="42" t="n">
        <v>10</v>
      </c>
      <c r="AG64" s="42" t="n">
        <v>10</v>
      </c>
      <c r="AH64" s="42" t="e">
        <f aca="false">AVERAGE(Table1323[[#This Row],[5Di Political parties]:[5diii educational, sporting and cultural organizations5]])</f>
        <v>#N/A</v>
      </c>
      <c r="AI64" s="42" t="n">
        <f aca="false">AVERAGE(Y64,Z64,AD64,AH64)</f>
        <v>10</v>
      </c>
      <c r="AJ64" s="24" t="n">
        <v>10</v>
      </c>
      <c r="AK64" s="25" t="n">
        <v>8.33333333333333</v>
      </c>
      <c r="AL64" s="25" t="n">
        <v>7.75</v>
      </c>
      <c r="AM64" s="25" t="n">
        <v>10</v>
      </c>
      <c r="AN64" s="25" t="n">
        <v>10</v>
      </c>
      <c r="AO64" s="25" t="n">
        <f aca="false">AVERAGE(Table1323[[#This Row],[6Di Access to foreign television (cable/ satellite)]:[6Dii Access to foreign newspapers]])</f>
        <v>10</v>
      </c>
      <c r="AP64" s="25" t="n">
        <v>10</v>
      </c>
      <c r="AQ64" s="42" t="n">
        <f aca="false">AVERAGE(AJ64:AK64,AL64,AO64,AP64)</f>
        <v>9.21666666666667</v>
      </c>
      <c r="AR64" s="42" t="n">
        <v>10</v>
      </c>
      <c r="AS64" s="42" t="n">
        <v>10</v>
      </c>
      <c r="AT64" s="42" t="n">
        <v>10</v>
      </c>
      <c r="AU64" s="42" t="n">
        <f aca="false">AVERAGE(AS64:AT64)</f>
        <v>10</v>
      </c>
      <c r="AV64" s="42" t="n">
        <f aca="false">AVERAGE(AR64,AU64)</f>
        <v>10</v>
      </c>
      <c r="AW64" s="43" t="n">
        <f aca="false">AVERAGE(Table1323[[#This Row],[RULE OF LAW]],Table1323[[#This Row],[SECURITY &amp; SAFETY]],Table1323[[#This Row],[PERSONAL FREEDOM (minus Security &amp;Safety and Rule of Law)]],Table1323[[#This Row],[PERSONAL FREEDOM (minus Security &amp;Safety and Rule of Law)]])</f>
        <v>8.92277777777778</v>
      </c>
      <c r="AX64" s="44" t="n">
        <v>7.28</v>
      </c>
      <c r="AY64" s="45" t="n">
        <f aca="false">AVERAGE(Table1323[[#This Row],[PERSONAL FREEDOM]:[ECONOMIC FREEDOM]])</f>
        <v>8.10138888888889</v>
      </c>
      <c r="AZ64" s="46" t="n">
        <f aca="false">RANK(BA64,$BA$2:$BA$154)</f>
        <v>29</v>
      </c>
      <c r="BA64" s="30" t="n">
        <f aca="false">ROUND(AY64, 2)</f>
        <v>8.1</v>
      </c>
      <c r="BB64" s="43" t="n">
        <f aca="false">Table1323[[#This Row],[1 Rule of Law]]</f>
        <v>6.4</v>
      </c>
      <c r="BC64" s="43" t="n">
        <f aca="false">Table1323[[#This Row],[2 Security &amp; Safety]]</f>
        <v>9.60444444444445</v>
      </c>
      <c r="BD64" s="43" t="n">
        <f aca="false">AVERAGE(AQ64,U64,AI64,AV64,X64)</f>
        <v>9.84333333333333</v>
      </c>
    </row>
    <row r="65" customFormat="false" ht="15" hidden="false" customHeight="true" outlineLevel="0" collapsed="false">
      <c r="A65" s="41" t="s">
        <v>119</v>
      </c>
      <c r="B65" s="42" t="s">
        <v>60</v>
      </c>
      <c r="C65" s="42" t="s">
        <v>60</v>
      </c>
      <c r="D65" s="42" t="s">
        <v>60</v>
      </c>
      <c r="E65" s="42" t="n">
        <v>7.798499</v>
      </c>
      <c r="F65" s="42" t="n">
        <v>9.76</v>
      </c>
      <c r="G65" s="42" t="n">
        <v>10</v>
      </c>
      <c r="H65" s="42" t="n">
        <v>10</v>
      </c>
      <c r="I65" s="42" t="n">
        <v>10</v>
      </c>
      <c r="J65" s="42" t="n">
        <v>10</v>
      </c>
      <c r="K65" s="42" t="n">
        <v>10</v>
      </c>
      <c r="L65" s="42" t="n">
        <f aca="false">AVERAGE(Table1323[[#This Row],[2Bi Disappearance]:[2Bv Terrorism Injured ]])</f>
        <v>10</v>
      </c>
      <c r="M65" s="42" t="s">
        <v>60</v>
      </c>
      <c r="N65" s="42" t="n">
        <v>10</v>
      </c>
      <c r="O65" s="47" t="n">
        <v>10</v>
      </c>
      <c r="P65" s="47" t="n">
        <f aca="false">AVERAGE(Table1323[[#This Row],[2Ci Female Genital Mutilation]:[2Ciii Equal Inheritance Rights]])</f>
        <v>10</v>
      </c>
      <c r="Q65" s="42" t="n">
        <f aca="false">AVERAGE(F65,L65,P65)</f>
        <v>9.92</v>
      </c>
      <c r="R65" s="42" t="n">
        <v>10</v>
      </c>
      <c r="S65" s="42" t="n">
        <v>10</v>
      </c>
      <c r="T65" s="42" t="n">
        <v>10</v>
      </c>
      <c r="U65" s="42" t="n">
        <f aca="false">AVERAGE(R65:T65)</f>
        <v>10</v>
      </c>
      <c r="V65" s="42" t="s">
        <v>60</v>
      </c>
      <c r="W65" s="42" t="s">
        <v>60</v>
      </c>
      <c r="X65" s="42" t="s">
        <v>60</v>
      </c>
      <c r="Y65" s="42" t="s">
        <v>60</v>
      </c>
      <c r="Z65" s="42" t="s">
        <v>60</v>
      </c>
      <c r="AA65" s="42" t="s">
        <v>60</v>
      </c>
      <c r="AB65" s="42" t="s">
        <v>60</v>
      </c>
      <c r="AC65" s="42" t="s">
        <v>60</v>
      </c>
      <c r="AD65" s="42" t="s">
        <v>60</v>
      </c>
      <c r="AE65" s="42" t="s">
        <v>60</v>
      </c>
      <c r="AF65" s="42" t="s">
        <v>60</v>
      </c>
      <c r="AG65" s="42" t="s">
        <v>60</v>
      </c>
      <c r="AH65" s="42" t="s">
        <v>60</v>
      </c>
      <c r="AI65" s="42" t="s">
        <v>60</v>
      </c>
      <c r="AJ65" s="24" t="n">
        <v>10</v>
      </c>
      <c r="AK65" s="25" t="n">
        <v>9.66666666666667</v>
      </c>
      <c r="AL65" s="25" t="n">
        <v>9</v>
      </c>
      <c r="AM65" s="25" t="s">
        <v>60</v>
      </c>
      <c r="AN65" s="25" t="s">
        <v>60</v>
      </c>
      <c r="AO65" s="25" t="s">
        <v>60</v>
      </c>
      <c r="AP65" s="25" t="s">
        <v>60</v>
      </c>
      <c r="AQ65" s="42" t="n">
        <f aca="false">AVERAGE(AJ65:AK65,AL65,AO65,AP65)</f>
        <v>9.55555555555556</v>
      </c>
      <c r="AR65" s="42" t="n">
        <v>10</v>
      </c>
      <c r="AS65" s="42" t="n">
        <v>10</v>
      </c>
      <c r="AT65" s="42" t="n">
        <v>10</v>
      </c>
      <c r="AU65" s="42" t="n">
        <f aca="false">AVERAGE(AS65:AT65)</f>
        <v>10</v>
      </c>
      <c r="AV65" s="42" t="n">
        <f aca="false">AVERAGE(AR65,AU65)</f>
        <v>10</v>
      </c>
      <c r="AW65" s="43" t="n">
        <f aca="false">AVERAGE(Table1323[[#This Row],[RULE OF LAW]],Table1323[[#This Row],[SECURITY &amp; SAFETY]],Table1323[[#This Row],[PERSONAL FREEDOM (minus Security &amp;Safety and Rule of Law)]],Table1323[[#This Row],[PERSONAL FREEDOM (minus Security &amp;Safety and Rule of Law)]])</f>
        <v>9.35555067592593</v>
      </c>
      <c r="AX65" s="44" t="n">
        <v>6.43</v>
      </c>
      <c r="AY65" s="45" t="n">
        <f aca="false">AVERAGE(Table1323[[#This Row],[PERSONAL FREEDOM]:[ECONOMIC FREEDOM]])</f>
        <v>7.89277533796296</v>
      </c>
      <c r="AZ65" s="46" t="n">
        <f aca="false">RANK(BA65,$BA$2:$BA$154)</f>
        <v>40</v>
      </c>
      <c r="BA65" s="30" t="n">
        <f aca="false">ROUND(AY65, 2)</f>
        <v>7.89</v>
      </c>
      <c r="BB65" s="43" t="n">
        <f aca="false">Table1323[[#This Row],[1 Rule of Law]]</f>
        <v>7.798499</v>
      </c>
      <c r="BC65" s="43" t="n">
        <f aca="false">Table1323[[#This Row],[2 Security &amp; Safety]]</f>
        <v>9.92</v>
      </c>
      <c r="BD65" s="43" t="n">
        <f aca="false">AVERAGE(AQ65,U65,AI65,AV65,X65)</f>
        <v>9.85185185185185</v>
      </c>
    </row>
    <row r="66" customFormat="false" ht="15" hidden="false" customHeight="true" outlineLevel="0" collapsed="false">
      <c r="A66" s="41" t="s">
        <v>120</v>
      </c>
      <c r="B66" s="42" t="n">
        <v>4.13333333333333</v>
      </c>
      <c r="C66" s="42" t="n">
        <v>4.4613487474779</v>
      </c>
      <c r="D66" s="42" t="n">
        <v>4.39657076566803</v>
      </c>
      <c r="E66" s="42" t="n">
        <v>4.3</v>
      </c>
      <c r="F66" s="42" t="n">
        <v>8.6</v>
      </c>
      <c r="G66" s="42" t="n">
        <v>0</v>
      </c>
      <c r="H66" s="42" t="n">
        <v>9.73324935086549</v>
      </c>
      <c r="I66" s="42" t="n">
        <v>5</v>
      </c>
      <c r="J66" s="42" t="n">
        <v>9.7792502281142</v>
      </c>
      <c r="K66" s="42" t="n">
        <v>9.89008784477499</v>
      </c>
      <c r="L66" s="42" t="n">
        <f aca="false">AVERAGE(Table1323[[#This Row],[2Bi Disappearance]:[2Bv Terrorism Injured ]])</f>
        <v>6.88051748475094</v>
      </c>
      <c r="M66" s="42" t="n">
        <v>10</v>
      </c>
      <c r="N66" s="42" t="n">
        <v>2.5</v>
      </c>
      <c r="O66" s="47" t="n">
        <v>5</v>
      </c>
      <c r="P66" s="47" t="n">
        <f aca="false">AVERAGE(Table1323[[#This Row],[2Ci Female Genital Mutilation]:[2Ciii Equal Inheritance Rights]])</f>
        <v>5.83333333333333</v>
      </c>
      <c r="Q66" s="42" t="n">
        <f aca="false">AVERAGE(F66,L66,P66)</f>
        <v>7.10461693936142</v>
      </c>
      <c r="R66" s="42" t="n">
        <v>5</v>
      </c>
      <c r="S66" s="42" t="n">
        <v>10</v>
      </c>
      <c r="T66" s="42" t="n">
        <v>5</v>
      </c>
      <c r="U66" s="42" t="n">
        <f aca="false">AVERAGE(R66:T66)</f>
        <v>6.66666666666667</v>
      </c>
      <c r="V66" s="42" t="n">
        <v>10</v>
      </c>
      <c r="W66" s="42" t="n">
        <v>10</v>
      </c>
      <c r="X66" s="42" t="n">
        <f aca="false">AVERAGE(Table1323[[#This Row],[4A Freedom to establish religious organizations]:[4B Autonomy of religious organizations]])</f>
        <v>10</v>
      </c>
      <c r="Y66" s="42" t="n">
        <v>10</v>
      </c>
      <c r="Z66" s="42" t="n">
        <v>7.5</v>
      </c>
      <c r="AA66" s="42" t="n">
        <v>10</v>
      </c>
      <c r="AB66" s="42" t="n">
        <v>6.66666666666667</v>
      </c>
      <c r="AC66" s="42" t="n">
        <v>6.66666666666667</v>
      </c>
      <c r="AD66" s="42" t="e">
        <f aca="false">AVERAGE(Table1323[[#This Row],[5Ci Political parties]:[5ciii educational, sporting and cultural organizations]])</f>
        <v>#N/A</v>
      </c>
      <c r="AE66" s="42" t="n">
        <v>10</v>
      </c>
      <c r="AF66" s="42" t="n">
        <v>10</v>
      </c>
      <c r="AG66" s="42" t="n">
        <v>10</v>
      </c>
      <c r="AH66" s="42" t="e">
        <f aca="false">AVERAGE(Table1323[[#This Row],[5Di Political parties]:[5diii educational, sporting and cultural organizations5]])</f>
        <v>#N/A</v>
      </c>
      <c r="AI66" s="42" t="n">
        <f aca="false">AVERAGE(Y66,Z66,AD66,AH66)</f>
        <v>8.81944444444444</v>
      </c>
      <c r="AJ66" s="24" t="n">
        <v>9.91834163802005</v>
      </c>
      <c r="AK66" s="25" t="n">
        <v>6.66666666666667</v>
      </c>
      <c r="AL66" s="25" t="n">
        <v>5.75</v>
      </c>
      <c r="AM66" s="25" t="n">
        <v>10</v>
      </c>
      <c r="AN66" s="25" t="n">
        <v>6.66666666666667</v>
      </c>
      <c r="AO66" s="25" t="n">
        <f aca="false">AVERAGE(Table1323[[#This Row],[6Di Access to foreign television (cable/ satellite)]:[6Dii Access to foreign newspapers]])</f>
        <v>8.33333333333333</v>
      </c>
      <c r="AP66" s="25" t="n">
        <v>10</v>
      </c>
      <c r="AQ66" s="42" t="n">
        <f aca="false">AVERAGE(AJ66:AK66,AL66,AO66,AP66)</f>
        <v>8.13366832760401</v>
      </c>
      <c r="AR66" s="42" t="n">
        <v>0</v>
      </c>
      <c r="AS66" s="42" t="n">
        <v>10</v>
      </c>
      <c r="AT66" s="42" t="n">
        <v>10</v>
      </c>
      <c r="AU66" s="42" t="n">
        <f aca="false">AVERAGE(AS66:AT66)</f>
        <v>10</v>
      </c>
      <c r="AV66" s="42" t="n">
        <f aca="false">AVERAGE(AR66,AU66)</f>
        <v>5</v>
      </c>
      <c r="AW66" s="43" t="n">
        <f aca="false">AVERAGE(Table1323[[#This Row],[RULE OF LAW]],Table1323[[#This Row],[SECURITY &amp; SAFETY]],Table1323[[#This Row],[PERSONAL FREEDOM (minus Security &amp;Safety and Rule of Law)]],Table1323[[#This Row],[PERSONAL FREEDOM (minus Security &amp;Safety and Rule of Law)]])</f>
        <v>6.71313217871187</v>
      </c>
      <c r="AX66" s="44" t="n">
        <v>6.41</v>
      </c>
      <c r="AY66" s="45" t="n">
        <f aca="false">AVERAGE(Table1323[[#This Row],[PERSONAL FREEDOM]:[ECONOMIC FREEDOM]])</f>
        <v>6.56156608935593</v>
      </c>
      <c r="AZ66" s="46" t="n">
        <f aca="false">RANK(BA66,$BA$2:$BA$154)</f>
        <v>105</v>
      </c>
      <c r="BA66" s="30" t="n">
        <f aca="false">ROUND(AY66, 2)</f>
        <v>6.56</v>
      </c>
      <c r="BB66" s="43" t="n">
        <f aca="false">Table1323[[#This Row],[1 Rule of Law]]</f>
        <v>4.3</v>
      </c>
      <c r="BC66" s="43" t="n">
        <f aca="false">Table1323[[#This Row],[2 Security &amp; Safety]]</f>
        <v>7.10461693936142</v>
      </c>
      <c r="BD66" s="43" t="n">
        <f aca="false">AVERAGE(AQ66,U66,AI66,AV66,X66)</f>
        <v>7.72395588774302</v>
      </c>
    </row>
    <row r="67" customFormat="false" ht="15" hidden="false" customHeight="true" outlineLevel="0" collapsed="false">
      <c r="A67" s="41" t="s">
        <v>121</v>
      </c>
      <c r="B67" s="42" t="n">
        <v>4.46666666666667</v>
      </c>
      <c r="C67" s="42" t="n">
        <v>4.94877167839484</v>
      </c>
      <c r="D67" s="42" t="n">
        <v>4.46544987581715</v>
      </c>
      <c r="E67" s="42" t="n">
        <v>4.6</v>
      </c>
      <c r="F67" s="42" t="n">
        <v>9.84</v>
      </c>
      <c r="G67" s="42" t="n">
        <v>10</v>
      </c>
      <c r="H67" s="42" t="n">
        <v>10</v>
      </c>
      <c r="I67" s="42" t="n">
        <v>7.5</v>
      </c>
      <c r="J67" s="42" t="n">
        <v>10</v>
      </c>
      <c r="K67" s="42" t="n">
        <v>9.99499730974078</v>
      </c>
      <c r="L67" s="42" t="n">
        <f aca="false">AVERAGE(Table1323[[#This Row],[2Bi Disappearance]:[2Bv Terrorism Injured ]])</f>
        <v>9.49899946194816</v>
      </c>
      <c r="M67" s="42" t="n">
        <v>9</v>
      </c>
      <c r="N67" s="42" t="n">
        <v>10</v>
      </c>
      <c r="O67" s="47" t="n">
        <v>5</v>
      </c>
      <c r="P67" s="47" t="n">
        <f aca="false">AVERAGE(Table1323[[#This Row],[2Ci Female Genital Mutilation]:[2Ciii Equal Inheritance Rights]])</f>
        <v>8</v>
      </c>
      <c r="Q67" s="42" t="n">
        <f aca="false">AVERAGE(F67,L67,P67)</f>
        <v>9.11299982064939</v>
      </c>
      <c r="R67" s="42" t="n">
        <v>10</v>
      </c>
      <c r="S67" s="42" t="n">
        <v>10</v>
      </c>
      <c r="T67" s="42" t="n">
        <v>5</v>
      </c>
      <c r="U67" s="42" t="n">
        <f aca="false">AVERAGE(R67:T67)</f>
        <v>8.33333333333333</v>
      </c>
      <c r="V67" s="42" t="n">
        <v>5</v>
      </c>
      <c r="W67" s="42" t="n">
        <v>3.33333333333333</v>
      </c>
      <c r="X67" s="42" t="n">
        <f aca="false">AVERAGE(Table1323[[#This Row],[4A Freedom to establish religious organizations]:[4B Autonomy of religious organizations]])</f>
        <v>4.16666666666667</v>
      </c>
      <c r="Y67" s="42" t="n">
        <v>7.5</v>
      </c>
      <c r="Z67" s="42" t="n">
        <v>7.5</v>
      </c>
      <c r="AA67" s="42" t="n">
        <v>6.66666666666667</v>
      </c>
      <c r="AB67" s="42" t="n">
        <v>6.66666666666667</v>
      </c>
      <c r="AC67" s="42" t="n">
        <v>10</v>
      </c>
      <c r="AD67" s="42" t="e">
        <f aca="false">AVERAGE(Table1323[[#This Row],[5Ci Political parties]:[5ciii educational, sporting and cultural organizations]])</f>
        <v>#N/A</v>
      </c>
      <c r="AE67" s="42" t="n">
        <v>7.5</v>
      </c>
      <c r="AF67" s="42" t="n">
        <v>7.5</v>
      </c>
      <c r="AG67" s="42" t="n">
        <v>10</v>
      </c>
      <c r="AH67" s="42" t="e">
        <f aca="false">AVERAGE(Table1323[[#This Row],[5Di Political parties]:[5diii educational, sporting and cultural organizations5]])</f>
        <v>#N/A</v>
      </c>
      <c r="AI67" s="42" t="n">
        <f aca="false">AVERAGE(Y67,Z67,AD67,AH67)</f>
        <v>7.77777777777778</v>
      </c>
      <c r="AJ67" s="24" t="n">
        <v>8.74932743519487</v>
      </c>
      <c r="AK67" s="25" t="n">
        <v>4</v>
      </c>
      <c r="AL67" s="25" t="n">
        <v>4.75</v>
      </c>
      <c r="AM67" s="25" t="n">
        <v>10</v>
      </c>
      <c r="AN67" s="25" t="n">
        <v>10</v>
      </c>
      <c r="AO67" s="25" t="n">
        <f aca="false">AVERAGE(Table1323[[#This Row],[6Di Access to foreign television (cable/ satellite)]:[6Dii Access to foreign newspapers]])</f>
        <v>10</v>
      </c>
      <c r="AP67" s="25" t="n">
        <v>10</v>
      </c>
      <c r="AQ67" s="42" t="n">
        <f aca="false">AVERAGE(AJ67:AK67,AL67,AO67,AP67)</f>
        <v>7.49986548703897</v>
      </c>
      <c r="AR67" s="42" t="n">
        <v>5</v>
      </c>
      <c r="AS67" s="42" t="s">
        <v>60</v>
      </c>
      <c r="AT67" s="42" t="n">
        <v>10</v>
      </c>
      <c r="AU67" s="42" t="n">
        <f aca="false">AVERAGE(AS67:AT67)</f>
        <v>10</v>
      </c>
      <c r="AV67" s="42" t="n">
        <f aca="false">AVERAGE(AR67,AU67)</f>
        <v>7.5</v>
      </c>
      <c r="AW67" s="43" t="n">
        <f aca="false">AVERAGE(Table1323[[#This Row],[RULE OF LAW]],Table1323[[#This Row],[SECURITY &amp; SAFETY]],Table1323[[#This Row],[PERSONAL FREEDOM (minus Security &amp;Safety and Rule of Law)]],Table1323[[#This Row],[PERSONAL FREEDOM (minus Security &amp;Safety and Rule of Law)]])</f>
        <v>6.95601428164402</v>
      </c>
      <c r="AX67" s="44" t="n">
        <v>6.89</v>
      </c>
      <c r="AY67" s="45" t="n">
        <f aca="false">AVERAGE(Table1323[[#This Row],[PERSONAL FREEDOM]:[ECONOMIC FREEDOM]])</f>
        <v>6.92300714082201</v>
      </c>
      <c r="AZ67" s="46" t="n">
        <f aca="false">RANK(BA67,$BA$2:$BA$154)</f>
        <v>76</v>
      </c>
      <c r="BA67" s="30" t="n">
        <f aca="false">ROUND(AY67, 2)</f>
        <v>6.92</v>
      </c>
      <c r="BB67" s="43" t="n">
        <f aca="false">Table1323[[#This Row],[1 Rule of Law]]</f>
        <v>4.6</v>
      </c>
      <c r="BC67" s="43" t="n">
        <f aca="false">Table1323[[#This Row],[2 Security &amp; Safety]]</f>
        <v>9.11299982064939</v>
      </c>
      <c r="BD67" s="43" t="n">
        <f aca="false">AVERAGE(AQ67,U67,AI67,AV67,X67)</f>
        <v>7.05552865296335</v>
      </c>
    </row>
    <row r="68" customFormat="false" ht="15" hidden="false" customHeight="true" outlineLevel="0" collapsed="false">
      <c r="A68" s="41" t="s">
        <v>122</v>
      </c>
      <c r="B68" s="42" t="n">
        <v>2.2</v>
      </c>
      <c r="C68" s="42" t="n">
        <v>6.24003390412804</v>
      </c>
      <c r="D68" s="42" t="n">
        <v>4.49979294901855</v>
      </c>
      <c r="E68" s="42" t="n">
        <v>4.3</v>
      </c>
      <c r="F68" s="42" t="n">
        <v>8.36</v>
      </c>
      <c r="G68" s="42" t="n">
        <v>0</v>
      </c>
      <c r="H68" s="42" t="n">
        <v>9.66654784053903</v>
      </c>
      <c r="I68" s="42" t="n">
        <v>2.5</v>
      </c>
      <c r="J68" s="42" t="n">
        <v>9.49080954028258</v>
      </c>
      <c r="K68" s="42" t="n">
        <v>8.78605389515156</v>
      </c>
      <c r="L68" s="42" t="n">
        <f aca="false">AVERAGE(Table1323[[#This Row],[2Bi Disappearance]:[2Bv Terrorism Injured ]])</f>
        <v>6.08868225519463</v>
      </c>
      <c r="M68" s="42" t="n">
        <v>10</v>
      </c>
      <c r="N68" s="42" t="n">
        <v>7.5</v>
      </c>
      <c r="O68" s="47" t="n">
        <v>5</v>
      </c>
      <c r="P68" s="47" t="n">
        <f aca="false">AVERAGE(Table1323[[#This Row],[2Ci Female Genital Mutilation]:[2Ciii Equal Inheritance Rights]])</f>
        <v>7.5</v>
      </c>
      <c r="Q68" s="42" t="n">
        <f aca="false">AVERAGE(F68,L68,P68)</f>
        <v>7.31622741839821</v>
      </c>
      <c r="R68" s="42" t="n">
        <v>0</v>
      </c>
      <c r="S68" s="42" t="n">
        <v>5</v>
      </c>
      <c r="T68" s="42" t="n">
        <v>5</v>
      </c>
      <c r="U68" s="42" t="n">
        <f aca="false">AVERAGE(R68:T68)</f>
        <v>3.33333333333333</v>
      </c>
      <c r="V68" s="42" t="s">
        <v>60</v>
      </c>
      <c r="W68" s="42" t="s">
        <v>60</v>
      </c>
      <c r="X68" s="42" t="s">
        <v>60</v>
      </c>
      <c r="Y68" s="42" t="s">
        <v>60</v>
      </c>
      <c r="Z68" s="42" t="s">
        <v>60</v>
      </c>
      <c r="AA68" s="42" t="s">
        <v>60</v>
      </c>
      <c r="AB68" s="42" t="s">
        <v>60</v>
      </c>
      <c r="AC68" s="42" t="s">
        <v>60</v>
      </c>
      <c r="AD68" s="42" t="s">
        <v>60</v>
      </c>
      <c r="AE68" s="42" t="s">
        <v>60</v>
      </c>
      <c r="AF68" s="42" t="s">
        <v>60</v>
      </c>
      <c r="AG68" s="42" t="s">
        <v>60</v>
      </c>
      <c r="AH68" s="42" t="s">
        <v>60</v>
      </c>
      <c r="AI68" s="42" t="s">
        <v>60</v>
      </c>
      <c r="AJ68" s="24" t="n">
        <v>10</v>
      </c>
      <c r="AK68" s="25" t="n">
        <v>0.333333333333333</v>
      </c>
      <c r="AL68" s="25" t="n">
        <v>1.5</v>
      </c>
      <c r="AM68" s="25" t="s">
        <v>60</v>
      </c>
      <c r="AN68" s="25" t="s">
        <v>60</v>
      </c>
      <c r="AO68" s="25" t="s">
        <v>60</v>
      </c>
      <c r="AP68" s="25" t="s">
        <v>60</v>
      </c>
      <c r="AQ68" s="42" t="n">
        <f aca="false">AVERAGE(AJ68:AK68,AL68,AO68,AP68)</f>
        <v>3.94444444444444</v>
      </c>
      <c r="AR68" s="42" t="n">
        <v>0</v>
      </c>
      <c r="AS68" s="42" t="n">
        <v>0</v>
      </c>
      <c r="AT68" s="42" t="n">
        <v>0</v>
      </c>
      <c r="AU68" s="42" t="n">
        <f aca="false">AVERAGE(AS68:AT68)</f>
        <v>0</v>
      </c>
      <c r="AV68" s="42" t="n">
        <f aca="false">AVERAGE(AR68,AU68)</f>
        <v>0</v>
      </c>
      <c r="AW68" s="43" t="n">
        <f aca="false">AVERAGE(Table1323[[#This Row],[RULE OF LAW]],Table1323[[#This Row],[SECURITY &amp; SAFETY]],Table1323[[#This Row],[PERSONAL FREEDOM (minus Security &amp;Safety and Rule of Law)]],Table1323[[#This Row],[PERSONAL FREEDOM (minus Security &amp;Safety and Rule of Law)]])</f>
        <v>4.11701981756252</v>
      </c>
      <c r="AX68" s="44" t="n">
        <v>6.16</v>
      </c>
      <c r="AY68" s="45" t="n">
        <f aca="false">AVERAGE(Table1323[[#This Row],[PERSONAL FREEDOM]:[ECONOMIC FREEDOM]])</f>
        <v>5.13850990878126</v>
      </c>
      <c r="AZ68" s="46" t="n">
        <f aca="false">RANK(BA68,$BA$2:$BA$154)</f>
        <v>148</v>
      </c>
      <c r="BA68" s="30" t="n">
        <f aca="false">ROUND(AY68, 2)</f>
        <v>5.14</v>
      </c>
      <c r="BB68" s="43" t="n">
        <f aca="false">Table1323[[#This Row],[1 Rule of Law]]</f>
        <v>4.3</v>
      </c>
      <c r="BC68" s="43" t="n">
        <f aca="false">Table1323[[#This Row],[2 Security &amp; Safety]]</f>
        <v>7.31622741839821</v>
      </c>
      <c r="BD68" s="43" t="n">
        <f aca="false">AVERAGE(AQ68,U68,AI68,AV68,X68)</f>
        <v>2.42592592592593</v>
      </c>
    </row>
    <row r="69" customFormat="false" ht="15" hidden="false" customHeight="true" outlineLevel="0" collapsed="false">
      <c r="A69" s="41" t="s">
        <v>123</v>
      </c>
      <c r="B69" s="42" t="s">
        <v>60</v>
      </c>
      <c r="C69" s="42" t="s">
        <v>60</v>
      </c>
      <c r="D69" s="42" t="s">
        <v>60</v>
      </c>
      <c r="E69" s="42" t="n">
        <v>7.893729</v>
      </c>
      <c r="F69" s="42" t="n">
        <v>9.52</v>
      </c>
      <c r="G69" s="42" t="n">
        <v>10</v>
      </c>
      <c r="H69" s="42" t="n">
        <v>10</v>
      </c>
      <c r="I69" s="42" t="n">
        <v>7.5</v>
      </c>
      <c r="J69" s="42" t="n">
        <v>10</v>
      </c>
      <c r="K69" s="42" t="n">
        <v>9.64240663907834</v>
      </c>
      <c r="L69" s="42" t="n">
        <f aca="false">AVERAGE(Table1323[[#This Row],[2Bi Disappearance]:[2Bv Terrorism Injured ]])</f>
        <v>9.42848132781567</v>
      </c>
      <c r="M69" s="42" t="n">
        <v>10</v>
      </c>
      <c r="N69" s="42" t="n">
        <v>10</v>
      </c>
      <c r="O69" s="47" t="n">
        <v>10</v>
      </c>
      <c r="P69" s="47" t="n">
        <f aca="false">AVERAGE(Table1323[[#This Row],[2Ci Female Genital Mutilation]:[2Ciii Equal Inheritance Rights]])</f>
        <v>10</v>
      </c>
      <c r="Q69" s="42" t="n">
        <f aca="false">AVERAGE(F69,L69,P69)</f>
        <v>9.64949377593856</v>
      </c>
      <c r="R69" s="42" t="n">
        <v>10</v>
      </c>
      <c r="S69" s="42" t="n">
        <v>10</v>
      </c>
      <c r="T69" s="42" t="n">
        <v>10</v>
      </c>
      <c r="U69" s="42" t="n">
        <f aca="false">AVERAGE(R69:T69)</f>
        <v>10</v>
      </c>
      <c r="V69" s="42" t="n">
        <v>10</v>
      </c>
      <c r="W69" s="42" t="n">
        <v>10</v>
      </c>
      <c r="X69" s="42" t="n">
        <f aca="false">AVERAGE(Table1323[[#This Row],[4A Freedom to establish religious organizations]:[4B Autonomy of religious organizations]])</f>
        <v>10</v>
      </c>
      <c r="Y69" s="42" t="n">
        <v>10</v>
      </c>
      <c r="Z69" s="42" t="n">
        <v>10</v>
      </c>
      <c r="AA69" s="42" t="n">
        <v>10</v>
      </c>
      <c r="AB69" s="42" t="n">
        <v>10</v>
      </c>
      <c r="AC69" s="42" t="n">
        <v>10</v>
      </c>
      <c r="AD69" s="42" t="e">
        <f aca="false">AVERAGE(Table1323[[#This Row],[5Ci Political parties]:[5ciii educational, sporting and cultural organizations]])</f>
        <v>#N/A</v>
      </c>
      <c r="AE69" s="42" t="n">
        <v>10</v>
      </c>
      <c r="AF69" s="42" t="n">
        <v>10</v>
      </c>
      <c r="AG69" s="42" t="n">
        <v>10</v>
      </c>
      <c r="AH69" s="42" t="e">
        <f aca="false">AVERAGE(Table1323[[#This Row],[5Di Political parties]:[5diii educational, sporting and cultural organizations5]])</f>
        <v>#N/A</v>
      </c>
      <c r="AI69" s="42" t="n">
        <f aca="false">AVERAGE(Y69,Z69,AD69,AH69)</f>
        <v>10</v>
      </c>
      <c r="AJ69" s="24" t="n">
        <v>10</v>
      </c>
      <c r="AK69" s="25" t="n">
        <v>8.66666666666667</v>
      </c>
      <c r="AL69" s="25" t="n">
        <v>8.5</v>
      </c>
      <c r="AM69" s="25" t="n">
        <v>10</v>
      </c>
      <c r="AN69" s="25" t="n">
        <v>10</v>
      </c>
      <c r="AO69" s="25" t="n">
        <f aca="false">AVERAGE(Table1323[[#This Row],[6Di Access to foreign television (cable/ satellite)]:[6Dii Access to foreign newspapers]])</f>
        <v>10</v>
      </c>
      <c r="AP69" s="25" t="n">
        <v>10</v>
      </c>
      <c r="AQ69" s="42" t="n">
        <f aca="false">AVERAGE(AJ69:AK69,AL69,AO69,AP69)</f>
        <v>9.43333333333333</v>
      </c>
      <c r="AR69" s="42" t="n">
        <v>10</v>
      </c>
      <c r="AS69" s="42" t="n">
        <v>10</v>
      </c>
      <c r="AT69" s="42" t="n">
        <v>10</v>
      </c>
      <c r="AU69" s="42" t="n">
        <f aca="false">AVERAGE(AS69:AT69)</f>
        <v>10</v>
      </c>
      <c r="AV69" s="42" t="n">
        <f aca="false">AVERAGE(AR69,AU69)</f>
        <v>10</v>
      </c>
      <c r="AW69" s="43" t="n">
        <f aca="false">AVERAGE(Table1323[[#This Row],[RULE OF LAW]],Table1323[[#This Row],[SECURITY &amp; SAFETY]],Table1323[[#This Row],[PERSONAL FREEDOM (minus Security &amp;Safety and Rule of Law)]],Table1323[[#This Row],[PERSONAL FREEDOM (minus Security &amp;Safety and Rule of Law)]])</f>
        <v>9.32913902731797</v>
      </c>
      <c r="AX69" s="44" t="n">
        <v>7.59</v>
      </c>
      <c r="AY69" s="45" t="n">
        <f aca="false">AVERAGE(Table1323[[#This Row],[PERSONAL FREEDOM]:[ECONOMIC FREEDOM]])</f>
        <v>8.45956951365899</v>
      </c>
      <c r="AZ69" s="46" t="n">
        <f aca="false">RANK(BA69,$BA$2:$BA$154)</f>
        <v>10</v>
      </c>
      <c r="BA69" s="30" t="n">
        <f aca="false">ROUND(AY69, 2)</f>
        <v>8.46</v>
      </c>
      <c r="BB69" s="43" t="n">
        <f aca="false">Table1323[[#This Row],[1 Rule of Law]]</f>
        <v>7.893729</v>
      </c>
      <c r="BC69" s="43" t="n">
        <f aca="false">Table1323[[#This Row],[2 Security &amp; Safety]]</f>
        <v>9.64949377593856</v>
      </c>
      <c r="BD69" s="43" t="n">
        <f aca="false">AVERAGE(AQ69,U69,AI69,AV69,X69)</f>
        <v>9.88666666666667</v>
      </c>
    </row>
    <row r="70" customFormat="false" ht="15" hidden="false" customHeight="true" outlineLevel="0" collapsed="false">
      <c r="A70" s="41" t="s">
        <v>124</v>
      </c>
      <c r="B70" s="42" t="s">
        <v>60</v>
      </c>
      <c r="C70" s="42" t="s">
        <v>60</v>
      </c>
      <c r="D70" s="42" t="s">
        <v>60</v>
      </c>
      <c r="E70" s="42" t="n">
        <v>6.696551</v>
      </c>
      <c r="F70" s="42" t="n">
        <v>9.2</v>
      </c>
      <c r="G70" s="42" t="n">
        <v>10</v>
      </c>
      <c r="H70" s="42" t="n">
        <v>8.81945537541319</v>
      </c>
      <c r="I70" s="42" t="n">
        <v>5</v>
      </c>
      <c r="J70" s="42" t="n">
        <v>9.82510450006121</v>
      </c>
      <c r="K70" s="42" t="n">
        <v>9.5540164751561</v>
      </c>
      <c r="L70" s="42" t="n">
        <f aca="false">AVERAGE(Table1323[[#This Row],[2Bi Disappearance]:[2Bv Terrorism Injured ]])</f>
        <v>8.6397152701261</v>
      </c>
      <c r="M70" s="42" t="n">
        <v>9.5</v>
      </c>
      <c r="N70" s="42" t="n">
        <v>10</v>
      </c>
      <c r="O70" s="47" t="n">
        <v>10</v>
      </c>
      <c r="P70" s="47" t="n">
        <f aca="false">AVERAGE(Table1323[[#This Row],[2Ci Female Genital Mutilation]:[2Ciii Equal Inheritance Rights]])</f>
        <v>9.83333333333333</v>
      </c>
      <c r="Q70" s="42" t="n">
        <f aca="false">AVERAGE(F70,L70,P70)</f>
        <v>9.22434953448648</v>
      </c>
      <c r="R70" s="42" t="n">
        <v>10</v>
      </c>
      <c r="S70" s="42" t="n">
        <v>0</v>
      </c>
      <c r="T70" s="42" t="n">
        <v>10</v>
      </c>
      <c r="U70" s="42" t="n">
        <f aca="false">AVERAGE(R70:T70)</f>
        <v>6.66666666666667</v>
      </c>
      <c r="V70" s="42" t="n">
        <v>10</v>
      </c>
      <c r="W70" s="42" t="n">
        <v>10</v>
      </c>
      <c r="X70" s="42" t="n">
        <f aca="false">AVERAGE(Table1323[[#This Row],[4A Freedom to establish religious organizations]:[4B Autonomy of religious organizations]])</f>
        <v>10</v>
      </c>
      <c r="Y70" s="42" t="n">
        <v>10</v>
      </c>
      <c r="Z70" s="42" t="n">
        <v>10</v>
      </c>
      <c r="AA70" s="42" t="n">
        <v>10</v>
      </c>
      <c r="AB70" s="42" t="n">
        <v>10</v>
      </c>
      <c r="AC70" s="42" t="n">
        <v>10</v>
      </c>
      <c r="AD70" s="42" t="e">
        <f aca="false">AVERAGE(Table1323[[#This Row],[5Ci Political parties]:[5ciii educational, sporting and cultural organizations]])</f>
        <v>#N/A</v>
      </c>
      <c r="AE70" s="42" t="n">
        <v>7.5</v>
      </c>
      <c r="AF70" s="42" t="n">
        <v>10</v>
      </c>
      <c r="AG70" s="42" t="n">
        <v>7.5</v>
      </c>
      <c r="AH70" s="42" t="e">
        <f aca="false">AVERAGE(Table1323[[#This Row],[5Di Political parties]:[5diii educational, sporting and cultural organizations5]])</f>
        <v>#N/A</v>
      </c>
      <c r="AI70" s="42" t="n">
        <f aca="false">AVERAGE(Y70,Z70,AD70,AH70)</f>
        <v>9.58333333333333</v>
      </c>
      <c r="AJ70" s="24" t="n">
        <v>10</v>
      </c>
      <c r="AK70" s="25" t="n">
        <v>7.66666666666667</v>
      </c>
      <c r="AL70" s="25" t="n">
        <v>6</v>
      </c>
      <c r="AM70" s="25" t="n">
        <v>10</v>
      </c>
      <c r="AN70" s="25" t="n">
        <v>10</v>
      </c>
      <c r="AO70" s="25" t="n">
        <f aca="false">AVERAGE(Table1323[[#This Row],[6Di Access to foreign television (cable/ satellite)]:[6Dii Access to foreign newspapers]])</f>
        <v>10</v>
      </c>
      <c r="AP70" s="25" t="n">
        <v>10</v>
      </c>
      <c r="AQ70" s="42" t="n">
        <f aca="false">AVERAGE(AJ70:AK70,AL70,AO70,AP70)</f>
        <v>8.73333333333333</v>
      </c>
      <c r="AR70" s="42" t="s">
        <v>60</v>
      </c>
      <c r="AS70" s="42" t="n">
        <v>10</v>
      </c>
      <c r="AT70" s="42" t="n">
        <v>10</v>
      </c>
      <c r="AU70" s="42" t="n">
        <f aca="false">AVERAGE(AS70:AT70)</f>
        <v>10</v>
      </c>
      <c r="AV70" s="42" t="n">
        <f aca="false">AVERAGE(AR70,AU70)</f>
        <v>10</v>
      </c>
      <c r="AW70" s="43" t="n">
        <f aca="false">AVERAGE(Table1323[[#This Row],[RULE OF LAW]],Table1323[[#This Row],[SECURITY &amp; SAFETY]],Table1323[[#This Row],[PERSONAL FREEDOM (minus Security &amp;Safety and Rule of Law)]],Table1323[[#This Row],[PERSONAL FREEDOM (minus Security &amp;Safety and Rule of Law)]])</f>
        <v>8.47855846695495</v>
      </c>
      <c r="AX70" s="44" t="n">
        <v>7.3</v>
      </c>
      <c r="AY70" s="45" t="n">
        <f aca="false">AVERAGE(Table1323[[#This Row],[PERSONAL FREEDOM]:[ECONOMIC FREEDOM]])</f>
        <v>7.88927923347748</v>
      </c>
      <c r="AZ70" s="46" t="n">
        <f aca="false">RANK(BA70,$BA$2:$BA$154)</f>
        <v>40</v>
      </c>
      <c r="BA70" s="30" t="n">
        <f aca="false">ROUND(AY70, 2)</f>
        <v>7.89</v>
      </c>
      <c r="BB70" s="43" t="n">
        <f aca="false">Table1323[[#This Row],[1 Rule of Law]]</f>
        <v>6.696551</v>
      </c>
      <c r="BC70" s="43" t="n">
        <f aca="false">Table1323[[#This Row],[2 Security &amp; Safety]]</f>
        <v>9.22434953448648</v>
      </c>
      <c r="BD70" s="43" t="n">
        <f aca="false">AVERAGE(AQ70,U70,AI70,AV70,X70)</f>
        <v>8.99666666666667</v>
      </c>
    </row>
    <row r="71" customFormat="false" ht="15" hidden="false" customHeight="true" outlineLevel="0" collapsed="false">
      <c r="A71" s="41" t="s">
        <v>125</v>
      </c>
      <c r="B71" s="42" t="n">
        <v>7.8</v>
      </c>
      <c r="C71" s="42" t="n">
        <v>5.58801613591256</v>
      </c>
      <c r="D71" s="42" t="n">
        <v>6.72942399044475</v>
      </c>
      <c r="E71" s="42" t="n">
        <v>6.7</v>
      </c>
      <c r="F71" s="42" t="n">
        <v>9.64</v>
      </c>
      <c r="G71" s="42" t="n">
        <v>10</v>
      </c>
      <c r="H71" s="42" t="n">
        <v>10</v>
      </c>
      <c r="I71" s="42" t="n">
        <v>10</v>
      </c>
      <c r="J71" s="42" t="n">
        <v>10</v>
      </c>
      <c r="K71" s="42" t="n">
        <v>9.99007992029547</v>
      </c>
      <c r="L71" s="42" t="n">
        <f aca="false">AVERAGE(Table1323[[#This Row],[2Bi Disappearance]:[2Bv Terrorism Injured ]])</f>
        <v>9.99801598405909</v>
      </c>
      <c r="M71" s="42" t="n">
        <v>9.5</v>
      </c>
      <c r="N71" s="42" t="n">
        <v>10</v>
      </c>
      <c r="O71" s="47" t="n">
        <v>10</v>
      </c>
      <c r="P71" s="47" t="n">
        <f aca="false">AVERAGE(Table1323[[#This Row],[2Ci Female Genital Mutilation]:[2Ciii Equal Inheritance Rights]])</f>
        <v>9.83333333333333</v>
      </c>
      <c r="Q71" s="42" t="n">
        <f aca="false">AVERAGE(F71,L71,P71)</f>
        <v>9.82378310579748</v>
      </c>
      <c r="R71" s="42" t="n">
        <v>10</v>
      </c>
      <c r="S71" s="42" t="n">
        <v>10</v>
      </c>
      <c r="T71" s="42" t="n">
        <v>10</v>
      </c>
      <c r="U71" s="42" t="n">
        <f aca="false">AVERAGE(R71:T71)</f>
        <v>10</v>
      </c>
      <c r="V71" s="42" t="n">
        <v>10</v>
      </c>
      <c r="W71" s="42" t="n">
        <v>10</v>
      </c>
      <c r="X71" s="42" t="n">
        <f aca="false">AVERAGE(Table1323[[#This Row],[4A Freedom to establish religious organizations]:[4B Autonomy of religious organizations]])</f>
        <v>10</v>
      </c>
      <c r="Y71" s="42" t="n">
        <v>10</v>
      </c>
      <c r="Z71" s="42" t="n">
        <v>10</v>
      </c>
      <c r="AA71" s="42" t="n">
        <v>10</v>
      </c>
      <c r="AB71" s="42" t="n">
        <v>10</v>
      </c>
      <c r="AC71" s="42" t="n">
        <v>10</v>
      </c>
      <c r="AD71" s="42" t="e">
        <f aca="false">AVERAGE(Table1323[[#This Row],[5Ci Political parties]:[5ciii educational, sporting and cultural organizations]])</f>
        <v>#N/A</v>
      </c>
      <c r="AE71" s="42" t="n">
        <v>10</v>
      </c>
      <c r="AF71" s="42" t="n">
        <v>10</v>
      </c>
      <c r="AG71" s="42" t="n">
        <v>10</v>
      </c>
      <c r="AH71" s="42" t="e">
        <f aca="false">AVERAGE(Table1323[[#This Row],[5Di Political parties]:[5diii educational, sporting and cultural organizations5]])</f>
        <v>#N/A</v>
      </c>
      <c r="AI71" s="42" t="n">
        <f aca="false">AVERAGE(Y71,Z71,AD71,AH71)</f>
        <v>10</v>
      </c>
      <c r="AJ71" s="24" t="n">
        <v>10</v>
      </c>
      <c r="AK71" s="25" t="n">
        <v>6.33333333333333</v>
      </c>
      <c r="AL71" s="25" t="n">
        <v>7.25</v>
      </c>
      <c r="AM71" s="25" t="n">
        <v>10</v>
      </c>
      <c r="AN71" s="25" t="n">
        <v>10</v>
      </c>
      <c r="AO71" s="25" t="n">
        <f aca="false">AVERAGE(Table1323[[#This Row],[6Di Access to foreign television (cable/ satellite)]:[6Dii Access to foreign newspapers]])</f>
        <v>10</v>
      </c>
      <c r="AP71" s="25" t="n">
        <v>10</v>
      </c>
      <c r="AQ71" s="42" t="n">
        <f aca="false">AVERAGE(AJ71:AK71,AL71,AO71,AP71)</f>
        <v>8.71666666666667</v>
      </c>
      <c r="AR71" s="42" t="n">
        <v>10</v>
      </c>
      <c r="AS71" s="42" t="n">
        <v>10</v>
      </c>
      <c r="AT71" s="42" t="n">
        <v>10</v>
      </c>
      <c r="AU71" s="42" t="n">
        <f aca="false">AVERAGE(AS71:AT71)</f>
        <v>10</v>
      </c>
      <c r="AV71" s="42" t="n">
        <f aca="false">AVERAGE(AR71,AU71)</f>
        <v>10</v>
      </c>
      <c r="AW71" s="43" t="n">
        <f aca="false">AVERAGE(Table1323[[#This Row],[RULE OF LAW]],Table1323[[#This Row],[SECURITY &amp; SAFETY]],Table1323[[#This Row],[PERSONAL FREEDOM (minus Security &amp;Safety and Rule of Law)]],Table1323[[#This Row],[PERSONAL FREEDOM (minus Security &amp;Safety and Rule of Law)]])</f>
        <v>9.00261244311604</v>
      </c>
      <c r="AX71" s="44" t="n">
        <v>7.15</v>
      </c>
      <c r="AY71" s="45" t="n">
        <f aca="false">AVERAGE(Table1323[[#This Row],[PERSONAL FREEDOM]:[ECONOMIC FREEDOM]])</f>
        <v>8.07630622155802</v>
      </c>
      <c r="AZ71" s="46" t="n">
        <f aca="false">RANK(BA71,$BA$2:$BA$154)</f>
        <v>31</v>
      </c>
      <c r="BA71" s="30" t="n">
        <f aca="false">ROUND(AY71, 2)</f>
        <v>8.08</v>
      </c>
      <c r="BB71" s="43" t="n">
        <f aca="false">Table1323[[#This Row],[1 Rule of Law]]</f>
        <v>6.7</v>
      </c>
      <c r="BC71" s="43" t="n">
        <f aca="false">Table1323[[#This Row],[2 Security &amp; Safety]]</f>
        <v>9.82378310579748</v>
      </c>
      <c r="BD71" s="43" t="n">
        <f aca="false">AVERAGE(AQ71,U71,AI71,AV71,X71)</f>
        <v>9.74333333333333</v>
      </c>
    </row>
    <row r="72" customFormat="false" ht="15" hidden="false" customHeight="true" outlineLevel="0" collapsed="false">
      <c r="A72" s="41" t="s">
        <v>126</v>
      </c>
      <c r="B72" s="42" t="n">
        <v>4.43333333333333</v>
      </c>
      <c r="C72" s="42" t="n">
        <v>5.07203624053807</v>
      </c>
      <c r="D72" s="42" t="n">
        <v>4.18091079779757</v>
      </c>
      <c r="E72" s="42" t="n">
        <v>4.6</v>
      </c>
      <c r="F72" s="42" t="n">
        <v>0</v>
      </c>
      <c r="G72" s="42" t="n">
        <v>10</v>
      </c>
      <c r="H72" s="42" t="n">
        <v>10</v>
      </c>
      <c r="I72" s="42" t="n">
        <v>5</v>
      </c>
      <c r="J72" s="42" t="n">
        <v>10</v>
      </c>
      <c r="K72" s="42" t="n">
        <v>10</v>
      </c>
      <c r="L72" s="42" t="n">
        <f aca="false">AVERAGE(Table1323[[#This Row],[2Bi Disappearance]:[2Bv Terrorism Injured ]])</f>
        <v>9</v>
      </c>
      <c r="M72" s="42" t="n">
        <v>10</v>
      </c>
      <c r="N72" s="42" t="n">
        <v>10</v>
      </c>
      <c r="O72" s="47" t="n">
        <v>10</v>
      </c>
      <c r="P72" s="47" t="n">
        <f aca="false">AVERAGE(Table1323[[#This Row],[2Ci Female Genital Mutilation]:[2Ciii Equal Inheritance Rights]])</f>
        <v>10</v>
      </c>
      <c r="Q72" s="42" t="n">
        <f aca="false">AVERAGE(F72,L72,P72)</f>
        <v>6.33333333333333</v>
      </c>
      <c r="R72" s="42" t="n">
        <v>10</v>
      </c>
      <c r="S72" s="42" t="n">
        <v>10</v>
      </c>
      <c r="T72" s="42" t="n">
        <v>10</v>
      </c>
      <c r="U72" s="42" t="n">
        <f aca="false">AVERAGE(R72:T72)</f>
        <v>10</v>
      </c>
      <c r="V72" s="42" t="s">
        <v>60</v>
      </c>
      <c r="W72" s="42" t="s">
        <v>60</v>
      </c>
      <c r="X72" s="42" t="s">
        <v>60</v>
      </c>
      <c r="Y72" s="42" t="s">
        <v>60</v>
      </c>
      <c r="Z72" s="42" t="s">
        <v>60</v>
      </c>
      <c r="AA72" s="42" t="s">
        <v>60</v>
      </c>
      <c r="AB72" s="42" t="s">
        <v>60</v>
      </c>
      <c r="AC72" s="42" t="s">
        <v>60</v>
      </c>
      <c r="AD72" s="42" t="s">
        <v>60</v>
      </c>
      <c r="AE72" s="42" t="s">
        <v>60</v>
      </c>
      <c r="AF72" s="42" t="s">
        <v>60</v>
      </c>
      <c r="AG72" s="42" t="s">
        <v>60</v>
      </c>
      <c r="AH72" s="42" t="s">
        <v>60</v>
      </c>
      <c r="AI72" s="42" t="s">
        <v>60</v>
      </c>
      <c r="AJ72" s="24" t="n">
        <v>10</v>
      </c>
      <c r="AK72" s="25" t="n">
        <v>9</v>
      </c>
      <c r="AL72" s="25" t="n">
        <v>8.5</v>
      </c>
      <c r="AM72" s="25" t="s">
        <v>60</v>
      </c>
      <c r="AN72" s="25" t="s">
        <v>60</v>
      </c>
      <c r="AO72" s="25" t="s">
        <v>60</v>
      </c>
      <c r="AP72" s="25" t="s">
        <v>60</v>
      </c>
      <c r="AQ72" s="42" t="n">
        <f aca="false">AVERAGE(AJ72:AK72,AL72,AO72,AP72)</f>
        <v>9.16666666666667</v>
      </c>
      <c r="AR72" s="42" t="n">
        <v>10</v>
      </c>
      <c r="AS72" s="42" t="n">
        <v>0</v>
      </c>
      <c r="AT72" s="42" t="n">
        <v>10</v>
      </c>
      <c r="AU72" s="42" t="n">
        <f aca="false">AVERAGE(AS72:AT72)</f>
        <v>5</v>
      </c>
      <c r="AV72" s="42" t="n">
        <f aca="false">AVERAGE(AR72,AU72)</f>
        <v>7.5</v>
      </c>
      <c r="AW72" s="43" t="n">
        <f aca="false">AVERAGE(Table1323[[#This Row],[RULE OF LAW]],Table1323[[#This Row],[SECURITY &amp; SAFETY]],Table1323[[#This Row],[PERSONAL FREEDOM (minus Security &amp;Safety and Rule of Law)]],Table1323[[#This Row],[PERSONAL FREEDOM (minus Security &amp;Safety and Rule of Law)]])</f>
        <v>7.17777777777778</v>
      </c>
      <c r="AX72" s="44" t="n">
        <v>7</v>
      </c>
      <c r="AY72" s="45" t="n">
        <f aca="false">AVERAGE(Table1323[[#This Row],[PERSONAL FREEDOM]:[ECONOMIC FREEDOM]])</f>
        <v>7.08888888888889</v>
      </c>
      <c r="AZ72" s="46" t="n">
        <f aca="false">RANK(BA72,$BA$2:$BA$154)</f>
        <v>69</v>
      </c>
      <c r="BA72" s="30" t="n">
        <f aca="false">ROUND(AY72, 2)</f>
        <v>7.09</v>
      </c>
      <c r="BB72" s="43" t="n">
        <f aca="false">Table1323[[#This Row],[1 Rule of Law]]</f>
        <v>4.6</v>
      </c>
      <c r="BC72" s="43" t="n">
        <f aca="false">Table1323[[#This Row],[2 Security &amp; Safety]]</f>
        <v>6.33333333333333</v>
      </c>
      <c r="BD72" s="43" t="n">
        <f aca="false">AVERAGE(AQ72,U72,AI72,AV72,X72)</f>
        <v>8.88888888888889</v>
      </c>
    </row>
    <row r="73" customFormat="false" ht="15" hidden="false" customHeight="true" outlineLevel="0" collapsed="false">
      <c r="A73" s="41" t="s">
        <v>127</v>
      </c>
      <c r="B73" s="42" t="n">
        <v>7.3</v>
      </c>
      <c r="C73" s="42" t="n">
        <v>7.7049915541808</v>
      </c>
      <c r="D73" s="42" t="n">
        <v>6.77867705000566</v>
      </c>
      <c r="E73" s="42" t="n">
        <v>7.3</v>
      </c>
      <c r="F73" s="42" t="n">
        <v>9.84</v>
      </c>
      <c r="G73" s="42" t="n">
        <v>10</v>
      </c>
      <c r="H73" s="42" t="n">
        <v>10</v>
      </c>
      <c r="I73" s="42" t="n">
        <v>10</v>
      </c>
      <c r="J73" s="42" t="n">
        <v>10</v>
      </c>
      <c r="K73" s="42" t="n">
        <v>10</v>
      </c>
      <c r="L73" s="42" t="n">
        <f aca="false">AVERAGE(Table1323[[#This Row],[2Bi Disappearance]:[2Bv Terrorism Injured ]])</f>
        <v>10</v>
      </c>
      <c r="M73" s="42" t="n">
        <v>10</v>
      </c>
      <c r="N73" s="42" t="n">
        <v>10</v>
      </c>
      <c r="O73" s="47" t="n">
        <v>10</v>
      </c>
      <c r="P73" s="47" t="n">
        <f aca="false">AVERAGE(Table1323[[#This Row],[2Ci Female Genital Mutilation]:[2Ciii Equal Inheritance Rights]])</f>
        <v>10</v>
      </c>
      <c r="Q73" s="42" t="n">
        <f aca="false">AVERAGE(F73,L73,P73)</f>
        <v>9.94666666666667</v>
      </c>
      <c r="R73" s="42" t="n">
        <v>10</v>
      </c>
      <c r="S73" s="42" t="n">
        <v>10</v>
      </c>
      <c r="T73" s="42" t="n">
        <v>10</v>
      </c>
      <c r="U73" s="42" t="n">
        <f aca="false">AVERAGE(R73:T73)</f>
        <v>10</v>
      </c>
      <c r="V73" s="42" t="n">
        <v>5</v>
      </c>
      <c r="W73" s="42" t="n">
        <v>6.66666666666667</v>
      </c>
      <c r="X73" s="42" t="n">
        <f aca="false">AVERAGE(Table1323[[#This Row],[4A Freedom to establish religious organizations]:[4B Autonomy of religious organizations]])</f>
        <v>5.83333333333333</v>
      </c>
      <c r="Y73" s="42" t="n">
        <v>10</v>
      </c>
      <c r="Z73" s="42" t="n">
        <v>10</v>
      </c>
      <c r="AA73" s="42" t="n">
        <v>3.33333333333333</v>
      </c>
      <c r="AB73" s="42" t="n">
        <v>10</v>
      </c>
      <c r="AC73" s="42" t="n">
        <v>6.66666666666667</v>
      </c>
      <c r="AD73" s="42" t="e">
        <f aca="false">AVERAGE(Table1323[[#This Row],[5Ci Political parties]:[5ciii educational, sporting and cultural organizations]])</f>
        <v>#N/A</v>
      </c>
      <c r="AE73" s="42" t="n">
        <v>5</v>
      </c>
      <c r="AF73" s="42" t="n">
        <v>5</v>
      </c>
      <c r="AG73" s="42" t="n">
        <v>5</v>
      </c>
      <c r="AH73" s="42" t="e">
        <f aca="false">AVERAGE(Table1323[[#This Row],[5Di Political parties]:[5diii educational, sporting and cultural organizations5]])</f>
        <v>#N/A</v>
      </c>
      <c r="AI73" s="42" t="e">
        <f aca="false">AVERAGE(Y73,Z73,AD73,AH73)</f>
        <v>#N/A</v>
      </c>
      <c r="AJ73" s="24" t="n">
        <v>10</v>
      </c>
      <c r="AK73" s="25" t="n">
        <v>9.33333333333333</v>
      </c>
      <c r="AL73" s="25" t="n">
        <v>6.75</v>
      </c>
      <c r="AM73" s="25" t="n">
        <v>10</v>
      </c>
      <c r="AN73" s="25" t="n">
        <v>10</v>
      </c>
      <c r="AO73" s="25" t="n">
        <f aca="false">AVERAGE(Table1323[[#This Row],[6Di Access to foreign television (cable/ satellite)]:[6Dii Access to foreign newspapers]])</f>
        <v>10</v>
      </c>
      <c r="AP73" s="25" t="n">
        <v>10</v>
      </c>
      <c r="AQ73" s="42" t="n">
        <f aca="false">AVERAGE(AJ73:AK73,AL73,AO73,AP73)</f>
        <v>9.21666666666667</v>
      </c>
      <c r="AR73" s="42" t="n">
        <v>10</v>
      </c>
      <c r="AS73" s="42" t="n">
        <v>10</v>
      </c>
      <c r="AT73" s="42" t="n">
        <v>10</v>
      </c>
      <c r="AU73" s="42" t="n">
        <f aca="false">AVERAGE(AS73:AT73)</f>
        <v>10</v>
      </c>
      <c r="AV73" s="42" t="n">
        <f aca="false">AVERAGE(AR73,AU73)</f>
        <v>10</v>
      </c>
      <c r="AW73" s="43" t="n">
        <f aca="false">AVERAGE(Table1323[[#This Row],[RULE OF LAW]],Table1323[[#This Row],[SECURITY &amp; SAFETY]],Table1323[[#This Row],[PERSONAL FREEDOM (minus Security &amp;Safety and Rule of Law)]],Table1323[[#This Row],[PERSONAL FREEDOM (minus Security &amp;Safety and Rule of Law)]])</f>
        <v>8.60833333333333</v>
      </c>
      <c r="AX73" s="44" t="n">
        <v>7.53</v>
      </c>
      <c r="AY73" s="45" t="n">
        <f aca="false">AVERAGE(Table1323[[#This Row],[PERSONAL FREEDOM]:[ECONOMIC FREEDOM]])</f>
        <v>8.06916666666667</v>
      </c>
      <c r="AZ73" s="46" t="n">
        <f aca="false">RANK(BA73,$BA$2:$BA$154)</f>
        <v>32</v>
      </c>
      <c r="BA73" s="30" t="n">
        <f aca="false">ROUND(AY73, 2)</f>
        <v>8.07</v>
      </c>
      <c r="BB73" s="43" t="n">
        <f aca="false">Table1323[[#This Row],[1 Rule of Law]]</f>
        <v>7.3</v>
      </c>
      <c r="BC73" s="43" t="n">
        <f aca="false">Table1323[[#This Row],[2 Security &amp; Safety]]</f>
        <v>9.94666666666667</v>
      </c>
      <c r="BD73" s="43" t="e">
        <f aca="false">AVERAGE(AQ73,U73,AI73,AV73,X73)</f>
        <v>#N/A</v>
      </c>
    </row>
    <row r="74" customFormat="false" ht="15" hidden="false" customHeight="true" outlineLevel="0" collapsed="false">
      <c r="A74" s="41" t="s">
        <v>128</v>
      </c>
      <c r="B74" s="42" t="n">
        <v>4.23333333333333</v>
      </c>
      <c r="C74" s="42" t="n">
        <v>6.45313521711919</v>
      </c>
      <c r="D74" s="42" t="n">
        <v>5.16663534775182</v>
      </c>
      <c r="E74" s="42" t="n">
        <v>5.3</v>
      </c>
      <c r="F74" s="42" t="n">
        <v>9.32</v>
      </c>
      <c r="G74" s="42" t="n">
        <v>10</v>
      </c>
      <c r="H74" s="42" t="n">
        <v>10</v>
      </c>
      <c r="I74" s="42" t="n">
        <v>10</v>
      </c>
      <c r="J74" s="42" t="n">
        <v>9.94487624717491</v>
      </c>
      <c r="K74" s="42" t="n">
        <v>9.86770299321978</v>
      </c>
      <c r="L74" s="42" t="n">
        <f aca="false">AVERAGE(Table1323[[#This Row],[2Bi Disappearance]:[2Bv Terrorism Injured ]])</f>
        <v>9.96251584807894</v>
      </c>
      <c r="M74" s="42" t="n">
        <v>9.5</v>
      </c>
      <c r="N74" s="42" t="n">
        <v>5</v>
      </c>
      <c r="O74" s="47" t="n">
        <v>5</v>
      </c>
      <c r="P74" s="47" t="n">
        <f aca="false">AVERAGE(Table1323[[#This Row],[2Ci Female Genital Mutilation]:[2Ciii Equal Inheritance Rights]])</f>
        <v>6.5</v>
      </c>
      <c r="Q74" s="42" t="n">
        <f aca="false">AVERAGE(F74,L74,P74)</f>
        <v>8.59417194935965</v>
      </c>
      <c r="R74" s="42" t="n">
        <v>0</v>
      </c>
      <c r="S74" s="42" t="n">
        <v>10</v>
      </c>
      <c r="T74" s="42" t="n">
        <v>5</v>
      </c>
      <c r="U74" s="42" t="n">
        <f aca="false">AVERAGE(R74:T74)</f>
        <v>5</v>
      </c>
      <c r="V74" s="42" t="n">
        <v>2.5</v>
      </c>
      <c r="W74" s="42" t="n">
        <v>0</v>
      </c>
      <c r="X74" s="42" t="n">
        <f aca="false">AVERAGE(Table1323[[#This Row],[4A Freedom to establish religious organizations]:[4B Autonomy of religious organizations]])</f>
        <v>1.25</v>
      </c>
      <c r="Y74" s="42" t="n">
        <v>2.5</v>
      </c>
      <c r="Z74" s="42" t="n">
        <v>2.5</v>
      </c>
      <c r="AA74" s="42" t="n">
        <v>0</v>
      </c>
      <c r="AB74" s="42" t="n">
        <v>3.33333333333333</v>
      </c>
      <c r="AC74" s="42" t="n">
        <v>0</v>
      </c>
      <c r="AD74" s="42" t="e">
        <f aca="false">AVERAGE(Table1323[[#This Row],[5Ci Political parties]:[5ciii educational, sporting and cultural organizations]])</f>
        <v>#N/A</v>
      </c>
      <c r="AE74" s="42" t="n">
        <v>0</v>
      </c>
      <c r="AF74" s="42" t="n">
        <v>7.5</v>
      </c>
      <c r="AG74" s="42" t="n">
        <v>5</v>
      </c>
      <c r="AH74" s="42" t="e">
        <f aca="false">AVERAGE(Table1323[[#This Row],[5Di Political parties]:[5diii educational, sporting and cultural organizations5]])</f>
        <v>#N/A</v>
      </c>
      <c r="AI74" s="42" t="e">
        <f aca="false">AVERAGE(Y74,Z74,AD74,AH74)</f>
        <v>#N/A</v>
      </c>
      <c r="AJ74" s="24" t="n">
        <v>10</v>
      </c>
      <c r="AK74" s="25" t="n">
        <v>3</v>
      </c>
      <c r="AL74" s="25" t="n">
        <v>4</v>
      </c>
      <c r="AM74" s="25" t="n">
        <v>10</v>
      </c>
      <c r="AN74" s="25" t="n">
        <v>10</v>
      </c>
      <c r="AO74" s="25" t="n">
        <f aca="false">AVERAGE(Table1323[[#This Row],[6Di Access to foreign television (cable/ satellite)]:[6Dii Access to foreign newspapers]])</f>
        <v>10</v>
      </c>
      <c r="AP74" s="25" t="n">
        <v>6.66666666666667</v>
      </c>
      <c r="AQ74" s="42" t="n">
        <f aca="false">AVERAGE(AJ74:AK74,AL74,AO74,AP74)</f>
        <v>6.73333333333333</v>
      </c>
      <c r="AR74" s="42" t="n">
        <v>0</v>
      </c>
      <c r="AS74" s="42" t="n">
        <v>10</v>
      </c>
      <c r="AT74" s="42" t="n">
        <v>10</v>
      </c>
      <c r="AU74" s="42" t="n">
        <f aca="false">AVERAGE(AS74:AT74)</f>
        <v>10</v>
      </c>
      <c r="AV74" s="42" t="n">
        <f aca="false">AVERAGE(AR74,AU74)</f>
        <v>5</v>
      </c>
      <c r="AW74" s="43" t="n">
        <f aca="false">AVERAGE(Table1323[[#This Row],[RULE OF LAW]],Table1323[[#This Row],[SECURITY &amp; SAFETY]],Table1323[[#This Row],[PERSONAL FREEDOM (minus Security &amp;Safety and Rule of Law)]],Table1323[[#This Row],[PERSONAL FREEDOM (minus Security &amp;Safety and Rule of Law)]])</f>
        <v>5.52882076511769</v>
      </c>
      <c r="AX74" s="44" t="n">
        <v>7.77</v>
      </c>
      <c r="AY74" s="45" t="n">
        <f aca="false">AVERAGE(Table1323[[#This Row],[PERSONAL FREEDOM]:[ECONOMIC FREEDOM]])</f>
        <v>6.64941038255884</v>
      </c>
      <c r="AZ74" s="46" t="n">
        <f aca="false">RANK(BA74,$BA$2:$BA$154)</f>
        <v>95</v>
      </c>
      <c r="BA74" s="30" t="n">
        <f aca="false">ROUND(AY74, 2)</f>
        <v>6.65</v>
      </c>
      <c r="BB74" s="43" t="n">
        <f aca="false">Table1323[[#This Row],[1 Rule of Law]]</f>
        <v>5.3</v>
      </c>
      <c r="BC74" s="43" t="n">
        <f aca="false">Table1323[[#This Row],[2 Security &amp; Safety]]</f>
        <v>8.59417194935965</v>
      </c>
      <c r="BD74" s="43" t="e">
        <f aca="false">AVERAGE(AQ74,U74,AI74,AV74,X74)</f>
        <v>#N/A</v>
      </c>
    </row>
    <row r="75" customFormat="false" ht="15" hidden="false" customHeight="true" outlineLevel="0" collapsed="false">
      <c r="A75" s="41" t="s">
        <v>129</v>
      </c>
      <c r="B75" s="42" t="n">
        <v>4.23333333333333</v>
      </c>
      <c r="C75" s="42" t="n">
        <v>4.85737197657802</v>
      </c>
      <c r="D75" s="42" t="n">
        <v>4.56711599428871</v>
      </c>
      <c r="E75" s="42" t="n">
        <v>4.6</v>
      </c>
      <c r="F75" s="42" t="n">
        <v>6.52</v>
      </c>
      <c r="G75" s="42" t="n">
        <v>10</v>
      </c>
      <c r="H75" s="42" t="n">
        <v>10</v>
      </c>
      <c r="I75" s="42" t="n">
        <v>7.5</v>
      </c>
      <c r="J75" s="42" t="n">
        <v>10</v>
      </c>
      <c r="K75" s="42" t="n">
        <v>10</v>
      </c>
      <c r="L75" s="42" t="n">
        <f aca="false">AVERAGE(Table1323[[#This Row],[2Bi Disappearance]:[2Bv Terrorism Injured ]])</f>
        <v>9.5</v>
      </c>
      <c r="M75" s="42" t="n">
        <v>10</v>
      </c>
      <c r="N75" s="42" t="n">
        <v>10</v>
      </c>
      <c r="O75" s="47" t="n">
        <v>10</v>
      </c>
      <c r="P75" s="47" t="n">
        <f aca="false">AVERAGE(Table1323[[#This Row],[2Ci Female Genital Mutilation]:[2Ciii Equal Inheritance Rights]])</f>
        <v>10</v>
      </c>
      <c r="Q75" s="42" t="n">
        <f aca="false">AVERAGE(F75,L75,P75)</f>
        <v>8.67333333333333</v>
      </c>
      <c r="R75" s="42" t="n">
        <v>5</v>
      </c>
      <c r="S75" s="42" t="n">
        <v>5</v>
      </c>
      <c r="T75" s="42" t="n">
        <v>10</v>
      </c>
      <c r="U75" s="42" t="n">
        <f aca="false">AVERAGE(R75:T75)</f>
        <v>6.66666666666667</v>
      </c>
      <c r="V75" s="42" t="n">
        <v>7.5</v>
      </c>
      <c r="W75" s="42" t="n">
        <v>6.66666666666667</v>
      </c>
      <c r="X75" s="42" t="n">
        <f aca="false">AVERAGE(Table1323[[#This Row],[4A Freedom to establish religious organizations]:[4B Autonomy of religious organizations]])</f>
        <v>7.08333333333333</v>
      </c>
      <c r="Y75" s="42" t="n">
        <v>2.5</v>
      </c>
      <c r="Z75" s="42" t="n">
        <v>5</v>
      </c>
      <c r="AA75" s="42" t="n">
        <v>3.33333333333333</v>
      </c>
      <c r="AB75" s="42" t="n">
        <v>6.66666666666667</v>
      </c>
      <c r="AC75" s="42" t="n">
        <v>3.33333333333333</v>
      </c>
      <c r="AD75" s="42" t="e">
        <f aca="false">AVERAGE(Table1323[[#This Row],[5Ci Political parties]:[5ciii educational, sporting and cultural organizations]])</f>
        <v>#N/A</v>
      </c>
      <c r="AE75" s="42" t="n">
        <v>5</v>
      </c>
      <c r="AF75" s="42" t="n">
        <v>7.5</v>
      </c>
      <c r="AG75" s="42" t="n">
        <v>10</v>
      </c>
      <c r="AH75" s="42" t="e">
        <f aca="false">AVERAGE(Table1323[[#This Row],[5Di Political parties]:[5diii educational, sporting and cultural organizations5]])</f>
        <v>#N/A</v>
      </c>
      <c r="AI75" s="42" t="e">
        <f aca="false">AVERAGE(Y75,Z75,AD75,AH75)</f>
        <v>#N/A</v>
      </c>
      <c r="AJ75" s="24" t="n">
        <v>10</v>
      </c>
      <c r="AK75" s="25" t="n">
        <v>1.33333333333333</v>
      </c>
      <c r="AL75" s="25" t="n">
        <v>2.5</v>
      </c>
      <c r="AM75" s="25" t="n">
        <v>6.66666666666667</v>
      </c>
      <c r="AN75" s="25" t="n">
        <v>6.66666666666667</v>
      </c>
      <c r="AO75" s="25" t="n">
        <f aca="false">AVERAGE(Table1323[[#This Row],[6Di Access to foreign television (cable/ satellite)]:[6Dii Access to foreign newspapers]])</f>
        <v>6.66666666666667</v>
      </c>
      <c r="AP75" s="25" t="n">
        <v>10</v>
      </c>
      <c r="AQ75" s="42" t="n">
        <f aca="false">AVERAGE(AJ75:AK75,AL75,AO75,AP75)</f>
        <v>6.1</v>
      </c>
      <c r="AR75" s="42" t="n">
        <v>10</v>
      </c>
      <c r="AS75" s="42" t="n">
        <v>10</v>
      </c>
      <c r="AT75" s="42" t="n">
        <v>10</v>
      </c>
      <c r="AU75" s="42" t="n">
        <f aca="false">AVERAGE(AS75:AT75)</f>
        <v>10</v>
      </c>
      <c r="AV75" s="42" t="n">
        <f aca="false">AVERAGE(AR75,AU75)</f>
        <v>10</v>
      </c>
      <c r="AW75" s="43" t="n">
        <f aca="false">AVERAGE(Table1323[[#This Row],[RULE OF LAW]],Table1323[[#This Row],[SECURITY &amp; SAFETY]],Table1323[[#This Row],[PERSONAL FREEDOM (minus Security &amp;Safety and Rule of Law)]],Table1323[[#This Row],[PERSONAL FREEDOM (minus Security &amp;Safety and Rule of Law)]])</f>
        <v>6.78944444444444</v>
      </c>
      <c r="AX75" s="44" t="n">
        <v>6.96</v>
      </c>
      <c r="AY75" s="45" t="n">
        <f aca="false">AVERAGE(Table1323[[#This Row],[PERSONAL FREEDOM]:[ECONOMIC FREEDOM]])</f>
        <v>6.87472222222222</v>
      </c>
      <c r="AZ75" s="46" t="n">
        <f aca="false">RANK(BA75,$BA$2:$BA$154)</f>
        <v>81</v>
      </c>
      <c r="BA75" s="30" t="n">
        <f aca="false">ROUND(AY75, 2)</f>
        <v>6.87</v>
      </c>
      <c r="BB75" s="43" t="n">
        <f aca="false">Table1323[[#This Row],[1 Rule of Law]]</f>
        <v>4.6</v>
      </c>
      <c r="BC75" s="43" t="n">
        <f aca="false">Table1323[[#This Row],[2 Security &amp; Safety]]</f>
        <v>8.67333333333333</v>
      </c>
      <c r="BD75" s="43" t="e">
        <f aca="false">AVERAGE(AQ75,U75,AI75,AV75,X75)</f>
        <v>#N/A</v>
      </c>
    </row>
    <row r="76" customFormat="false" ht="15" hidden="false" customHeight="true" outlineLevel="0" collapsed="false">
      <c r="A76" s="41" t="s">
        <v>130</v>
      </c>
      <c r="B76" s="42" t="n">
        <v>4.1</v>
      </c>
      <c r="C76" s="42" t="n">
        <v>4.73680293869291</v>
      </c>
      <c r="D76" s="42" t="n">
        <v>3.97986859560256</v>
      </c>
      <c r="E76" s="42" t="n">
        <v>4.3</v>
      </c>
      <c r="F76" s="42" t="n">
        <v>7.8</v>
      </c>
      <c r="G76" s="42" t="n">
        <v>10</v>
      </c>
      <c r="H76" s="42" t="n">
        <v>10</v>
      </c>
      <c r="I76" s="42" t="n">
        <v>2.5</v>
      </c>
      <c r="J76" s="42" t="n">
        <v>9.84367035158686</v>
      </c>
      <c r="K76" s="42" t="n">
        <v>9.21506060744139</v>
      </c>
      <c r="L76" s="42" t="n">
        <f aca="false">AVERAGE(Table1323[[#This Row],[2Bi Disappearance]:[2Bv Terrorism Injured ]])</f>
        <v>8.31174619180565</v>
      </c>
      <c r="M76" s="42" t="n">
        <v>6</v>
      </c>
      <c r="N76" s="42" t="n">
        <v>10</v>
      </c>
      <c r="O76" s="47" t="n">
        <v>5</v>
      </c>
      <c r="P76" s="47" t="n">
        <f aca="false">AVERAGE(Table1323[[#This Row],[2Ci Female Genital Mutilation]:[2Ciii Equal Inheritance Rights]])</f>
        <v>7</v>
      </c>
      <c r="Q76" s="42" t="n">
        <f aca="false">AVERAGE(F76,L76,P76)</f>
        <v>7.70391539726855</v>
      </c>
      <c r="R76" s="42" t="n">
        <v>5</v>
      </c>
      <c r="S76" s="42" t="n">
        <v>0</v>
      </c>
      <c r="T76" s="42" t="n">
        <v>10</v>
      </c>
      <c r="U76" s="42" t="n">
        <f aca="false">AVERAGE(R76:T76)</f>
        <v>5</v>
      </c>
      <c r="V76" s="42" t="n">
        <v>10</v>
      </c>
      <c r="W76" s="42" t="n">
        <v>10</v>
      </c>
      <c r="X76" s="42" t="n">
        <f aca="false">AVERAGE(Table1323[[#This Row],[4A Freedom to establish religious organizations]:[4B Autonomy of religious organizations]])</f>
        <v>10</v>
      </c>
      <c r="Y76" s="42" t="n">
        <v>10</v>
      </c>
      <c r="Z76" s="42" t="n">
        <v>7.5</v>
      </c>
      <c r="AA76" s="42" t="n">
        <v>6.66666666666667</v>
      </c>
      <c r="AB76" s="42" t="n">
        <v>6.66666666666667</v>
      </c>
      <c r="AC76" s="42" t="n">
        <v>10</v>
      </c>
      <c r="AD76" s="42" t="e">
        <f aca="false">AVERAGE(Table1323[[#This Row],[5Ci Political parties]:[5ciii educational, sporting and cultural organizations]])</f>
        <v>#N/A</v>
      </c>
      <c r="AE76" s="42" t="n">
        <v>7.5</v>
      </c>
      <c r="AF76" s="42" t="n">
        <v>7.5</v>
      </c>
      <c r="AG76" s="42" t="n">
        <v>10</v>
      </c>
      <c r="AH76" s="42" t="e">
        <f aca="false">AVERAGE(Table1323[[#This Row],[5Di Political parties]:[5diii educational, sporting and cultural organizations5]])</f>
        <v>#N/A</v>
      </c>
      <c r="AI76" s="42" t="e">
        <f aca="false">AVERAGE(Y76,Z76,AD76,AH76)</f>
        <v>#N/A</v>
      </c>
      <c r="AJ76" s="24" t="n">
        <v>10</v>
      </c>
      <c r="AK76" s="25" t="n">
        <v>3</v>
      </c>
      <c r="AL76" s="25" t="n">
        <v>4.75</v>
      </c>
      <c r="AM76" s="25" t="n">
        <v>10</v>
      </c>
      <c r="AN76" s="25" t="n">
        <v>10</v>
      </c>
      <c r="AO76" s="25" t="n">
        <f aca="false">AVERAGE(Table1323[[#This Row],[6Di Access to foreign television (cable/ satellite)]:[6Dii Access to foreign newspapers]])</f>
        <v>10</v>
      </c>
      <c r="AP76" s="25" t="n">
        <v>10</v>
      </c>
      <c r="AQ76" s="42" t="n">
        <f aca="false">AVERAGE(AJ76:AK76,AL76,AO76,AP76)</f>
        <v>7.55</v>
      </c>
      <c r="AR76" s="42" t="n">
        <v>5</v>
      </c>
      <c r="AS76" s="42" t="n">
        <v>0</v>
      </c>
      <c r="AT76" s="42" t="n">
        <v>10</v>
      </c>
      <c r="AU76" s="42" t="n">
        <f aca="false">AVERAGE(AS76:AT76)</f>
        <v>5</v>
      </c>
      <c r="AV76" s="42" t="n">
        <f aca="false">AVERAGE(AR76,AU76)</f>
        <v>5</v>
      </c>
      <c r="AW76" s="43" t="n">
        <f aca="false">AVERAGE(Table1323[[#This Row],[RULE OF LAW]],Table1323[[#This Row],[SECURITY &amp; SAFETY]],Table1323[[#This Row],[PERSONAL FREEDOM (minus Security &amp;Safety and Rule of Law)]],Table1323[[#This Row],[PERSONAL FREEDOM (minus Security &amp;Safety and Rule of Law)]])</f>
        <v>6.59625662709492</v>
      </c>
      <c r="AX76" s="44" t="n">
        <v>7.03</v>
      </c>
      <c r="AY76" s="45" t="n">
        <f aca="false">AVERAGE(Table1323[[#This Row],[PERSONAL FREEDOM]:[ECONOMIC FREEDOM]])</f>
        <v>6.81312831354746</v>
      </c>
      <c r="AZ76" s="46" t="n">
        <f aca="false">RANK(BA76,$BA$2:$BA$154)</f>
        <v>85</v>
      </c>
      <c r="BA76" s="30" t="n">
        <f aca="false">ROUND(AY76, 2)</f>
        <v>6.81</v>
      </c>
      <c r="BB76" s="43" t="n">
        <f aca="false">Table1323[[#This Row],[1 Rule of Law]]</f>
        <v>4.3</v>
      </c>
      <c r="BC76" s="43" t="n">
        <f aca="false">Table1323[[#This Row],[2 Security &amp; Safety]]</f>
        <v>7.70391539726855</v>
      </c>
      <c r="BD76" s="43" t="e">
        <f aca="false">AVERAGE(AQ76,U76,AI76,AV76,X76)</f>
        <v>#N/A</v>
      </c>
    </row>
    <row r="77" customFormat="false" ht="15" hidden="false" customHeight="true" outlineLevel="0" collapsed="false">
      <c r="A77" s="41" t="s">
        <v>131</v>
      </c>
      <c r="B77" s="42" t="n">
        <v>7.73333333333333</v>
      </c>
      <c r="C77" s="42" t="n">
        <v>7.16860280939691</v>
      </c>
      <c r="D77" s="42" t="n">
        <v>7.5583767067969</v>
      </c>
      <c r="E77" s="42" t="n">
        <v>7.5</v>
      </c>
      <c r="F77" s="42" t="n">
        <v>9.64</v>
      </c>
      <c r="G77" s="42" t="n">
        <v>10</v>
      </c>
      <c r="H77" s="42" t="n">
        <v>10</v>
      </c>
      <c r="I77" s="42" t="n">
        <v>7.5</v>
      </c>
      <c r="J77" s="42" t="n">
        <v>10</v>
      </c>
      <c r="K77" s="42" t="n">
        <v>10</v>
      </c>
      <c r="L77" s="42" t="n">
        <f aca="false">AVERAGE(Table1323[[#This Row],[2Bi Disappearance]:[2Bv Terrorism Injured ]])</f>
        <v>9.5</v>
      </c>
      <c r="M77" s="42" t="s">
        <v>60</v>
      </c>
      <c r="N77" s="42" t="n">
        <v>10</v>
      </c>
      <c r="O77" s="47" t="n">
        <v>10</v>
      </c>
      <c r="P77" s="47" t="n">
        <f aca="false">AVERAGE(Table1323[[#This Row],[2Ci Female Genital Mutilation]:[2Ciii Equal Inheritance Rights]])</f>
        <v>10</v>
      </c>
      <c r="Q77" s="42" t="n">
        <f aca="false">AVERAGE(F77,L77,P77)</f>
        <v>9.71333333333333</v>
      </c>
      <c r="R77" s="42" t="n">
        <v>5</v>
      </c>
      <c r="S77" s="42" t="n">
        <v>10</v>
      </c>
      <c r="T77" s="42" t="n">
        <v>10</v>
      </c>
      <c r="U77" s="42" t="n">
        <f aca="false">AVERAGE(R77:T77)</f>
        <v>8.33333333333333</v>
      </c>
      <c r="V77" s="42" t="n">
        <v>10</v>
      </c>
      <c r="W77" s="42" t="n">
        <v>10</v>
      </c>
      <c r="X77" s="42" t="n">
        <f aca="false">AVERAGE(Table1323[[#This Row],[4A Freedom to establish religious organizations]:[4B Autonomy of religious organizations]])</f>
        <v>10</v>
      </c>
      <c r="Y77" s="42" t="n">
        <v>10</v>
      </c>
      <c r="Z77" s="42" t="n">
        <v>10</v>
      </c>
      <c r="AA77" s="42" t="n">
        <v>10</v>
      </c>
      <c r="AB77" s="42" t="n">
        <v>6.66666666666667</v>
      </c>
      <c r="AC77" s="42" t="n">
        <v>6.66666666666667</v>
      </c>
      <c r="AD77" s="42" t="e">
        <f aca="false">AVERAGE(Table1323[[#This Row],[5Ci Political parties]:[5ciii educational, sporting and cultural organizations]])</f>
        <v>#N/A</v>
      </c>
      <c r="AE77" s="42" t="n">
        <v>10</v>
      </c>
      <c r="AF77" s="42" t="n">
        <v>10</v>
      </c>
      <c r="AG77" s="42" t="n">
        <v>10</v>
      </c>
      <c r="AH77" s="42" t="e">
        <f aca="false">AVERAGE(Table1323[[#This Row],[5Di Political parties]:[5diii educational, sporting and cultural organizations5]])</f>
        <v>#N/A</v>
      </c>
      <c r="AI77" s="42" t="e">
        <f aca="false">AVERAGE(Y77,Z77,AD77,AH77)</f>
        <v>#N/A</v>
      </c>
      <c r="AJ77" s="24" t="n">
        <v>10</v>
      </c>
      <c r="AK77" s="25" t="n">
        <v>7</v>
      </c>
      <c r="AL77" s="25" t="n">
        <v>7</v>
      </c>
      <c r="AM77" s="25" t="n">
        <v>10</v>
      </c>
      <c r="AN77" s="25" t="n">
        <v>10</v>
      </c>
      <c r="AO77" s="25" t="n">
        <f aca="false">AVERAGE(Table1323[[#This Row],[6Di Access to foreign television (cable/ satellite)]:[6Dii Access to foreign newspapers]])</f>
        <v>10</v>
      </c>
      <c r="AP77" s="25" t="n">
        <v>6.66666666666667</v>
      </c>
      <c r="AQ77" s="42" t="n">
        <f aca="false">AVERAGE(AJ77:AK77,AL77,AO77,AP77)</f>
        <v>8.13333333333333</v>
      </c>
      <c r="AR77" s="42" t="n">
        <v>10</v>
      </c>
      <c r="AS77" s="42" t="n">
        <v>10</v>
      </c>
      <c r="AT77" s="42" t="n">
        <v>10</v>
      </c>
      <c r="AU77" s="42" t="n">
        <f aca="false">AVERAGE(AS77:AT77)</f>
        <v>10</v>
      </c>
      <c r="AV77" s="42" t="n">
        <f aca="false">AVERAGE(AR77,AU77)</f>
        <v>10</v>
      </c>
      <c r="AW77" s="43" t="n">
        <f aca="false">AVERAGE(Table1323[[#This Row],[RULE OF LAW]],Table1323[[#This Row],[SECURITY &amp; SAFETY]],Table1323[[#This Row],[PERSONAL FREEDOM (minus Security &amp;Safety and Rule of Law)]],Table1323[[#This Row],[PERSONAL FREEDOM (minus Security &amp;Safety and Rule of Law)]])</f>
        <v>8.89444444444444</v>
      </c>
      <c r="AX77" s="44" t="n">
        <v>7.47</v>
      </c>
      <c r="AY77" s="45" t="n">
        <f aca="false">AVERAGE(Table1323[[#This Row],[PERSONAL FREEDOM]:[ECONOMIC FREEDOM]])</f>
        <v>8.18222222222222</v>
      </c>
      <c r="AZ77" s="46" t="n">
        <f aca="false">RANK(BA77,$BA$2:$BA$154)</f>
        <v>23</v>
      </c>
      <c r="BA77" s="30" t="n">
        <f aca="false">ROUND(AY77, 2)</f>
        <v>8.18</v>
      </c>
      <c r="BB77" s="43" t="n">
        <f aca="false">Table1323[[#This Row],[1 Rule of Law]]</f>
        <v>7.5</v>
      </c>
      <c r="BC77" s="43" t="n">
        <f aca="false">Table1323[[#This Row],[2 Security &amp; Safety]]</f>
        <v>9.71333333333333</v>
      </c>
      <c r="BD77" s="43" t="e">
        <f aca="false">AVERAGE(AQ77,U77,AI77,AV77,X77)</f>
        <v>#N/A</v>
      </c>
    </row>
    <row r="78" customFormat="false" ht="15" hidden="false" customHeight="true" outlineLevel="0" collapsed="false">
      <c r="A78" s="41" t="s">
        <v>132</v>
      </c>
      <c r="B78" s="42" t="s">
        <v>60</v>
      </c>
      <c r="C78" s="42" t="s">
        <v>60</v>
      </c>
      <c r="D78" s="42" t="s">
        <v>60</v>
      </c>
      <c r="E78" s="42" t="n">
        <v>6.234005</v>
      </c>
      <c r="F78" s="42" t="n">
        <v>9.84</v>
      </c>
      <c r="G78" s="42" t="n">
        <v>10</v>
      </c>
      <c r="H78" s="42" t="n">
        <v>10</v>
      </c>
      <c r="I78" s="42" t="n">
        <v>7.5</v>
      </c>
      <c r="J78" s="42" t="n">
        <v>10</v>
      </c>
      <c r="K78" s="42" t="n">
        <v>10</v>
      </c>
      <c r="L78" s="42" t="n">
        <f aca="false">AVERAGE(Table1323[[#This Row],[2Bi Disappearance]:[2Bv Terrorism Injured ]])</f>
        <v>9.5</v>
      </c>
      <c r="M78" s="42" t="n">
        <v>10</v>
      </c>
      <c r="N78" s="42" t="n">
        <v>5</v>
      </c>
      <c r="O78" s="47" t="n">
        <v>5</v>
      </c>
      <c r="P78" s="47" t="n">
        <f aca="false">AVERAGE(Table1323[[#This Row],[2Ci Female Genital Mutilation]:[2Ciii Equal Inheritance Rights]])</f>
        <v>6.66666666666667</v>
      </c>
      <c r="Q78" s="42" t="n">
        <f aca="false">AVERAGE(F78,L78,P78)</f>
        <v>8.66888888888889</v>
      </c>
      <c r="R78" s="42" t="n">
        <v>0</v>
      </c>
      <c r="S78" s="42" t="n">
        <v>10</v>
      </c>
      <c r="T78" s="42" t="n">
        <v>5</v>
      </c>
      <c r="U78" s="42" t="n">
        <f aca="false">AVERAGE(R78:T78)</f>
        <v>5</v>
      </c>
      <c r="V78" s="42" t="n">
        <v>5</v>
      </c>
      <c r="W78" s="42" t="n">
        <v>3.33333333333333</v>
      </c>
      <c r="X78" s="42" t="n">
        <f aca="false">AVERAGE(Table1323[[#This Row],[4A Freedom to establish religious organizations]:[4B Autonomy of religious organizations]])</f>
        <v>4.16666666666667</v>
      </c>
      <c r="Y78" s="42" t="n">
        <v>7.5</v>
      </c>
      <c r="Z78" s="42" t="n">
        <v>5</v>
      </c>
      <c r="AA78" s="42" t="n">
        <v>3.33333333333333</v>
      </c>
      <c r="AB78" s="42" t="n">
        <v>3.33333333333333</v>
      </c>
      <c r="AC78" s="42" t="n">
        <v>3.33333333333333</v>
      </c>
      <c r="AD78" s="42" t="e">
        <f aca="false">AVERAGE(Table1323[[#This Row],[5Ci Political parties]:[5ciii educational, sporting and cultural organizations]])</f>
        <v>#N/A</v>
      </c>
      <c r="AE78" s="42" t="n">
        <v>0</v>
      </c>
      <c r="AF78" s="42" t="n">
        <v>5</v>
      </c>
      <c r="AG78" s="42" t="n">
        <v>5</v>
      </c>
      <c r="AH78" s="42" t="e">
        <f aca="false">AVERAGE(Table1323[[#This Row],[5Di Political parties]:[5diii educational, sporting and cultural organizations5]])</f>
        <v>#N/A</v>
      </c>
      <c r="AI78" s="42" t="e">
        <f aca="false">AVERAGE(Y78,Z78,AD78,AH78)</f>
        <v>#N/A</v>
      </c>
      <c r="AJ78" s="24" t="n">
        <v>10</v>
      </c>
      <c r="AK78" s="25" t="n">
        <v>4</v>
      </c>
      <c r="AL78" s="25" t="n">
        <v>4.75</v>
      </c>
      <c r="AM78" s="25" t="n">
        <v>6.66666666666667</v>
      </c>
      <c r="AN78" s="25" t="n">
        <v>6.66666666666667</v>
      </c>
      <c r="AO78" s="25" t="n">
        <f aca="false">AVERAGE(Table1323[[#This Row],[6Di Access to foreign television (cable/ satellite)]:[6Dii Access to foreign newspapers]])</f>
        <v>6.66666666666667</v>
      </c>
      <c r="AP78" s="25" t="n">
        <v>6.66666666666667</v>
      </c>
      <c r="AQ78" s="42" t="n">
        <f aca="false">AVERAGE(AJ78:AK78,AL78,AO78,AP78)</f>
        <v>6.41666666666667</v>
      </c>
      <c r="AR78" s="42" t="n">
        <v>0</v>
      </c>
      <c r="AS78" s="42" t="n">
        <v>0</v>
      </c>
      <c r="AT78" s="42" t="n">
        <v>10</v>
      </c>
      <c r="AU78" s="42" t="n">
        <f aca="false">AVERAGE(AS78:AT78)</f>
        <v>5</v>
      </c>
      <c r="AV78" s="42" t="n">
        <f aca="false">AVERAGE(AR78,AU78)</f>
        <v>2.5</v>
      </c>
      <c r="AW78" s="43" t="n">
        <f aca="false">AVERAGE(Table1323[[#This Row],[RULE OF LAW]],Table1323[[#This Row],[SECURITY &amp; SAFETY]],Table1323[[#This Row],[PERSONAL FREEDOM (minus Security &amp;Safety and Rule of Law)]],Table1323[[#This Row],[PERSONAL FREEDOM (minus Security &amp;Safety and Rule of Law)]])</f>
        <v>6.01322347222222</v>
      </c>
      <c r="AX78" s="44" t="n">
        <v>7.26</v>
      </c>
      <c r="AY78" s="45" t="n">
        <f aca="false">AVERAGE(Table1323[[#This Row],[PERSONAL FREEDOM]:[ECONOMIC FREEDOM]])</f>
        <v>6.63661173611111</v>
      </c>
      <c r="AZ78" s="46" t="n">
        <f aca="false">RANK(BA78,$BA$2:$BA$154)</f>
        <v>96</v>
      </c>
      <c r="BA78" s="30" t="n">
        <f aca="false">ROUND(AY78, 2)</f>
        <v>6.64</v>
      </c>
      <c r="BB78" s="43" t="n">
        <f aca="false">Table1323[[#This Row],[1 Rule of Law]]</f>
        <v>6.234005</v>
      </c>
      <c r="BC78" s="43" t="n">
        <f aca="false">Table1323[[#This Row],[2 Security &amp; Safety]]</f>
        <v>8.66888888888889</v>
      </c>
      <c r="BD78" s="43" t="e">
        <f aca="false">AVERAGE(AQ78,U78,AI78,AV78,X78)</f>
        <v>#N/A</v>
      </c>
    </row>
    <row r="79" customFormat="false" ht="15" hidden="false" customHeight="true" outlineLevel="0" collapsed="false">
      <c r="A79" s="41" t="s">
        <v>133</v>
      </c>
      <c r="B79" s="42" t="n">
        <v>3.86666666666667</v>
      </c>
      <c r="C79" s="42" t="n">
        <v>4.58112918022489</v>
      </c>
      <c r="D79" s="42" t="n">
        <v>3.51086746015079</v>
      </c>
      <c r="E79" s="42" t="n">
        <v>4</v>
      </c>
      <c r="F79" s="42" t="n">
        <v>1.96</v>
      </c>
      <c r="G79" s="42" t="n">
        <v>10</v>
      </c>
      <c r="H79" s="42" t="n">
        <v>10</v>
      </c>
      <c r="I79" s="42" t="n">
        <v>2.5</v>
      </c>
      <c r="J79" s="42" t="n">
        <v>10</v>
      </c>
      <c r="K79" s="42" t="n">
        <v>9.85315442647626</v>
      </c>
      <c r="L79" s="42" t="n">
        <f aca="false">AVERAGE(Table1323[[#This Row],[2Bi Disappearance]:[2Bv Terrorism Injured ]])</f>
        <v>8.47063088529525</v>
      </c>
      <c r="M79" s="42" t="n">
        <v>10</v>
      </c>
      <c r="N79" s="42" t="n">
        <v>10</v>
      </c>
      <c r="O79" s="47" t="n">
        <v>5</v>
      </c>
      <c r="P79" s="47" t="n">
        <f aca="false">AVERAGE(Table1323[[#This Row],[2Ci Female Genital Mutilation]:[2Ciii Equal Inheritance Rights]])</f>
        <v>8.33333333333333</v>
      </c>
      <c r="Q79" s="42" t="n">
        <f aca="false">AVERAGE(F79,L79,P79)</f>
        <v>6.25465473954286</v>
      </c>
      <c r="R79" s="42" t="n">
        <v>5</v>
      </c>
      <c r="S79" s="42" t="n">
        <v>5</v>
      </c>
      <c r="T79" s="42" t="n">
        <v>10</v>
      </c>
      <c r="U79" s="42" t="n">
        <f aca="false">AVERAGE(R79:T79)</f>
        <v>6.66666666666667</v>
      </c>
      <c r="V79" s="42" t="s">
        <v>60</v>
      </c>
      <c r="W79" s="42" t="s">
        <v>60</v>
      </c>
      <c r="X79" s="42" t="s">
        <v>60</v>
      </c>
      <c r="Y79" s="42" t="s">
        <v>60</v>
      </c>
      <c r="Z79" s="42" t="s">
        <v>60</v>
      </c>
      <c r="AA79" s="42" t="s">
        <v>60</v>
      </c>
      <c r="AB79" s="42" t="s">
        <v>60</v>
      </c>
      <c r="AC79" s="42" t="s">
        <v>60</v>
      </c>
      <c r="AD79" s="42" t="s">
        <v>60</v>
      </c>
      <c r="AE79" s="42" t="s">
        <v>60</v>
      </c>
      <c r="AF79" s="42" t="s">
        <v>60</v>
      </c>
      <c r="AG79" s="42" t="s">
        <v>60</v>
      </c>
      <c r="AH79" s="42" t="s">
        <v>60</v>
      </c>
      <c r="AI79" s="42" t="s">
        <v>60</v>
      </c>
      <c r="AJ79" s="24" t="n">
        <v>10</v>
      </c>
      <c r="AK79" s="25" t="n">
        <v>2.33333333333333</v>
      </c>
      <c r="AL79" s="25" t="n">
        <v>2.75</v>
      </c>
      <c r="AM79" s="25" t="s">
        <v>60</v>
      </c>
      <c r="AN79" s="25" t="s">
        <v>60</v>
      </c>
      <c r="AO79" s="25" t="s">
        <v>60</v>
      </c>
      <c r="AP79" s="25" t="s">
        <v>60</v>
      </c>
      <c r="AQ79" s="42" t="n">
        <f aca="false">AVERAGE(AJ79:AK79,AL79,AO79,AP79)</f>
        <v>5.02777777777778</v>
      </c>
      <c r="AR79" s="42" t="n">
        <v>10</v>
      </c>
      <c r="AS79" s="42" t="n">
        <v>10</v>
      </c>
      <c r="AT79" s="42" t="n">
        <v>10</v>
      </c>
      <c r="AU79" s="42" t="n">
        <f aca="false">AVERAGE(AS79:AT79)</f>
        <v>10</v>
      </c>
      <c r="AV79" s="42" t="n">
        <f aca="false">AVERAGE(AR79,AU79)</f>
        <v>10</v>
      </c>
      <c r="AW79" s="43" t="n">
        <f aca="false">AVERAGE(Table1323[[#This Row],[RULE OF LAW]],Table1323[[#This Row],[SECURITY &amp; SAFETY]],Table1323[[#This Row],[PERSONAL FREEDOM (minus Security &amp;Safety and Rule of Law)]],Table1323[[#This Row],[PERSONAL FREEDOM (minus Security &amp;Safety and Rule of Law)]])</f>
        <v>6.17940442562646</v>
      </c>
      <c r="AX79" s="44" t="n">
        <v>6.63</v>
      </c>
      <c r="AY79" s="45" t="n">
        <f aca="false">AVERAGE(Table1323[[#This Row],[PERSONAL FREEDOM]:[ECONOMIC FREEDOM]])</f>
        <v>6.40470221281323</v>
      </c>
      <c r="AZ79" s="46" t="n">
        <f aca="false">RANK(BA79,$BA$2:$BA$154)</f>
        <v>113</v>
      </c>
      <c r="BA79" s="30" t="n">
        <f aca="false">ROUND(AY79, 2)</f>
        <v>6.4</v>
      </c>
      <c r="BB79" s="43" t="n">
        <f aca="false">Table1323[[#This Row],[1 Rule of Law]]</f>
        <v>4</v>
      </c>
      <c r="BC79" s="43" t="n">
        <f aca="false">Table1323[[#This Row],[2 Security &amp; Safety]]</f>
        <v>6.25465473954286</v>
      </c>
      <c r="BD79" s="43" t="n">
        <f aca="false">AVERAGE(AQ79,U79,AI79,AV79,X79)</f>
        <v>7.23148148148148</v>
      </c>
    </row>
    <row r="80" customFormat="false" ht="15" hidden="false" customHeight="true" outlineLevel="0" collapsed="false">
      <c r="A80" s="41" t="s">
        <v>134</v>
      </c>
      <c r="B80" s="42" t="s">
        <v>60</v>
      </c>
      <c r="C80" s="42" t="s">
        <v>60</v>
      </c>
      <c r="D80" s="42" t="s">
        <v>60</v>
      </c>
      <c r="E80" s="42" t="n">
        <v>6.574112</v>
      </c>
      <c r="F80" s="42" t="n">
        <v>8.68</v>
      </c>
      <c r="G80" s="42" t="n">
        <v>10</v>
      </c>
      <c r="H80" s="42" t="n">
        <v>10</v>
      </c>
      <c r="I80" s="42" t="n">
        <v>10</v>
      </c>
      <c r="J80" s="42" t="n">
        <v>10</v>
      </c>
      <c r="K80" s="42" t="n">
        <v>10</v>
      </c>
      <c r="L80" s="42" t="n">
        <f aca="false">AVERAGE(Table1323[[#This Row],[2Bi Disappearance]:[2Bv Terrorism Injured ]])</f>
        <v>10</v>
      </c>
      <c r="M80" s="42" t="n">
        <v>10</v>
      </c>
      <c r="N80" s="42" t="n">
        <v>10</v>
      </c>
      <c r="O80" s="47" t="n">
        <v>10</v>
      </c>
      <c r="P80" s="47" t="n">
        <f aca="false">AVERAGE(Table1323[[#This Row],[2Ci Female Genital Mutilation]:[2Ciii Equal Inheritance Rights]])</f>
        <v>10</v>
      </c>
      <c r="Q80" s="42" t="n">
        <f aca="false">AVERAGE(F80,L80,P80)</f>
        <v>9.56</v>
      </c>
      <c r="R80" s="42" t="n">
        <v>10</v>
      </c>
      <c r="S80" s="42" t="n">
        <v>10</v>
      </c>
      <c r="T80" s="42" t="n">
        <v>10</v>
      </c>
      <c r="U80" s="42" t="n">
        <f aca="false">AVERAGE(R80:T80)</f>
        <v>10</v>
      </c>
      <c r="V80" s="42" t="n">
        <v>7.5</v>
      </c>
      <c r="W80" s="42" t="n">
        <v>10</v>
      </c>
      <c r="X80" s="42" t="n">
        <f aca="false">AVERAGE(Table1323[[#This Row],[4A Freedom to establish religious organizations]:[4B Autonomy of religious organizations]])</f>
        <v>8.75</v>
      </c>
      <c r="Y80" s="42" t="n">
        <v>10</v>
      </c>
      <c r="Z80" s="42" t="n">
        <v>7.5</v>
      </c>
      <c r="AA80" s="42" t="n">
        <v>10</v>
      </c>
      <c r="AB80" s="42" t="n">
        <v>10</v>
      </c>
      <c r="AC80" s="42" t="n">
        <v>6.66666666666667</v>
      </c>
      <c r="AD80" s="42" t="e">
        <f aca="false">AVERAGE(Table1323[[#This Row],[5Ci Political parties]:[5ciii educational, sporting and cultural organizations]])</f>
        <v>#N/A</v>
      </c>
      <c r="AE80" s="42" t="n">
        <v>10</v>
      </c>
      <c r="AF80" s="42" t="n">
        <v>10</v>
      </c>
      <c r="AG80" s="42" t="n">
        <v>10</v>
      </c>
      <c r="AH80" s="42" t="e">
        <f aca="false">AVERAGE(Table1323[[#This Row],[5Di Political parties]:[5diii educational, sporting and cultural organizations5]])</f>
        <v>#N/A</v>
      </c>
      <c r="AI80" s="42" t="n">
        <f aca="false">AVERAGE(Y80,Z80,AD80,AH80)</f>
        <v>9.09722222222222</v>
      </c>
      <c r="AJ80" s="24" t="n">
        <v>10</v>
      </c>
      <c r="AK80" s="25" t="n">
        <v>8</v>
      </c>
      <c r="AL80" s="25" t="n">
        <v>8</v>
      </c>
      <c r="AM80" s="25" t="n">
        <v>10</v>
      </c>
      <c r="AN80" s="25" t="n">
        <v>10</v>
      </c>
      <c r="AO80" s="25" t="n">
        <f aca="false">AVERAGE(Table1323[[#This Row],[6Di Access to foreign television (cable/ satellite)]:[6Dii Access to foreign newspapers]])</f>
        <v>10</v>
      </c>
      <c r="AP80" s="25" t="n">
        <v>10</v>
      </c>
      <c r="AQ80" s="42" t="n">
        <f aca="false">AVERAGE(AJ80:AK80,AL80,AO80,AP80)</f>
        <v>9.2</v>
      </c>
      <c r="AR80" s="42" t="n">
        <v>10</v>
      </c>
      <c r="AS80" s="42" t="n">
        <v>10</v>
      </c>
      <c r="AT80" s="42" t="n">
        <v>10</v>
      </c>
      <c r="AU80" s="42" t="n">
        <f aca="false">AVERAGE(AS80:AT80)</f>
        <v>10</v>
      </c>
      <c r="AV80" s="42" t="n">
        <f aca="false">AVERAGE(AR80,AU80)</f>
        <v>10</v>
      </c>
      <c r="AW80" s="43" t="n">
        <f aca="false">AVERAGE(Table1323[[#This Row],[RULE OF LAW]],Table1323[[#This Row],[SECURITY &amp; SAFETY]],Table1323[[#This Row],[PERSONAL FREEDOM (minus Security &amp;Safety and Rule of Law)]],Table1323[[#This Row],[PERSONAL FREEDOM (minus Security &amp;Safety and Rule of Law)]])</f>
        <v>8.73825022222222</v>
      </c>
      <c r="AX80" s="44" t="n">
        <v>7.14</v>
      </c>
      <c r="AY80" s="45" t="n">
        <f aca="false">AVERAGE(Table1323[[#This Row],[PERSONAL FREEDOM]:[ECONOMIC FREEDOM]])</f>
        <v>7.93912511111111</v>
      </c>
      <c r="AZ80" s="46" t="n">
        <f aca="false">RANK(BA80,$BA$2:$BA$154)</f>
        <v>37</v>
      </c>
      <c r="BA80" s="30" t="n">
        <f aca="false">ROUND(AY80, 2)</f>
        <v>7.94</v>
      </c>
      <c r="BB80" s="43" t="n">
        <f aca="false">Table1323[[#This Row],[1 Rule of Law]]</f>
        <v>6.574112</v>
      </c>
      <c r="BC80" s="43" t="n">
        <f aca="false">Table1323[[#This Row],[2 Security &amp; Safety]]</f>
        <v>9.56</v>
      </c>
      <c r="BD80" s="43" t="n">
        <f aca="false">AVERAGE(AQ80,U80,AI80,AV80,X80)</f>
        <v>9.40944444444444</v>
      </c>
    </row>
    <row r="81" customFormat="false" ht="15" hidden="false" customHeight="true" outlineLevel="0" collapsed="false">
      <c r="A81" s="41" t="s">
        <v>208</v>
      </c>
      <c r="B81" s="42" t="n">
        <v>6.43333333333333</v>
      </c>
      <c r="C81" s="42" t="n">
        <v>4.54351286451385</v>
      </c>
      <c r="D81" s="42" t="n">
        <v>4.86493754342841</v>
      </c>
      <c r="E81" s="42" t="n">
        <v>5.3</v>
      </c>
      <c r="F81" s="42" t="n">
        <v>9.12</v>
      </c>
      <c r="G81" s="42" t="n">
        <v>10</v>
      </c>
      <c r="H81" s="42" t="n">
        <v>10</v>
      </c>
      <c r="I81" s="42" t="n">
        <v>2.5</v>
      </c>
      <c r="J81" s="42" t="n">
        <v>9.84230600346564</v>
      </c>
      <c r="K81" s="42" t="n">
        <v>9.71615080623815</v>
      </c>
      <c r="L81" s="42" t="n">
        <f aca="false">AVERAGE(Table1323[[#This Row],[2Bi Disappearance]:[2Bv Terrorism Injured ]])</f>
        <v>8.41169136194076</v>
      </c>
      <c r="M81" s="42" t="n">
        <v>10</v>
      </c>
      <c r="N81" s="42" t="n">
        <v>10</v>
      </c>
      <c r="O81" s="47" t="n">
        <v>5</v>
      </c>
      <c r="P81" s="47" t="n">
        <f aca="false">AVERAGE(Table1323[[#This Row],[2Ci Female Genital Mutilation]:[2Ciii Equal Inheritance Rights]])</f>
        <v>8.33333333333333</v>
      </c>
      <c r="Q81" s="42" t="n">
        <f aca="false">AVERAGE(F81,L81,P81)</f>
        <v>8.6216748984247</v>
      </c>
      <c r="R81" s="42" t="n">
        <v>5</v>
      </c>
      <c r="S81" s="42" t="n">
        <v>5</v>
      </c>
      <c r="T81" s="42" t="n">
        <v>5</v>
      </c>
      <c r="U81" s="42" t="n">
        <f aca="false">AVERAGE(R81:T81)</f>
        <v>5</v>
      </c>
      <c r="V81" s="42" t="n">
        <v>7.5</v>
      </c>
      <c r="W81" s="42" t="n">
        <v>6.66666666666667</v>
      </c>
      <c r="X81" s="42" t="n">
        <f aca="false">AVERAGE(Table1323[[#This Row],[4A Freedom to establish religious organizations]:[4B Autonomy of religious organizations]])</f>
        <v>7.08333333333333</v>
      </c>
      <c r="Y81" s="42" t="n">
        <v>10</v>
      </c>
      <c r="Z81" s="42" t="n">
        <v>10</v>
      </c>
      <c r="AA81" s="42" t="n">
        <v>6.66666666666667</v>
      </c>
      <c r="AB81" s="42" t="n">
        <v>6.66666666666667</v>
      </c>
      <c r="AC81" s="42" t="n">
        <v>6.66666666666667</v>
      </c>
      <c r="AD81" s="42" t="e">
        <f aca="false">AVERAGE(Table1323[[#This Row],[5Ci Political parties]:[5ciii educational, sporting and cultural organizations]])</f>
        <v>#N/A</v>
      </c>
      <c r="AE81" s="42" t="n">
        <v>10</v>
      </c>
      <c r="AF81" s="42" t="n">
        <v>5</v>
      </c>
      <c r="AG81" s="42" t="n">
        <v>7.5</v>
      </c>
      <c r="AH81" s="42" t="e">
        <f aca="false">AVERAGE(Table1323[[#This Row],[5Di Political parties]:[5diii educational, sporting and cultural organizations5]])</f>
        <v>#N/A</v>
      </c>
      <c r="AI81" s="42" t="n">
        <f aca="false">AVERAGE(Y81,Z81,AD81,AH81)</f>
        <v>8.54166666666667</v>
      </c>
      <c r="AJ81" s="24" t="n">
        <v>0</v>
      </c>
      <c r="AK81" s="25" t="n">
        <v>4</v>
      </c>
      <c r="AL81" s="25" t="n">
        <v>4.5</v>
      </c>
      <c r="AM81" s="25" t="n">
        <v>10</v>
      </c>
      <c r="AN81" s="25" t="n">
        <v>10</v>
      </c>
      <c r="AO81" s="25" t="n">
        <f aca="false">AVERAGE(Table1323[[#This Row],[6Di Access to foreign television (cable/ satellite)]:[6Dii Access to foreign newspapers]])</f>
        <v>10</v>
      </c>
      <c r="AP81" s="25" t="n">
        <v>6.66666666666667</v>
      </c>
      <c r="AQ81" s="42" t="n">
        <f aca="false">AVERAGE(AJ81:AK81,AL81,AO81,AP81)</f>
        <v>5.03333333333333</v>
      </c>
      <c r="AR81" s="42" t="n">
        <v>5</v>
      </c>
      <c r="AS81" s="42" t="n">
        <v>0</v>
      </c>
      <c r="AT81" s="42" t="n">
        <v>0</v>
      </c>
      <c r="AU81" s="42" t="n">
        <f aca="false">AVERAGE(AS81:AT81)</f>
        <v>0</v>
      </c>
      <c r="AV81" s="42" t="n">
        <f aca="false">AVERAGE(AR81,AU81)</f>
        <v>2.5</v>
      </c>
      <c r="AW81" s="43" t="n">
        <f aca="false">AVERAGE(Table1323[[#This Row],[RULE OF LAW]],Table1323[[#This Row],[SECURITY &amp; SAFETY]],Table1323[[#This Row],[PERSONAL FREEDOM (minus Security &amp;Safety and Rule of Law)]],Table1323[[#This Row],[PERSONAL FREEDOM (minus Security &amp;Safety and Rule of Law)]])</f>
        <v>6.29625205793951</v>
      </c>
      <c r="AX81" s="44" t="n">
        <v>7.34</v>
      </c>
      <c r="AY81" s="45" t="n">
        <f aca="false">AVERAGE(Table1323[[#This Row],[PERSONAL FREEDOM]:[ECONOMIC FREEDOM]])</f>
        <v>6.81812602896975</v>
      </c>
      <c r="AZ81" s="46" t="n">
        <f aca="false">RANK(BA81,$BA$2:$BA$154)</f>
        <v>84</v>
      </c>
      <c r="BA81" s="30" t="n">
        <f aca="false">ROUND(AY81, 2)</f>
        <v>6.82</v>
      </c>
      <c r="BB81" s="43" t="n">
        <f aca="false">Table1323[[#This Row],[1 Rule of Law]]</f>
        <v>5.3</v>
      </c>
      <c r="BC81" s="43" t="n">
        <f aca="false">Table1323[[#This Row],[2 Security &amp; Safety]]</f>
        <v>8.6216748984247</v>
      </c>
      <c r="BD81" s="43" t="n">
        <f aca="false">AVERAGE(AQ81,U81,AI81,AV81,X81)</f>
        <v>5.63166666666667</v>
      </c>
    </row>
    <row r="82" customFormat="false" ht="15" hidden="false" customHeight="true" outlineLevel="0" collapsed="false">
      <c r="A82" s="41" t="s">
        <v>135</v>
      </c>
      <c r="B82" s="42" t="s">
        <v>60</v>
      </c>
      <c r="C82" s="42" t="s">
        <v>60</v>
      </c>
      <c r="D82" s="42" t="s">
        <v>60</v>
      </c>
      <c r="E82" s="42" t="n">
        <v>5.091245</v>
      </c>
      <c r="F82" s="42" t="n">
        <v>0</v>
      </c>
      <c r="G82" s="42" t="n">
        <v>10</v>
      </c>
      <c r="H82" s="42" t="n">
        <v>10</v>
      </c>
      <c r="I82" s="42" t="n">
        <v>7.5</v>
      </c>
      <c r="J82" s="42" t="n">
        <v>10</v>
      </c>
      <c r="K82" s="42" t="n">
        <v>10</v>
      </c>
      <c r="L82" s="42" t="n">
        <f aca="false">AVERAGE(Table1323[[#This Row],[2Bi Disappearance]:[2Bv Terrorism Injured ]])</f>
        <v>9.5</v>
      </c>
      <c r="M82" s="42" t="n">
        <v>5</v>
      </c>
      <c r="N82" s="42" t="n">
        <v>10</v>
      </c>
      <c r="O82" s="47" t="n">
        <v>0</v>
      </c>
      <c r="P82" s="47" t="n">
        <f aca="false">AVERAGE(Table1323[[#This Row],[2Ci Female Genital Mutilation]:[2Ciii Equal Inheritance Rights]])</f>
        <v>5</v>
      </c>
      <c r="Q82" s="42" t="n">
        <f aca="false">AVERAGE(F82,L82,P82)</f>
        <v>4.83333333333333</v>
      </c>
      <c r="R82" s="42" t="n">
        <v>10</v>
      </c>
      <c r="S82" s="42" t="n">
        <v>10</v>
      </c>
      <c r="T82" s="42" t="n">
        <v>5</v>
      </c>
      <c r="U82" s="42" t="n">
        <f aca="false">AVERAGE(R82:T82)</f>
        <v>8.33333333333333</v>
      </c>
      <c r="V82" s="42" t="s">
        <v>60</v>
      </c>
      <c r="W82" s="42" t="s">
        <v>60</v>
      </c>
      <c r="X82" s="42" t="s">
        <v>60</v>
      </c>
      <c r="Y82" s="42" t="s">
        <v>60</v>
      </c>
      <c r="Z82" s="42" t="s">
        <v>60</v>
      </c>
      <c r="AA82" s="42" t="s">
        <v>60</v>
      </c>
      <c r="AB82" s="42" t="s">
        <v>60</v>
      </c>
      <c r="AC82" s="42" t="s">
        <v>60</v>
      </c>
      <c r="AD82" s="42" t="s">
        <v>60</v>
      </c>
      <c r="AE82" s="42" t="s">
        <v>60</v>
      </c>
      <c r="AF82" s="42" t="s">
        <v>60</v>
      </c>
      <c r="AG82" s="42" t="s">
        <v>60</v>
      </c>
      <c r="AH82" s="42" t="s">
        <v>60</v>
      </c>
      <c r="AI82" s="42" t="s">
        <v>60</v>
      </c>
      <c r="AJ82" s="24" t="n">
        <v>10</v>
      </c>
      <c r="AK82" s="25" t="n">
        <v>5.33333333333333</v>
      </c>
      <c r="AL82" s="25" t="n">
        <v>5.25</v>
      </c>
      <c r="AM82" s="25" t="s">
        <v>60</v>
      </c>
      <c r="AN82" s="25" t="s">
        <v>60</v>
      </c>
      <c r="AO82" s="25" t="s">
        <v>60</v>
      </c>
      <c r="AP82" s="25" t="s">
        <v>60</v>
      </c>
      <c r="AQ82" s="42" t="n">
        <f aca="false">AVERAGE(AJ82:AK82,AL82,AO82,AP82)</f>
        <v>6.86111111111111</v>
      </c>
      <c r="AR82" s="42" t="n">
        <v>0</v>
      </c>
      <c r="AS82" s="42" t="n">
        <v>0</v>
      </c>
      <c r="AT82" s="42" t="n">
        <v>10</v>
      </c>
      <c r="AU82" s="42" t="n">
        <f aca="false">AVERAGE(AS82:AT82)</f>
        <v>5</v>
      </c>
      <c r="AV82" s="42" t="n">
        <f aca="false">AVERAGE(AR82,AU82)</f>
        <v>2.5</v>
      </c>
      <c r="AW82" s="43" t="n">
        <f aca="false">AVERAGE(Table1323[[#This Row],[RULE OF LAW]],Table1323[[#This Row],[SECURITY &amp; SAFETY]],Table1323[[#This Row],[PERSONAL FREEDOM (minus Security &amp;Safety and Rule of Law)]],Table1323[[#This Row],[PERSONAL FREEDOM (minus Security &amp;Safety and Rule of Law)]])</f>
        <v>5.43021865740741</v>
      </c>
      <c r="AX82" s="44" t="n">
        <v>6.18</v>
      </c>
      <c r="AY82" s="45" t="n">
        <f aca="false">AVERAGE(Table1323[[#This Row],[PERSONAL FREEDOM]:[ECONOMIC FREEDOM]])</f>
        <v>5.8051093287037</v>
      </c>
      <c r="AZ82" s="46" t="n">
        <f aca="false">RANK(BA82,$BA$2:$BA$154)</f>
        <v>129</v>
      </c>
      <c r="BA82" s="30" t="n">
        <f aca="false">ROUND(AY82, 2)</f>
        <v>5.81</v>
      </c>
      <c r="BB82" s="43" t="n">
        <f aca="false">Table1323[[#This Row],[1 Rule of Law]]</f>
        <v>5.091245</v>
      </c>
      <c r="BC82" s="43" t="n">
        <f aca="false">Table1323[[#This Row],[2 Security &amp; Safety]]</f>
        <v>4.83333333333333</v>
      </c>
      <c r="BD82" s="43" t="n">
        <f aca="false">AVERAGE(AQ82,U82,AI82,AV82,X82)</f>
        <v>5.89814814814815</v>
      </c>
    </row>
    <row r="83" customFormat="false" ht="15" hidden="false" customHeight="true" outlineLevel="0" collapsed="false">
      <c r="A83" s="41" t="s">
        <v>136</v>
      </c>
      <c r="B83" s="42" t="s">
        <v>60</v>
      </c>
      <c r="C83" s="42" t="s">
        <v>60</v>
      </c>
      <c r="D83" s="42" t="s">
        <v>60</v>
      </c>
      <c r="E83" s="42" t="n">
        <v>6.5333</v>
      </c>
      <c r="F83" s="42" t="n">
        <v>7.16</v>
      </c>
      <c r="G83" s="42" t="n">
        <v>10</v>
      </c>
      <c r="H83" s="42" t="n">
        <v>10</v>
      </c>
      <c r="I83" s="42" t="n">
        <v>10</v>
      </c>
      <c r="J83" s="42" t="n">
        <v>10</v>
      </c>
      <c r="K83" s="42" t="n">
        <v>10</v>
      </c>
      <c r="L83" s="42" t="n">
        <f aca="false">AVERAGE(Table1323[[#This Row],[2Bi Disappearance]:[2Bv Terrorism Injured ]])</f>
        <v>10</v>
      </c>
      <c r="M83" s="42" t="n">
        <v>10</v>
      </c>
      <c r="N83" s="42" t="n">
        <v>10</v>
      </c>
      <c r="O83" s="47" t="n">
        <v>10</v>
      </c>
      <c r="P83" s="47" t="n">
        <f aca="false">AVERAGE(Table1323[[#This Row],[2Ci Female Genital Mutilation]:[2Ciii Equal Inheritance Rights]])</f>
        <v>10</v>
      </c>
      <c r="Q83" s="42" t="n">
        <f aca="false">AVERAGE(F83,L83,P83)</f>
        <v>9.05333333333333</v>
      </c>
      <c r="R83" s="42" t="n">
        <v>10</v>
      </c>
      <c r="S83" s="42" t="n">
        <v>10</v>
      </c>
      <c r="T83" s="42" t="n">
        <v>10</v>
      </c>
      <c r="U83" s="42" t="n">
        <f aca="false">AVERAGE(R83:T83)</f>
        <v>10</v>
      </c>
      <c r="V83" s="42" t="n">
        <v>10</v>
      </c>
      <c r="W83" s="42" t="n">
        <v>10</v>
      </c>
      <c r="X83" s="42" t="n">
        <f aca="false">AVERAGE(Table1323[[#This Row],[4A Freedom to establish religious organizations]:[4B Autonomy of religious organizations]])</f>
        <v>10</v>
      </c>
      <c r="Y83" s="42" t="n">
        <v>10</v>
      </c>
      <c r="Z83" s="42" t="n">
        <v>7.5</v>
      </c>
      <c r="AA83" s="42" t="n">
        <v>10</v>
      </c>
      <c r="AB83" s="42" t="n">
        <v>10</v>
      </c>
      <c r="AC83" s="42" t="n">
        <v>10</v>
      </c>
      <c r="AD83" s="42" t="e">
        <f aca="false">AVERAGE(Table1323[[#This Row],[5Ci Political parties]:[5ciii educational, sporting and cultural organizations]])</f>
        <v>#N/A</v>
      </c>
      <c r="AE83" s="42" t="n">
        <v>7.5</v>
      </c>
      <c r="AF83" s="42" t="n">
        <v>10</v>
      </c>
      <c r="AG83" s="42" t="n">
        <v>10</v>
      </c>
      <c r="AH83" s="42" t="e">
        <f aca="false">AVERAGE(Table1323[[#This Row],[5Di Political parties]:[5diii educational, sporting and cultural organizations5]])</f>
        <v>#N/A</v>
      </c>
      <c r="AI83" s="42" t="n">
        <f aca="false">AVERAGE(Y83,Z83,AD83,AH83)</f>
        <v>9.16666666666667</v>
      </c>
      <c r="AJ83" s="24" t="n">
        <v>10</v>
      </c>
      <c r="AK83" s="25" t="n">
        <v>8.33333333333333</v>
      </c>
      <c r="AL83" s="25" t="n">
        <v>8.25</v>
      </c>
      <c r="AM83" s="25" t="n">
        <v>10</v>
      </c>
      <c r="AN83" s="25" t="n">
        <v>10</v>
      </c>
      <c r="AO83" s="25" t="n">
        <f aca="false">AVERAGE(Table1323[[#This Row],[6Di Access to foreign television (cable/ satellite)]:[6Dii Access to foreign newspapers]])</f>
        <v>10</v>
      </c>
      <c r="AP83" s="25" t="n">
        <v>10</v>
      </c>
      <c r="AQ83" s="42" t="n">
        <f aca="false">AVERAGE(AJ83:AK83,AL83,AO83,AP83)</f>
        <v>9.31666666666667</v>
      </c>
      <c r="AR83" s="42" t="n">
        <v>10</v>
      </c>
      <c r="AS83" s="42" t="n">
        <v>10</v>
      </c>
      <c r="AT83" s="42" t="n">
        <v>10</v>
      </c>
      <c r="AU83" s="42" t="n">
        <f aca="false">AVERAGE(AS83:AT83)</f>
        <v>10</v>
      </c>
      <c r="AV83" s="42" t="n">
        <f aca="false">AVERAGE(AR83,AU83)</f>
        <v>10</v>
      </c>
      <c r="AW83" s="43" t="n">
        <f aca="false">AVERAGE(Table1323[[#This Row],[RULE OF LAW]],Table1323[[#This Row],[SECURITY &amp; SAFETY]],Table1323[[#This Row],[PERSONAL FREEDOM (minus Security &amp;Safety and Rule of Law)]],Table1323[[#This Row],[PERSONAL FREEDOM (minus Security &amp;Safety and Rule of Law)]])</f>
        <v>8.74499166666667</v>
      </c>
      <c r="AX83" s="44" t="n">
        <v>7.55</v>
      </c>
      <c r="AY83" s="45" t="n">
        <f aca="false">AVERAGE(Table1323[[#This Row],[PERSONAL FREEDOM]:[ECONOMIC FREEDOM]])</f>
        <v>8.14749583333333</v>
      </c>
      <c r="AZ83" s="46" t="n">
        <f aca="false">RANK(BA83,$BA$2:$BA$154)</f>
        <v>25</v>
      </c>
      <c r="BA83" s="30" t="n">
        <f aca="false">ROUND(AY83, 2)</f>
        <v>8.15</v>
      </c>
      <c r="BB83" s="43" t="n">
        <f aca="false">Table1323[[#This Row],[1 Rule of Law]]</f>
        <v>6.5333</v>
      </c>
      <c r="BC83" s="43" t="n">
        <f aca="false">Table1323[[#This Row],[2 Security &amp; Safety]]</f>
        <v>9.05333333333333</v>
      </c>
      <c r="BD83" s="43" t="n">
        <f aca="false">AVERAGE(AQ83,U83,AI83,AV83,X83)</f>
        <v>9.69666666666667</v>
      </c>
    </row>
    <row r="84" customFormat="false" ht="15" hidden="false" customHeight="true" outlineLevel="0" collapsed="false">
      <c r="A84" s="41" t="s">
        <v>137</v>
      </c>
      <c r="B84" s="42" t="s">
        <v>60</v>
      </c>
      <c r="C84" s="42" t="s">
        <v>60</v>
      </c>
      <c r="D84" s="42" t="s">
        <v>60</v>
      </c>
      <c r="E84" s="42" t="n">
        <v>7.975355</v>
      </c>
      <c r="F84" s="42" t="n">
        <v>9.2</v>
      </c>
      <c r="G84" s="42" t="n">
        <v>10</v>
      </c>
      <c r="H84" s="42" t="n">
        <v>10</v>
      </c>
      <c r="I84" s="42" t="s">
        <v>60</v>
      </c>
      <c r="J84" s="42" t="n">
        <v>10</v>
      </c>
      <c r="K84" s="42" t="n">
        <v>10</v>
      </c>
      <c r="L84" s="42" t="n">
        <f aca="false">AVERAGE(Table1323[[#This Row],[2Bi Disappearance]:[2Bv Terrorism Injured ]])</f>
        <v>10</v>
      </c>
      <c r="M84" s="42" t="n">
        <v>10</v>
      </c>
      <c r="N84" s="42" t="n">
        <v>10</v>
      </c>
      <c r="O84" s="47" t="n">
        <v>10</v>
      </c>
      <c r="P84" s="47" t="n">
        <f aca="false">AVERAGE(Table1323[[#This Row],[2Ci Female Genital Mutilation]:[2Ciii Equal Inheritance Rights]])</f>
        <v>10</v>
      </c>
      <c r="Q84" s="42" t="n">
        <f aca="false">AVERAGE(F84,L84,P84)</f>
        <v>9.73333333333333</v>
      </c>
      <c r="R84" s="42" t="n">
        <v>10</v>
      </c>
      <c r="S84" s="42" t="n">
        <v>10</v>
      </c>
      <c r="T84" s="42" t="n">
        <v>10</v>
      </c>
      <c r="U84" s="42" t="n">
        <f aca="false">AVERAGE(R84:T84)</f>
        <v>10</v>
      </c>
      <c r="V84" s="42" t="s">
        <v>60</v>
      </c>
      <c r="W84" s="42" t="s">
        <v>60</v>
      </c>
      <c r="X84" s="42" t="s">
        <v>60</v>
      </c>
      <c r="Y84" s="42" t="s">
        <v>60</v>
      </c>
      <c r="Z84" s="42" t="s">
        <v>60</v>
      </c>
      <c r="AA84" s="42" t="s">
        <v>60</v>
      </c>
      <c r="AB84" s="42" t="s">
        <v>60</v>
      </c>
      <c r="AC84" s="42" t="s">
        <v>60</v>
      </c>
      <c r="AD84" s="42" t="s">
        <v>60</v>
      </c>
      <c r="AE84" s="42" t="s">
        <v>60</v>
      </c>
      <c r="AF84" s="42" t="s">
        <v>60</v>
      </c>
      <c r="AG84" s="42" t="s">
        <v>60</v>
      </c>
      <c r="AH84" s="42" t="s">
        <v>60</v>
      </c>
      <c r="AI84" s="42" t="s">
        <v>60</v>
      </c>
      <c r="AJ84" s="24" t="n">
        <v>10</v>
      </c>
      <c r="AK84" s="25" t="n">
        <v>9.33333333333333</v>
      </c>
      <c r="AL84" s="25" t="n">
        <v>9.25</v>
      </c>
      <c r="AM84" s="25" t="s">
        <v>60</v>
      </c>
      <c r="AN84" s="25" t="s">
        <v>60</v>
      </c>
      <c r="AO84" s="25" t="s">
        <v>60</v>
      </c>
      <c r="AP84" s="25" t="s">
        <v>60</v>
      </c>
      <c r="AQ84" s="42" t="n">
        <f aca="false">AVERAGE(AJ84:AK84,AL84,AO84,AP84)</f>
        <v>9.52777777777778</v>
      </c>
      <c r="AR84" s="42" t="n">
        <v>10</v>
      </c>
      <c r="AS84" s="42" t="n">
        <v>10</v>
      </c>
      <c r="AT84" s="42" t="n">
        <v>10</v>
      </c>
      <c r="AU84" s="42" t="n">
        <f aca="false">AVERAGE(AS84:AT84)</f>
        <v>10</v>
      </c>
      <c r="AV84" s="42" t="n">
        <f aca="false">AVERAGE(AR84,AU84)</f>
        <v>10</v>
      </c>
      <c r="AW84" s="43" t="n">
        <f aca="false">AVERAGE(Table1323[[#This Row],[RULE OF LAW]],Table1323[[#This Row],[SECURITY &amp; SAFETY]],Table1323[[#This Row],[PERSONAL FREEDOM (minus Security &amp;Safety and Rule of Law)]],Table1323[[#This Row],[PERSONAL FREEDOM (minus Security &amp;Safety and Rule of Law)]])</f>
        <v>9.34846837962963</v>
      </c>
      <c r="AX84" s="44" t="n">
        <v>7.46</v>
      </c>
      <c r="AY84" s="45" t="n">
        <f aca="false">AVERAGE(Table1323[[#This Row],[PERSONAL FREEDOM]:[ECONOMIC FREEDOM]])</f>
        <v>8.40423418981482</v>
      </c>
      <c r="AZ84" s="46" t="n">
        <f aca="false">RANK(BA84,$BA$2:$BA$154)</f>
        <v>14</v>
      </c>
      <c r="BA84" s="30" t="n">
        <f aca="false">ROUND(AY84, 2)</f>
        <v>8.4</v>
      </c>
      <c r="BB84" s="43" t="n">
        <f aca="false">Table1323[[#This Row],[1 Rule of Law]]</f>
        <v>7.975355</v>
      </c>
      <c r="BC84" s="43" t="n">
        <f aca="false">Table1323[[#This Row],[2 Security &amp; Safety]]</f>
        <v>9.73333333333333</v>
      </c>
      <c r="BD84" s="43" t="n">
        <f aca="false">AVERAGE(AQ84,U84,AI84,AV84,X84)</f>
        <v>9.84259259259259</v>
      </c>
    </row>
    <row r="85" customFormat="false" ht="15" hidden="false" customHeight="true" outlineLevel="0" collapsed="false">
      <c r="A85" s="41" t="s">
        <v>138</v>
      </c>
      <c r="B85" s="42" t="n">
        <v>6</v>
      </c>
      <c r="C85" s="42" t="n">
        <v>5.32310340708388</v>
      </c>
      <c r="D85" s="42" t="n">
        <v>5.34023335637933</v>
      </c>
      <c r="E85" s="42" t="n">
        <v>5.6</v>
      </c>
      <c r="F85" s="42" t="n">
        <v>9.2</v>
      </c>
      <c r="G85" s="42" t="n">
        <v>10</v>
      </c>
      <c r="H85" s="42" t="n">
        <v>10</v>
      </c>
      <c r="I85" s="42" t="n">
        <v>7.5</v>
      </c>
      <c r="J85" s="42" t="n">
        <v>10</v>
      </c>
      <c r="K85" s="42" t="n">
        <v>10</v>
      </c>
      <c r="L85" s="42" t="n">
        <f aca="false">AVERAGE(Table1323[[#This Row],[2Bi Disappearance]:[2Bv Terrorism Injured ]])</f>
        <v>9.5</v>
      </c>
      <c r="M85" s="42" t="n">
        <v>10</v>
      </c>
      <c r="N85" s="42" t="n">
        <v>10</v>
      </c>
      <c r="O85" s="47" t="n">
        <v>5</v>
      </c>
      <c r="P85" s="47" t="n">
        <f aca="false">AVERAGE(Table1323[[#This Row],[2Ci Female Genital Mutilation]:[2Ciii Equal Inheritance Rights]])</f>
        <v>8.33333333333333</v>
      </c>
      <c r="Q85" s="42" t="n">
        <f aca="false">AVERAGE(F85,L85,P85)</f>
        <v>9.01111111111111</v>
      </c>
      <c r="R85" s="42" t="n">
        <v>10</v>
      </c>
      <c r="S85" s="42" t="n">
        <v>10</v>
      </c>
      <c r="T85" s="42" t="n">
        <v>10</v>
      </c>
      <c r="U85" s="42" t="n">
        <f aca="false">AVERAGE(R85:T85)</f>
        <v>10</v>
      </c>
      <c r="V85" s="42" t="s">
        <v>60</v>
      </c>
      <c r="W85" s="42" t="s">
        <v>60</v>
      </c>
      <c r="X85" s="42" t="s">
        <v>60</v>
      </c>
      <c r="Y85" s="42" t="s">
        <v>60</v>
      </c>
      <c r="Z85" s="42" t="s">
        <v>60</v>
      </c>
      <c r="AA85" s="42" t="s">
        <v>60</v>
      </c>
      <c r="AB85" s="42" t="s">
        <v>60</v>
      </c>
      <c r="AC85" s="42" t="s">
        <v>60</v>
      </c>
      <c r="AD85" s="42" t="s">
        <v>60</v>
      </c>
      <c r="AE85" s="42" t="s">
        <v>60</v>
      </c>
      <c r="AF85" s="42" t="s">
        <v>60</v>
      </c>
      <c r="AG85" s="42" t="s">
        <v>60</v>
      </c>
      <c r="AH85" s="42" t="s">
        <v>60</v>
      </c>
      <c r="AI85" s="42" t="s">
        <v>60</v>
      </c>
      <c r="AJ85" s="24" t="n">
        <v>10</v>
      </c>
      <c r="AK85" s="25" t="n">
        <v>6</v>
      </c>
      <c r="AL85" s="25" t="n">
        <v>5.25</v>
      </c>
      <c r="AM85" s="25" t="s">
        <v>60</v>
      </c>
      <c r="AN85" s="25" t="s">
        <v>60</v>
      </c>
      <c r="AO85" s="25" t="s">
        <v>60</v>
      </c>
      <c r="AP85" s="25" t="s">
        <v>60</v>
      </c>
      <c r="AQ85" s="42" t="n">
        <f aca="false">AVERAGE(AJ85:AK85,AL85,AO85,AP85)</f>
        <v>7.08333333333333</v>
      </c>
      <c r="AR85" s="42" t="n">
        <v>10</v>
      </c>
      <c r="AS85" s="42" t="n">
        <v>10</v>
      </c>
      <c r="AT85" s="42" t="n">
        <v>10</v>
      </c>
      <c r="AU85" s="42" t="n">
        <f aca="false">AVERAGE(AS85:AT85)</f>
        <v>10</v>
      </c>
      <c r="AV85" s="42" t="n">
        <f aca="false">AVERAGE(AR85,AU85)</f>
        <v>10</v>
      </c>
      <c r="AW85" s="43" t="n">
        <f aca="false">AVERAGE(Table1323[[#This Row],[RULE OF LAW]],Table1323[[#This Row],[SECURITY &amp; SAFETY]],Table1323[[#This Row],[PERSONAL FREEDOM (minus Security &amp;Safety and Rule of Law)]],Table1323[[#This Row],[PERSONAL FREEDOM (minus Security &amp;Safety and Rule of Law)]])</f>
        <v>8.16666666666667</v>
      </c>
      <c r="AX85" s="44" t="n">
        <v>6.89</v>
      </c>
      <c r="AY85" s="45" t="n">
        <f aca="false">AVERAGE(Table1323[[#This Row],[PERSONAL FREEDOM]:[ECONOMIC FREEDOM]])</f>
        <v>7.52833333333333</v>
      </c>
      <c r="AZ85" s="46" t="n">
        <f aca="false">RANK(BA85,$BA$2:$BA$154)</f>
        <v>48</v>
      </c>
      <c r="BA85" s="30" t="n">
        <f aca="false">ROUND(AY85, 2)</f>
        <v>7.53</v>
      </c>
      <c r="BB85" s="43" t="n">
        <f aca="false">Table1323[[#This Row],[1 Rule of Law]]</f>
        <v>5.6</v>
      </c>
      <c r="BC85" s="43" t="n">
        <f aca="false">Table1323[[#This Row],[2 Security &amp; Safety]]</f>
        <v>9.01111111111111</v>
      </c>
      <c r="BD85" s="43" t="n">
        <f aca="false">AVERAGE(AQ85,U85,AI85,AV85,X85)</f>
        <v>9.02777777777778</v>
      </c>
    </row>
    <row r="86" customFormat="false" ht="15" hidden="false" customHeight="true" outlineLevel="0" collapsed="false">
      <c r="A86" s="41" t="s">
        <v>139</v>
      </c>
      <c r="B86" s="42" t="n">
        <v>4.3</v>
      </c>
      <c r="C86" s="42" t="n">
        <v>5.34974494523748</v>
      </c>
      <c r="D86" s="42" t="n">
        <v>4.94909164418644</v>
      </c>
      <c r="E86" s="42" t="n">
        <v>4.9</v>
      </c>
      <c r="F86" s="42" t="n">
        <v>5.56</v>
      </c>
      <c r="G86" s="42" t="n">
        <v>5</v>
      </c>
      <c r="H86" s="42" t="n">
        <v>10</v>
      </c>
      <c r="I86" s="42" t="n">
        <v>5</v>
      </c>
      <c r="J86" s="42" t="n">
        <v>10</v>
      </c>
      <c r="K86" s="42" t="n">
        <v>10</v>
      </c>
      <c r="L86" s="42" t="n">
        <f aca="false">AVERAGE(Table1323[[#This Row],[2Bi Disappearance]:[2Bv Terrorism Injured ]])</f>
        <v>8</v>
      </c>
      <c r="M86" s="42" t="n">
        <v>10</v>
      </c>
      <c r="N86" s="42" t="n">
        <v>10</v>
      </c>
      <c r="O86" s="47" t="n">
        <v>10</v>
      </c>
      <c r="P86" s="47" t="n">
        <f aca="false">AVERAGE(Table1323[[#This Row],[2Ci Female Genital Mutilation]:[2Ciii Equal Inheritance Rights]])</f>
        <v>10</v>
      </c>
      <c r="Q86" s="42" t="n">
        <f aca="false">AVERAGE(F86,L86,P86)</f>
        <v>7.85333333333333</v>
      </c>
      <c r="R86" s="42" t="n">
        <v>5</v>
      </c>
      <c r="S86" s="42" t="n">
        <v>10</v>
      </c>
      <c r="T86" s="42" t="n">
        <v>10</v>
      </c>
      <c r="U86" s="42" t="n">
        <f aca="false">AVERAGE(R86:T86)</f>
        <v>8.33333333333333</v>
      </c>
      <c r="V86" s="42" t="n">
        <v>7.5</v>
      </c>
      <c r="W86" s="42" t="n">
        <v>3.33333333333333</v>
      </c>
      <c r="X86" s="42" t="n">
        <f aca="false">AVERAGE(Table1323[[#This Row],[4A Freedom to establish religious organizations]:[4B Autonomy of religious organizations]])</f>
        <v>5.41666666666667</v>
      </c>
      <c r="Y86" s="42" t="n">
        <v>7.5</v>
      </c>
      <c r="Z86" s="42" t="n">
        <v>5</v>
      </c>
      <c r="AA86" s="42" t="n">
        <v>3.33333333333333</v>
      </c>
      <c r="AB86" s="42" t="n">
        <v>3.33333333333333</v>
      </c>
      <c r="AC86" s="42" t="n">
        <v>3.33333333333333</v>
      </c>
      <c r="AD86" s="42" t="e">
        <f aca="false">AVERAGE(Table1323[[#This Row],[5Ci Political parties]:[5ciii educational, sporting and cultural organizations]])</f>
        <v>#N/A</v>
      </c>
      <c r="AE86" s="42" t="n">
        <v>5</v>
      </c>
      <c r="AF86" s="42" t="n">
        <v>10</v>
      </c>
      <c r="AG86" s="42" t="n">
        <v>10</v>
      </c>
      <c r="AH86" s="42" t="e">
        <f aca="false">AVERAGE(Table1323[[#This Row],[5Di Political parties]:[5diii educational, sporting and cultural organizations5]])</f>
        <v>#N/A</v>
      </c>
      <c r="AI86" s="42" t="n">
        <f aca="false">AVERAGE(Y86,Z86,AD86,AH86)</f>
        <v>6.04166666666667</v>
      </c>
      <c r="AJ86" s="24" t="n">
        <v>10</v>
      </c>
      <c r="AK86" s="25" t="n">
        <v>5.33333333333333</v>
      </c>
      <c r="AL86" s="25" t="n">
        <v>4.5</v>
      </c>
      <c r="AM86" s="25" t="n">
        <v>10</v>
      </c>
      <c r="AN86" s="25" t="n">
        <v>10</v>
      </c>
      <c r="AO86" s="25" t="n">
        <f aca="false">AVERAGE(Table1323[[#This Row],[6Di Access to foreign television (cable/ satellite)]:[6Dii Access to foreign newspapers]])</f>
        <v>10</v>
      </c>
      <c r="AP86" s="25" t="n">
        <v>10</v>
      </c>
      <c r="AQ86" s="42" t="n">
        <f aca="false">AVERAGE(AJ86:AK86,AL86,AO86,AP86)</f>
        <v>7.96666666666667</v>
      </c>
      <c r="AR86" s="42" t="n">
        <v>0</v>
      </c>
      <c r="AS86" s="42" t="n">
        <v>10</v>
      </c>
      <c r="AT86" s="42" t="n">
        <v>10</v>
      </c>
      <c r="AU86" s="42" t="n">
        <f aca="false">AVERAGE(AS86:AT86)</f>
        <v>10</v>
      </c>
      <c r="AV86" s="42" t="n">
        <f aca="false">AVERAGE(AR86,AU86)</f>
        <v>5</v>
      </c>
      <c r="AW86" s="43" t="n">
        <f aca="false">AVERAGE(Table1323[[#This Row],[RULE OF LAW]],Table1323[[#This Row],[SECURITY &amp; SAFETY]],Table1323[[#This Row],[PERSONAL FREEDOM (minus Security &amp;Safety and Rule of Law)]],Table1323[[#This Row],[PERSONAL FREEDOM (minus Security &amp;Safety and Rule of Law)]])</f>
        <v>6.46416666666667</v>
      </c>
      <c r="AX86" s="44" t="n">
        <v>6.43</v>
      </c>
      <c r="AY86" s="45" t="n">
        <f aca="false">AVERAGE(Table1323[[#This Row],[PERSONAL FREEDOM]:[ECONOMIC FREEDOM]])</f>
        <v>6.44708333333333</v>
      </c>
      <c r="AZ86" s="46" t="n">
        <f aca="false">RANK(BA86,$BA$2:$BA$154)</f>
        <v>111</v>
      </c>
      <c r="BA86" s="30" t="n">
        <f aca="false">ROUND(AY86, 2)</f>
        <v>6.45</v>
      </c>
      <c r="BB86" s="43" t="n">
        <f aca="false">Table1323[[#This Row],[1 Rule of Law]]</f>
        <v>4.9</v>
      </c>
      <c r="BC86" s="43" t="n">
        <f aca="false">Table1323[[#This Row],[2 Security &amp; Safety]]</f>
        <v>7.85333333333333</v>
      </c>
      <c r="BD86" s="43" t="n">
        <f aca="false">AVERAGE(AQ86,U86,AI86,AV86,X86)</f>
        <v>6.55166666666667</v>
      </c>
    </row>
    <row r="87" customFormat="false" ht="15" hidden="false" customHeight="true" outlineLevel="0" collapsed="false">
      <c r="A87" s="41" t="s">
        <v>140</v>
      </c>
      <c r="B87" s="42" t="n">
        <v>4.03333333333333</v>
      </c>
      <c r="C87" s="42" t="n">
        <v>5.9434894940454</v>
      </c>
      <c r="D87" s="42" t="n">
        <v>4.51202654338547</v>
      </c>
      <c r="E87" s="42" t="n">
        <v>4.8</v>
      </c>
      <c r="F87" s="42" t="n">
        <v>8.6</v>
      </c>
      <c r="G87" s="42" t="n">
        <v>10</v>
      </c>
      <c r="H87" s="42" t="n">
        <v>10</v>
      </c>
      <c r="I87" s="42" t="n">
        <v>7.5</v>
      </c>
      <c r="J87" s="42" t="n">
        <v>10</v>
      </c>
      <c r="K87" s="42" t="n">
        <v>10</v>
      </c>
      <c r="L87" s="42" t="n">
        <f aca="false">AVERAGE(Table1323[[#This Row],[2Bi Disappearance]:[2Bv Terrorism Injured ]])</f>
        <v>9.5</v>
      </c>
      <c r="M87" s="42" t="n">
        <v>8.2</v>
      </c>
      <c r="N87" s="42" t="n">
        <v>10</v>
      </c>
      <c r="O87" s="47" t="n">
        <v>5</v>
      </c>
      <c r="P87" s="47" t="n">
        <f aca="false">AVERAGE(Table1323[[#This Row],[2Ci Female Genital Mutilation]:[2Ciii Equal Inheritance Rights]])</f>
        <v>7.73333333333333</v>
      </c>
      <c r="Q87" s="42" t="n">
        <f aca="false">AVERAGE(F87,L87,P87)</f>
        <v>8.61111111111111</v>
      </c>
      <c r="R87" s="42" t="n">
        <v>10</v>
      </c>
      <c r="S87" s="42" t="n">
        <v>10</v>
      </c>
      <c r="T87" s="42" t="n">
        <v>5</v>
      </c>
      <c r="U87" s="42" t="n">
        <f aca="false">AVERAGE(R87:T87)</f>
        <v>8.33333333333333</v>
      </c>
      <c r="V87" s="42" t="s">
        <v>60</v>
      </c>
      <c r="W87" s="42" t="s">
        <v>60</v>
      </c>
      <c r="X87" s="42" t="s">
        <v>60</v>
      </c>
      <c r="Y87" s="42" t="s">
        <v>60</v>
      </c>
      <c r="Z87" s="42" t="s">
        <v>60</v>
      </c>
      <c r="AA87" s="42" t="s">
        <v>60</v>
      </c>
      <c r="AB87" s="42" t="s">
        <v>60</v>
      </c>
      <c r="AC87" s="42" t="s">
        <v>60</v>
      </c>
      <c r="AD87" s="42" t="s">
        <v>60</v>
      </c>
      <c r="AE87" s="42" t="s">
        <v>60</v>
      </c>
      <c r="AF87" s="42" t="s">
        <v>60</v>
      </c>
      <c r="AG87" s="42" t="s">
        <v>60</v>
      </c>
      <c r="AH87" s="42" t="s">
        <v>60</v>
      </c>
      <c r="AI87" s="42" t="s">
        <v>60</v>
      </c>
      <c r="AJ87" s="24" t="n">
        <v>10</v>
      </c>
      <c r="AK87" s="25" t="n">
        <v>4.33333333333333</v>
      </c>
      <c r="AL87" s="25" t="n">
        <v>4.75</v>
      </c>
      <c r="AM87" s="25" t="s">
        <v>60</v>
      </c>
      <c r="AN87" s="25" t="s">
        <v>60</v>
      </c>
      <c r="AO87" s="25" t="s">
        <v>60</v>
      </c>
      <c r="AP87" s="25" t="s">
        <v>60</v>
      </c>
      <c r="AQ87" s="42" t="n">
        <f aca="false">AVERAGE(AJ87:AK87,AL87,AO87,AP87)</f>
        <v>6.36111111111111</v>
      </c>
      <c r="AR87" s="42" t="n">
        <v>10</v>
      </c>
      <c r="AS87" s="42" t="n">
        <v>0</v>
      </c>
      <c r="AT87" s="42" t="n">
        <v>10</v>
      </c>
      <c r="AU87" s="42" t="n">
        <f aca="false">AVERAGE(AS87:AT87)</f>
        <v>5</v>
      </c>
      <c r="AV87" s="42" t="n">
        <f aca="false">AVERAGE(AR87,AU87)</f>
        <v>7.5</v>
      </c>
      <c r="AW87" s="43" t="n">
        <f aca="false">AVERAGE(Table1323[[#This Row],[RULE OF LAW]],Table1323[[#This Row],[SECURITY &amp; SAFETY]],Table1323[[#This Row],[PERSONAL FREEDOM (minus Security &amp;Safety and Rule of Law)]],Table1323[[#This Row],[PERSONAL FREEDOM (minus Security &amp;Safety and Rule of Law)]])</f>
        <v>7.05185185185185</v>
      </c>
      <c r="AX87" s="44" t="n">
        <v>6.26</v>
      </c>
      <c r="AY87" s="45" t="n">
        <f aca="false">AVERAGE(Table1323[[#This Row],[PERSONAL FREEDOM]:[ECONOMIC FREEDOM]])</f>
        <v>6.65592592592593</v>
      </c>
      <c r="AZ87" s="46" t="n">
        <f aca="false">RANK(BA87,$BA$2:$BA$154)</f>
        <v>94</v>
      </c>
      <c r="BA87" s="30" t="n">
        <f aca="false">ROUND(AY87, 2)</f>
        <v>6.66</v>
      </c>
      <c r="BB87" s="43" t="n">
        <f aca="false">Table1323[[#This Row],[1 Rule of Law]]</f>
        <v>4.8</v>
      </c>
      <c r="BC87" s="43" t="n">
        <f aca="false">Table1323[[#This Row],[2 Security &amp; Safety]]</f>
        <v>8.61111111111111</v>
      </c>
      <c r="BD87" s="43" t="n">
        <f aca="false">AVERAGE(AQ87,U87,AI87,AV87,X87)</f>
        <v>7.39814814814815</v>
      </c>
    </row>
    <row r="88" customFormat="false" ht="15" hidden="false" customHeight="true" outlineLevel="0" collapsed="false">
      <c r="A88" s="41" t="s">
        <v>141</v>
      </c>
      <c r="B88" s="42" t="n">
        <v>5.56666666666667</v>
      </c>
      <c r="C88" s="42" t="n">
        <v>5.72368487503129</v>
      </c>
      <c r="D88" s="42" t="n">
        <v>6.11482401714427</v>
      </c>
      <c r="E88" s="42" t="n">
        <v>5.8</v>
      </c>
      <c r="F88" s="42" t="n">
        <v>9.06126290575094</v>
      </c>
      <c r="G88" s="42" t="n">
        <v>10</v>
      </c>
      <c r="H88" s="42" t="n">
        <v>10</v>
      </c>
      <c r="I88" s="42" t="n">
        <v>10</v>
      </c>
      <c r="J88" s="42" t="n">
        <v>10</v>
      </c>
      <c r="K88" s="42" t="n">
        <v>10</v>
      </c>
      <c r="L88" s="42" t="n">
        <f aca="false">AVERAGE(Table1323[[#This Row],[2Bi Disappearance]:[2Bv Terrorism Injured ]])</f>
        <v>10</v>
      </c>
      <c r="M88" s="42" t="n">
        <v>10</v>
      </c>
      <c r="N88" s="42" t="n">
        <v>10</v>
      </c>
      <c r="O88" s="47" t="n">
        <v>5</v>
      </c>
      <c r="P88" s="47" t="n">
        <f aca="false">AVERAGE(Table1323[[#This Row],[2Ci Female Genital Mutilation]:[2Ciii Equal Inheritance Rights]])</f>
        <v>8.33333333333333</v>
      </c>
      <c r="Q88" s="42" t="n">
        <f aca="false">AVERAGE(F88,L88,P88)</f>
        <v>9.13153207969476</v>
      </c>
      <c r="R88" s="42" t="n">
        <v>5</v>
      </c>
      <c r="S88" s="42" t="n">
        <v>5</v>
      </c>
      <c r="T88" s="42" t="n">
        <v>5</v>
      </c>
      <c r="U88" s="42" t="n">
        <f aca="false">AVERAGE(R88:T88)</f>
        <v>5</v>
      </c>
      <c r="V88" s="42" t="n">
        <v>2.5</v>
      </c>
      <c r="W88" s="42" t="n">
        <v>6.66666666666667</v>
      </c>
      <c r="X88" s="42" t="n">
        <f aca="false">AVERAGE(Table1323[[#This Row],[4A Freedom to establish religious organizations]:[4B Autonomy of religious organizations]])</f>
        <v>4.58333333333333</v>
      </c>
      <c r="Y88" s="42" t="n">
        <v>5</v>
      </c>
      <c r="Z88" s="42" t="n">
        <v>5</v>
      </c>
      <c r="AA88" s="42" t="n">
        <v>6.66666666666667</v>
      </c>
      <c r="AB88" s="42" t="n">
        <v>6.66666666666667</v>
      </c>
      <c r="AC88" s="42" t="n">
        <v>3.33333333333333</v>
      </c>
      <c r="AD88" s="42" t="e">
        <f aca="false">AVERAGE(Table1323[[#This Row],[5Ci Political parties]:[5ciii educational, sporting and cultural organizations]])</f>
        <v>#N/A</v>
      </c>
      <c r="AE88" s="42" t="n">
        <v>2.5</v>
      </c>
      <c r="AF88" s="42" t="n">
        <v>7.5</v>
      </c>
      <c r="AG88" s="42" t="n">
        <v>5</v>
      </c>
      <c r="AH88" s="42" t="e">
        <f aca="false">AVERAGE(Table1323[[#This Row],[5Di Political parties]:[5diii educational, sporting and cultural organizations5]])</f>
        <v>#N/A</v>
      </c>
      <c r="AI88" s="42" t="e">
        <f aca="false">AVERAGE(Y88,Z88,AD88,AH88)</f>
        <v>#N/A</v>
      </c>
      <c r="AJ88" s="24" t="n">
        <v>10</v>
      </c>
      <c r="AK88" s="25" t="n">
        <v>2</v>
      </c>
      <c r="AL88" s="25" t="n">
        <v>4</v>
      </c>
      <c r="AM88" s="25" t="n">
        <v>3.33333333333333</v>
      </c>
      <c r="AN88" s="25" t="n">
        <v>6.66666666666667</v>
      </c>
      <c r="AO88" s="25" t="n">
        <f aca="false">AVERAGE(Table1323[[#This Row],[6Di Access to foreign television (cable/ satellite)]:[6Dii Access to foreign newspapers]])</f>
        <v>5</v>
      </c>
      <c r="AP88" s="25" t="n">
        <v>3.33333333333333</v>
      </c>
      <c r="AQ88" s="42" t="n">
        <f aca="false">AVERAGE(AJ88:AK88,AL88,AO88,AP88)</f>
        <v>4.86666666666667</v>
      </c>
      <c r="AR88" s="42" t="n">
        <v>5</v>
      </c>
      <c r="AS88" s="42" t="n">
        <v>0</v>
      </c>
      <c r="AT88" s="42" t="n">
        <v>0</v>
      </c>
      <c r="AU88" s="42" t="n">
        <f aca="false">AVERAGE(AS88:AT88)</f>
        <v>0</v>
      </c>
      <c r="AV88" s="42" t="n">
        <f aca="false">AVERAGE(AR88,AU88)</f>
        <v>2.5</v>
      </c>
      <c r="AW88" s="43" t="n">
        <f aca="false">AVERAGE(Table1323[[#This Row],[RULE OF LAW]],Table1323[[#This Row],[SECURITY &amp; SAFETY]],Table1323[[#This Row],[PERSONAL FREEDOM (minus Security &amp;Safety and Rule of Law)]],Table1323[[#This Row],[PERSONAL FREEDOM (minus Security &amp;Safety and Rule of Law)]])</f>
        <v>5.94177190881258</v>
      </c>
      <c r="AX88" s="44" t="n">
        <v>7.01</v>
      </c>
      <c r="AY88" s="45" t="n">
        <f aca="false">AVERAGE(Table1323[[#This Row],[PERSONAL FREEDOM]:[ECONOMIC FREEDOM]])</f>
        <v>6.47588595440629</v>
      </c>
      <c r="AZ88" s="46" t="n">
        <f aca="false">RANK(BA88,$BA$2:$BA$154)</f>
        <v>108</v>
      </c>
      <c r="BA88" s="30" t="n">
        <f aca="false">ROUND(AY88, 2)</f>
        <v>6.48</v>
      </c>
      <c r="BB88" s="43" t="n">
        <f aca="false">Table1323[[#This Row],[1 Rule of Law]]</f>
        <v>5.8</v>
      </c>
      <c r="BC88" s="43" t="n">
        <f aca="false">Table1323[[#This Row],[2 Security &amp; Safety]]</f>
        <v>9.13153207969476</v>
      </c>
      <c r="BD88" s="43" t="e">
        <f aca="false">AVERAGE(AQ88,U88,AI88,AV88,X88)</f>
        <v>#N/A</v>
      </c>
    </row>
    <row r="89" customFormat="false" ht="15" hidden="false" customHeight="true" outlineLevel="0" collapsed="false">
      <c r="A89" s="41" t="s">
        <v>142</v>
      </c>
      <c r="B89" s="42" t="s">
        <v>60</v>
      </c>
      <c r="C89" s="42" t="s">
        <v>60</v>
      </c>
      <c r="D89" s="42" t="s">
        <v>60</v>
      </c>
      <c r="E89" s="42" t="n">
        <v>4.873576</v>
      </c>
      <c r="F89" s="42" t="n">
        <v>7</v>
      </c>
      <c r="G89" s="42" t="n">
        <v>10</v>
      </c>
      <c r="H89" s="42" t="n">
        <v>10</v>
      </c>
      <c r="I89" s="42" t="n">
        <v>2.5</v>
      </c>
      <c r="J89" s="42" t="n">
        <v>9.97831246092041</v>
      </c>
      <c r="K89" s="42" t="n">
        <v>9.93493738276123</v>
      </c>
      <c r="L89" s="42" t="n">
        <f aca="false">AVERAGE(Table1323[[#This Row],[2Bi Disappearance]:[2Bv Terrorism Injured ]])</f>
        <v>8.48264996873633</v>
      </c>
      <c r="M89" s="42" t="n">
        <v>0.600000000000001</v>
      </c>
      <c r="N89" s="42" t="n">
        <v>10</v>
      </c>
      <c r="O89" s="47" t="n">
        <v>0</v>
      </c>
      <c r="P89" s="47" t="n">
        <f aca="false">AVERAGE(Table1323[[#This Row],[2Ci Female Genital Mutilation]:[2Ciii Equal Inheritance Rights]])</f>
        <v>3.53333333333333</v>
      </c>
      <c r="Q89" s="42" t="n">
        <f aca="false">AVERAGE(F89,L89,P89)</f>
        <v>6.33866110068989</v>
      </c>
      <c r="R89" s="42" t="n">
        <v>10</v>
      </c>
      <c r="S89" s="42" t="n">
        <v>10</v>
      </c>
      <c r="T89" s="42" t="n">
        <v>10</v>
      </c>
      <c r="U89" s="42" t="n">
        <f aca="false">AVERAGE(R89:T89)</f>
        <v>10</v>
      </c>
      <c r="V89" s="42" t="n">
        <v>10</v>
      </c>
      <c r="W89" s="42" t="n">
        <v>6.66666666666667</v>
      </c>
      <c r="X89" s="42" t="n">
        <f aca="false">AVERAGE(Table1323[[#This Row],[4A Freedom to establish religious organizations]:[4B Autonomy of religious organizations]])</f>
        <v>8.33333333333333</v>
      </c>
      <c r="Y89" s="42" t="n">
        <v>10</v>
      </c>
      <c r="Z89" s="42" t="n">
        <v>10</v>
      </c>
      <c r="AA89" s="42" t="n">
        <v>0</v>
      </c>
      <c r="AB89" s="42" t="n">
        <v>6.66666666666667</v>
      </c>
      <c r="AC89" s="42" t="n">
        <v>3.33333333333333</v>
      </c>
      <c r="AD89" s="42" t="e">
        <f aca="false">AVERAGE(Table1323[[#This Row],[5Ci Political parties]:[5ciii educational, sporting and cultural organizations]])</f>
        <v>#N/A</v>
      </c>
      <c r="AE89" s="42" t="n">
        <v>7.5</v>
      </c>
      <c r="AF89" s="42" t="n">
        <v>10</v>
      </c>
      <c r="AG89" s="42" t="n">
        <v>10</v>
      </c>
      <c r="AH89" s="42" t="e">
        <f aca="false">AVERAGE(Table1323[[#This Row],[5Di Political parties]:[5diii educational, sporting and cultural organizations5]])</f>
        <v>#N/A</v>
      </c>
      <c r="AI89" s="42" t="e">
        <f aca="false">AVERAGE(Y89,Z89,AD89,AH89)</f>
        <v>#N/A</v>
      </c>
      <c r="AJ89" s="24" t="n">
        <v>10</v>
      </c>
      <c r="AK89" s="25" t="n">
        <v>7</v>
      </c>
      <c r="AL89" s="25" t="n">
        <v>7.75</v>
      </c>
      <c r="AM89" s="25" t="n">
        <v>10</v>
      </c>
      <c r="AN89" s="25" t="n">
        <v>10</v>
      </c>
      <c r="AO89" s="25" t="n">
        <f aca="false">AVERAGE(Table1323[[#This Row],[6Di Access to foreign television (cable/ satellite)]:[6Dii Access to foreign newspapers]])</f>
        <v>10</v>
      </c>
      <c r="AP89" s="25" t="n">
        <v>10</v>
      </c>
      <c r="AQ89" s="42" t="n">
        <f aca="false">AVERAGE(AJ89:AK89,AL89,AO89,AP89)</f>
        <v>8.95</v>
      </c>
      <c r="AR89" s="42" t="n">
        <v>0</v>
      </c>
      <c r="AS89" s="42" t="n">
        <v>10</v>
      </c>
      <c r="AT89" s="42" t="n">
        <v>10</v>
      </c>
      <c r="AU89" s="42" t="n">
        <f aca="false">AVERAGE(AS89:AT89)</f>
        <v>10</v>
      </c>
      <c r="AV89" s="42" t="n">
        <f aca="false">AVERAGE(AR89,AU89)</f>
        <v>5</v>
      </c>
      <c r="AW89" s="43" t="n">
        <f aca="false">AVERAGE(Table1323[[#This Row],[RULE OF LAW]],Table1323[[#This Row],[SECURITY &amp; SAFETY]],Table1323[[#This Row],[PERSONAL FREEDOM (minus Security &amp;Safety and Rule of Law)]],Table1323[[#This Row],[PERSONAL FREEDOM (minus Security &amp;Safety and Rule of Law)]])</f>
        <v>6.84389260850581</v>
      </c>
      <c r="AX89" s="44" t="n">
        <v>5.97</v>
      </c>
      <c r="AY89" s="45" t="n">
        <f aca="false">AVERAGE(Table1323[[#This Row],[PERSONAL FREEDOM]:[ECONOMIC FREEDOM]])</f>
        <v>6.4069463042529</v>
      </c>
      <c r="AZ89" s="46" t="n">
        <f aca="false">RANK(BA89,$BA$2:$BA$154)</f>
        <v>112</v>
      </c>
      <c r="BA89" s="30" t="n">
        <f aca="false">ROUND(AY89, 2)</f>
        <v>6.41</v>
      </c>
      <c r="BB89" s="43" t="n">
        <f aca="false">Table1323[[#This Row],[1 Rule of Law]]</f>
        <v>4.873576</v>
      </c>
      <c r="BC89" s="43" t="n">
        <f aca="false">Table1323[[#This Row],[2 Security &amp; Safety]]</f>
        <v>6.33866110068989</v>
      </c>
      <c r="BD89" s="43" t="e">
        <f aca="false">AVERAGE(AQ89,U89,AI89,AV89,X89)</f>
        <v>#N/A</v>
      </c>
    </row>
    <row r="90" customFormat="false" ht="15" hidden="false" customHeight="true" outlineLevel="0" collapsed="false">
      <c r="A90" s="41" t="s">
        <v>143</v>
      </c>
      <c r="B90" s="42" t="s">
        <v>60</v>
      </c>
      <c r="C90" s="42" t="s">
        <v>60</v>
      </c>
      <c r="D90" s="42" t="s">
        <v>60</v>
      </c>
      <c r="E90" s="42" t="n">
        <v>7.512808</v>
      </c>
      <c r="F90" s="42" t="n">
        <v>9.64</v>
      </c>
      <c r="G90" s="42" t="n">
        <v>10</v>
      </c>
      <c r="H90" s="42" t="n">
        <v>10</v>
      </c>
      <c r="I90" s="42" t="s">
        <v>60</v>
      </c>
      <c r="J90" s="42" t="n">
        <v>10</v>
      </c>
      <c r="K90" s="42" t="n">
        <v>10</v>
      </c>
      <c r="L90" s="42" t="n">
        <f aca="false">AVERAGE(Table1323[[#This Row],[2Bi Disappearance]:[2Bv Terrorism Injured ]])</f>
        <v>10</v>
      </c>
      <c r="M90" s="42" t="n">
        <v>10</v>
      </c>
      <c r="N90" s="42" t="n">
        <v>10</v>
      </c>
      <c r="O90" s="47" t="n">
        <v>10</v>
      </c>
      <c r="P90" s="47" t="n">
        <f aca="false">AVERAGE(Table1323[[#This Row],[2Ci Female Genital Mutilation]:[2Ciii Equal Inheritance Rights]])</f>
        <v>10</v>
      </c>
      <c r="Q90" s="42" t="n">
        <f aca="false">AVERAGE(F90,L90,P90)</f>
        <v>9.88</v>
      </c>
      <c r="R90" s="42" t="n">
        <v>10</v>
      </c>
      <c r="S90" s="42" t="n">
        <v>10</v>
      </c>
      <c r="T90" s="42" t="n">
        <v>10</v>
      </c>
      <c r="U90" s="42" t="n">
        <f aca="false">AVERAGE(R90:T90)</f>
        <v>10</v>
      </c>
      <c r="V90" s="42" t="n">
        <v>10</v>
      </c>
      <c r="W90" s="42" t="n">
        <v>10</v>
      </c>
      <c r="X90" s="42" t="n">
        <f aca="false">AVERAGE(Table1323[[#This Row],[4A Freedom to establish religious organizations]:[4B Autonomy of religious organizations]])</f>
        <v>10</v>
      </c>
      <c r="Y90" s="42" t="n">
        <v>10</v>
      </c>
      <c r="Z90" s="42" t="n">
        <v>10</v>
      </c>
      <c r="AA90" s="42" t="n">
        <v>10</v>
      </c>
      <c r="AB90" s="42" t="n">
        <v>10</v>
      </c>
      <c r="AC90" s="42" t="n">
        <v>10</v>
      </c>
      <c r="AD90" s="42" t="e">
        <f aca="false">AVERAGE(Table1323[[#This Row],[5Ci Political parties]:[5ciii educational, sporting and cultural organizations]])</f>
        <v>#N/A</v>
      </c>
      <c r="AE90" s="42" t="n">
        <v>10</v>
      </c>
      <c r="AF90" s="42" t="n">
        <v>10</v>
      </c>
      <c r="AG90" s="42" t="n">
        <v>10</v>
      </c>
      <c r="AH90" s="42" t="e">
        <f aca="false">AVERAGE(Table1323[[#This Row],[5Di Political parties]:[5diii educational, sporting and cultural organizations5]])</f>
        <v>#N/A</v>
      </c>
      <c r="AI90" s="42" t="e">
        <f aca="false">AVERAGE(Y90,Z90,AD90,AH90)</f>
        <v>#N/A</v>
      </c>
      <c r="AJ90" s="24" t="n">
        <v>10</v>
      </c>
      <c r="AK90" s="25" t="n">
        <v>8.66666666666667</v>
      </c>
      <c r="AL90" s="25" t="n">
        <v>7.75</v>
      </c>
      <c r="AM90" s="25" t="n">
        <v>10</v>
      </c>
      <c r="AN90" s="25" t="n">
        <v>10</v>
      </c>
      <c r="AO90" s="25" t="n">
        <f aca="false">AVERAGE(Table1323[[#This Row],[6Di Access to foreign television (cable/ satellite)]:[6Dii Access to foreign newspapers]])</f>
        <v>10</v>
      </c>
      <c r="AP90" s="25" t="n">
        <v>10</v>
      </c>
      <c r="AQ90" s="42" t="n">
        <f aca="false">AVERAGE(AJ90:AK90,AL90,AO90,AP90)</f>
        <v>9.28333333333333</v>
      </c>
      <c r="AR90" s="42" t="n">
        <v>10</v>
      </c>
      <c r="AS90" s="42" t="n">
        <v>10</v>
      </c>
      <c r="AT90" s="42" t="n">
        <v>10</v>
      </c>
      <c r="AU90" s="42" t="n">
        <f aca="false">AVERAGE(AS90:AT90)</f>
        <v>10</v>
      </c>
      <c r="AV90" s="42" t="n">
        <f aca="false">AVERAGE(AR90,AU90)</f>
        <v>10</v>
      </c>
      <c r="AW90" s="43" t="n">
        <f aca="false">AVERAGE(Table1323[[#This Row],[RULE OF LAW]],Table1323[[#This Row],[SECURITY &amp; SAFETY]],Table1323[[#This Row],[PERSONAL FREEDOM (minus Security &amp;Safety and Rule of Law)]],Table1323[[#This Row],[PERSONAL FREEDOM (minus Security &amp;Safety and Rule of Law)]])</f>
        <v>9.27653533333333</v>
      </c>
      <c r="AX90" s="44" t="n">
        <v>7.56</v>
      </c>
      <c r="AY90" s="45" t="n">
        <f aca="false">AVERAGE(Table1323[[#This Row],[PERSONAL FREEDOM]:[ECONOMIC FREEDOM]])</f>
        <v>8.41826766666667</v>
      </c>
      <c r="AZ90" s="46" t="n">
        <f aca="false">RANK(BA90,$BA$2:$BA$154)</f>
        <v>13</v>
      </c>
      <c r="BA90" s="30" t="n">
        <f aca="false">ROUND(AY90, 2)</f>
        <v>8.42</v>
      </c>
      <c r="BB90" s="43" t="n">
        <f aca="false">Table1323[[#This Row],[1 Rule of Law]]</f>
        <v>7.512808</v>
      </c>
      <c r="BC90" s="43" t="n">
        <f aca="false">Table1323[[#This Row],[2 Security &amp; Safety]]</f>
        <v>9.88</v>
      </c>
      <c r="BD90" s="43" t="e">
        <f aca="false">AVERAGE(AQ90,U90,AI90,AV90,X90)</f>
        <v>#N/A</v>
      </c>
    </row>
    <row r="91" customFormat="false" ht="15" hidden="false" customHeight="true" outlineLevel="0" collapsed="false">
      <c r="A91" s="41" t="s">
        <v>144</v>
      </c>
      <c r="B91" s="42" t="s">
        <v>60</v>
      </c>
      <c r="C91" s="42" t="s">
        <v>60</v>
      </c>
      <c r="D91" s="42" t="s">
        <v>60</v>
      </c>
      <c r="E91" s="42" t="n">
        <v>4.3158</v>
      </c>
      <c r="F91" s="42" t="n">
        <v>8</v>
      </c>
      <c r="G91" s="42" t="n">
        <v>10</v>
      </c>
      <c r="H91" s="42" t="n">
        <v>6.82060065790443</v>
      </c>
      <c r="I91" s="42" t="n">
        <v>5</v>
      </c>
      <c r="J91" s="42" t="n">
        <v>9.90365456539104</v>
      </c>
      <c r="K91" s="42" t="n">
        <v>10</v>
      </c>
      <c r="L91" s="42" t="n">
        <f aca="false">AVERAGE(Table1323[[#This Row],[2Bi Disappearance]:[2Bv Terrorism Injured ]])</f>
        <v>8.3448510446591</v>
      </c>
      <c r="M91" s="42" t="n">
        <v>2.9</v>
      </c>
      <c r="N91" s="42" t="n">
        <v>10</v>
      </c>
      <c r="O91" s="47" t="n">
        <v>5</v>
      </c>
      <c r="P91" s="47" t="n">
        <f aca="false">AVERAGE(Table1323[[#This Row],[2Ci Female Genital Mutilation]:[2Ciii Equal Inheritance Rights]])</f>
        <v>5.96666666666667</v>
      </c>
      <c r="Q91" s="42" t="n">
        <f aca="false">AVERAGE(F91,L91,P91)</f>
        <v>7.43717257044192</v>
      </c>
      <c r="R91" s="42" t="n">
        <v>5</v>
      </c>
      <c r="S91" s="42" t="n">
        <v>0</v>
      </c>
      <c r="T91" s="42" t="n">
        <v>10</v>
      </c>
      <c r="U91" s="42" t="n">
        <f aca="false">AVERAGE(R91:T91)</f>
        <v>5</v>
      </c>
      <c r="V91" s="42" t="n">
        <v>2.5</v>
      </c>
      <c r="W91" s="42" t="n">
        <v>3.33333333333333</v>
      </c>
      <c r="X91" s="42" t="n">
        <f aca="false">AVERAGE(Table1323[[#This Row],[4A Freedom to establish religious organizations]:[4B Autonomy of religious organizations]])</f>
        <v>2.91666666666667</v>
      </c>
      <c r="Y91" s="42" t="n">
        <v>7.5</v>
      </c>
      <c r="Z91" s="42" t="n">
        <v>5</v>
      </c>
      <c r="AA91" s="42" t="n">
        <v>6.66666666666667</v>
      </c>
      <c r="AB91" s="42" t="n">
        <v>3.33333333333333</v>
      </c>
      <c r="AC91" s="42" t="n">
        <v>6.66666666666667</v>
      </c>
      <c r="AD91" s="42" t="e">
        <f aca="false">AVERAGE(Table1323[[#This Row],[5Ci Political parties]:[5ciii educational, sporting and cultural organizations]])</f>
        <v>#N/A</v>
      </c>
      <c r="AE91" s="42" t="n">
        <v>10</v>
      </c>
      <c r="AF91" s="42" t="n">
        <v>7.5</v>
      </c>
      <c r="AG91" s="42" t="n">
        <v>7.5</v>
      </c>
      <c r="AH91" s="42" t="e">
        <f aca="false">AVERAGE(Table1323[[#This Row],[5Di Political parties]:[5diii educational, sporting and cultural organizations5]])</f>
        <v>#N/A</v>
      </c>
      <c r="AI91" s="42" t="e">
        <f aca="false">AVERAGE(Y91,Z91,AD91,AH91)</f>
        <v>#N/A</v>
      </c>
      <c r="AJ91" s="24" t="n">
        <v>10</v>
      </c>
      <c r="AK91" s="25" t="n">
        <v>4</v>
      </c>
      <c r="AL91" s="25" t="n">
        <v>4.5</v>
      </c>
      <c r="AM91" s="25" t="n">
        <v>6.66666666666667</v>
      </c>
      <c r="AN91" s="25" t="n">
        <v>6.66666666666667</v>
      </c>
      <c r="AO91" s="25" t="n">
        <f aca="false">AVERAGE(Table1323[[#This Row],[6Di Access to foreign television (cable/ satellite)]:[6Dii Access to foreign newspapers]])</f>
        <v>6.66666666666667</v>
      </c>
      <c r="AP91" s="25" t="n">
        <v>10</v>
      </c>
      <c r="AQ91" s="42" t="n">
        <f aca="false">AVERAGE(AJ91:AK91,AL91,AO91,AP91)</f>
        <v>7.03333333333333</v>
      </c>
      <c r="AR91" s="42" t="n">
        <v>10</v>
      </c>
      <c r="AS91" s="42" t="n">
        <v>0</v>
      </c>
      <c r="AT91" s="42" t="n">
        <v>0</v>
      </c>
      <c r="AU91" s="42" t="n">
        <f aca="false">AVERAGE(AS91:AT91)</f>
        <v>0</v>
      </c>
      <c r="AV91" s="42" t="n">
        <f aca="false">AVERAGE(AR91,AU91)</f>
        <v>5</v>
      </c>
      <c r="AW91" s="43" t="n">
        <f aca="false">AVERAGE(Table1323[[#This Row],[RULE OF LAW]],Table1323[[#This Row],[SECURITY &amp; SAFETY]],Table1323[[#This Row],[PERSONAL FREEDOM (minus Security &amp;Safety and Rule of Law)]],Table1323[[#This Row],[PERSONAL FREEDOM (minus Security &amp;Safety and Rule of Law)]])</f>
        <v>5.5929653648327</v>
      </c>
      <c r="AX91" s="44" t="n">
        <v>5.44</v>
      </c>
      <c r="AY91" s="45" t="n">
        <f aca="false">AVERAGE(Table1323[[#This Row],[PERSONAL FREEDOM]:[ECONOMIC FREEDOM]])</f>
        <v>5.51648268241635</v>
      </c>
      <c r="AZ91" s="46" t="n">
        <f aca="false">RANK(BA91,$BA$2:$BA$154)</f>
        <v>141</v>
      </c>
      <c r="BA91" s="30" t="n">
        <f aca="false">ROUND(AY91, 2)</f>
        <v>5.52</v>
      </c>
      <c r="BB91" s="43" t="n">
        <f aca="false">Table1323[[#This Row],[1 Rule of Law]]</f>
        <v>4.3158</v>
      </c>
      <c r="BC91" s="43" t="n">
        <f aca="false">Table1323[[#This Row],[2 Security &amp; Safety]]</f>
        <v>7.43717257044192</v>
      </c>
      <c r="BD91" s="43" t="e">
        <f aca="false">AVERAGE(AQ91,U91,AI91,AV91,X91)</f>
        <v>#N/A</v>
      </c>
    </row>
    <row r="92" customFormat="false" ht="15" hidden="false" customHeight="true" outlineLevel="0" collapsed="false">
      <c r="A92" s="41" t="s">
        <v>145</v>
      </c>
      <c r="B92" s="42" t="s">
        <v>60</v>
      </c>
      <c r="C92" s="42" t="s">
        <v>60</v>
      </c>
      <c r="D92" s="42" t="s">
        <v>60</v>
      </c>
      <c r="E92" s="42" t="n">
        <v>6.655738</v>
      </c>
      <c r="F92" s="42" t="n">
        <v>8.92</v>
      </c>
      <c r="G92" s="42" t="n">
        <v>10</v>
      </c>
      <c r="H92" s="42" t="n">
        <v>10</v>
      </c>
      <c r="I92" s="42" t="n">
        <v>10</v>
      </c>
      <c r="J92" s="42" t="n">
        <v>10</v>
      </c>
      <c r="K92" s="42" t="n">
        <v>10</v>
      </c>
      <c r="L92" s="42" t="n">
        <f aca="false">AVERAGE(Table1323[[#This Row],[2Bi Disappearance]:[2Bv Terrorism Injured ]])</f>
        <v>10</v>
      </c>
      <c r="M92" s="42" t="n">
        <v>10</v>
      </c>
      <c r="N92" s="42" t="n">
        <v>10</v>
      </c>
      <c r="O92" s="47" t="n">
        <v>10</v>
      </c>
      <c r="P92" s="47" t="n">
        <f aca="false">AVERAGE(Table1323[[#This Row],[2Ci Female Genital Mutilation]:[2Ciii Equal Inheritance Rights]])</f>
        <v>10</v>
      </c>
      <c r="Q92" s="42" t="n">
        <f aca="false">AVERAGE(F92,L92,P92)</f>
        <v>9.64</v>
      </c>
      <c r="R92" s="42" t="n">
        <v>10</v>
      </c>
      <c r="S92" s="42" t="n">
        <v>10</v>
      </c>
      <c r="T92" s="42" t="n">
        <v>10</v>
      </c>
      <c r="U92" s="42" t="n">
        <f aca="false">AVERAGE(R92:T92)</f>
        <v>10</v>
      </c>
      <c r="V92" s="42" t="n">
        <v>10</v>
      </c>
      <c r="W92" s="42" t="n">
        <v>6.66666666666667</v>
      </c>
      <c r="X92" s="42" t="n">
        <f aca="false">AVERAGE(Table1323[[#This Row],[4A Freedom to establish religious organizations]:[4B Autonomy of religious organizations]])</f>
        <v>8.33333333333333</v>
      </c>
      <c r="Y92" s="42" t="n">
        <v>10</v>
      </c>
      <c r="Z92" s="42" t="n">
        <v>7.5</v>
      </c>
      <c r="AA92" s="42" t="n">
        <v>3.33333333333333</v>
      </c>
      <c r="AB92" s="42" t="n">
        <v>10</v>
      </c>
      <c r="AC92" s="42" t="n">
        <v>10</v>
      </c>
      <c r="AD92" s="42" t="e">
        <f aca="false">AVERAGE(Table1323[[#This Row],[5Ci Political parties]:[5ciii educational, sporting and cultural organizations]])</f>
        <v>#N/A</v>
      </c>
      <c r="AE92" s="42" t="n">
        <v>7.5</v>
      </c>
      <c r="AF92" s="42" t="n">
        <v>10</v>
      </c>
      <c r="AG92" s="42" t="n">
        <v>10</v>
      </c>
      <c r="AH92" s="42" t="e">
        <f aca="false">AVERAGE(Table1323[[#This Row],[5Di Political parties]:[5diii educational, sporting and cultural organizations5]])</f>
        <v>#N/A</v>
      </c>
      <c r="AI92" s="42" t="e">
        <f aca="false">AVERAGE(Y92,Z92,AD92,AH92)</f>
        <v>#N/A</v>
      </c>
      <c r="AJ92" s="24" t="n">
        <v>10</v>
      </c>
      <c r="AK92" s="25" t="n">
        <v>8</v>
      </c>
      <c r="AL92" s="25" t="n">
        <v>8</v>
      </c>
      <c r="AM92" s="25" t="n">
        <v>6.66666666666667</v>
      </c>
      <c r="AN92" s="25" t="n">
        <v>10</v>
      </c>
      <c r="AO92" s="25" t="n">
        <f aca="false">AVERAGE(Table1323[[#This Row],[6Di Access to foreign television (cable/ satellite)]:[6Dii Access to foreign newspapers]])</f>
        <v>8.33333333333333</v>
      </c>
      <c r="AP92" s="25" t="n">
        <v>10</v>
      </c>
      <c r="AQ92" s="42" t="n">
        <f aca="false">AVERAGE(AJ92:AK92,AL92,AO92,AP92)</f>
        <v>8.86666666666667</v>
      </c>
      <c r="AR92" s="42" t="n">
        <v>10</v>
      </c>
      <c r="AS92" s="42" t="n">
        <v>0</v>
      </c>
      <c r="AT92" s="42" t="n">
        <v>10</v>
      </c>
      <c r="AU92" s="42" t="n">
        <f aca="false">AVERAGE(AS92:AT92)</f>
        <v>5</v>
      </c>
      <c r="AV92" s="42" t="n">
        <f aca="false">AVERAGE(AR92,AU92)</f>
        <v>7.5</v>
      </c>
      <c r="AW92" s="43" t="n">
        <f aca="false">AVERAGE(Table1323[[#This Row],[RULE OF LAW]],Table1323[[#This Row],[SECURITY &amp; SAFETY]],Table1323[[#This Row],[PERSONAL FREEDOM (minus Security &amp;Safety and Rule of Law)]],Table1323[[#This Row],[PERSONAL FREEDOM (minus Security &amp;Safety and Rule of Law)]])</f>
        <v>8.40504561111111</v>
      </c>
      <c r="AX92" s="44" t="n">
        <v>7.93</v>
      </c>
      <c r="AY92" s="45" t="n">
        <f aca="false">AVERAGE(Table1323[[#This Row],[PERSONAL FREEDOM]:[ECONOMIC FREEDOM]])</f>
        <v>8.16752280555556</v>
      </c>
      <c r="AZ92" s="46" t="n">
        <f aca="false">RANK(BA92,$BA$2:$BA$154)</f>
        <v>24</v>
      </c>
      <c r="BA92" s="30" t="n">
        <f aca="false">ROUND(AY92, 2)</f>
        <v>8.17</v>
      </c>
      <c r="BB92" s="43" t="n">
        <f aca="false">Table1323[[#This Row],[1 Rule of Law]]</f>
        <v>6.655738</v>
      </c>
      <c r="BC92" s="43" t="n">
        <f aca="false">Table1323[[#This Row],[2 Security &amp; Safety]]</f>
        <v>9.64</v>
      </c>
      <c r="BD92" s="43" t="e">
        <f aca="false">AVERAGE(AQ92,U92,AI92,AV92,X92)</f>
        <v>#N/A</v>
      </c>
    </row>
    <row r="93" customFormat="false" ht="15" hidden="false" customHeight="true" outlineLevel="0" collapsed="false">
      <c r="A93" s="41" t="s">
        <v>146</v>
      </c>
      <c r="B93" s="42" t="n">
        <v>4.96666666666667</v>
      </c>
      <c r="C93" s="42" t="n">
        <v>4.01327918141643</v>
      </c>
      <c r="D93" s="42" t="n">
        <v>3.50541222572632</v>
      </c>
      <c r="E93" s="42" t="n">
        <v>4.2</v>
      </c>
      <c r="F93" s="42" t="n">
        <v>1.28</v>
      </c>
      <c r="G93" s="42" t="n">
        <v>5</v>
      </c>
      <c r="H93" s="42" t="n">
        <v>10</v>
      </c>
      <c r="I93" s="42" t="n">
        <v>7.5</v>
      </c>
      <c r="J93" s="42" t="n">
        <v>10</v>
      </c>
      <c r="K93" s="42" t="n">
        <v>10</v>
      </c>
      <c r="L93" s="42" t="n">
        <f aca="false">AVERAGE(Table1323[[#This Row],[2Bi Disappearance]:[2Bv Terrorism Injured ]])</f>
        <v>8.5</v>
      </c>
      <c r="M93" s="42" t="n">
        <v>9.5</v>
      </c>
      <c r="N93" s="42" t="n">
        <v>10</v>
      </c>
      <c r="O93" s="47" t="n">
        <v>10</v>
      </c>
      <c r="P93" s="47" t="n">
        <f aca="false">AVERAGE(Table1323[[#This Row],[2Ci Female Genital Mutilation]:[2Ciii Equal Inheritance Rights]])</f>
        <v>9.83333333333333</v>
      </c>
      <c r="Q93" s="42" t="n">
        <f aca="false">AVERAGE(F93,L93,P93)</f>
        <v>6.53777777777778</v>
      </c>
      <c r="R93" s="42" t="n">
        <v>10</v>
      </c>
      <c r="S93" s="42" t="n">
        <v>10</v>
      </c>
      <c r="T93" s="42" t="n">
        <v>10</v>
      </c>
      <c r="U93" s="42" t="n">
        <f aca="false">AVERAGE(R93:T93)</f>
        <v>10</v>
      </c>
      <c r="V93" s="42" t="n">
        <v>7.5</v>
      </c>
      <c r="W93" s="42" t="n">
        <v>6.66666666666667</v>
      </c>
      <c r="X93" s="42" t="n">
        <f aca="false">AVERAGE(Table1323[[#This Row],[4A Freedom to establish religious organizations]:[4B Autonomy of religious organizations]])</f>
        <v>7.08333333333333</v>
      </c>
      <c r="Y93" s="42" t="n">
        <v>7.5</v>
      </c>
      <c r="Z93" s="42" t="n">
        <v>7.5</v>
      </c>
      <c r="AA93" s="42" t="n">
        <v>3.33333333333333</v>
      </c>
      <c r="AB93" s="42" t="n">
        <v>6.66666666666667</v>
      </c>
      <c r="AC93" s="42" t="n">
        <v>10</v>
      </c>
      <c r="AD93" s="42" t="e">
        <f aca="false">AVERAGE(Table1323[[#This Row],[5Ci Political parties]:[5ciii educational, sporting and cultural organizations]])</f>
        <v>#N/A</v>
      </c>
      <c r="AE93" s="42" t="n">
        <v>7.5</v>
      </c>
      <c r="AF93" s="42" t="n">
        <v>7.5</v>
      </c>
      <c r="AG93" s="42" t="n">
        <v>7.5</v>
      </c>
      <c r="AH93" s="42" t="e">
        <f aca="false">AVERAGE(Table1323[[#This Row],[5Di Political parties]:[5diii educational, sporting and cultural organizations5]])</f>
        <v>#N/A</v>
      </c>
      <c r="AI93" s="42" t="e">
        <f aca="false">AVERAGE(Y93,Z93,AD93,AH93)</f>
        <v>#N/A</v>
      </c>
      <c r="AJ93" s="24" t="n">
        <v>7.35503490749989</v>
      </c>
      <c r="AK93" s="25" t="n">
        <v>5</v>
      </c>
      <c r="AL93" s="25" t="n">
        <v>3.25</v>
      </c>
      <c r="AM93" s="25" t="n">
        <v>10</v>
      </c>
      <c r="AN93" s="25" t="n">
        <v>10</v>
      </c>
      <c r="AO93" s="25" t="n">
        <f aca="false">AVERAGE(Table1323[[#This Row],[6Di Access to foreign television (cable/ satellite)]:[6Dii Access to foreign newspapers]])</f>
        <v>10</v>
      </c>
      <c r="AP93" s="25" t="n">
        <v>10</v>
      </c>
      <c r="AQ93" s="42" t="n">
        <f aca="false">AVERAGE(AJ93:AK93,AL93,AO93,AP93)</f>
        <v>7.12100698149998</v>
      </c>
      <c r="AR93" s="42" t="n">
        <v>10</v>
      </c>
      <c r="AS93" s="42" t="n">
        <v>10</v>
      </c>
      <c r="AT93" s="42" t="n">
        <v>10</v>
      </c>
      <c r="AU93" s="42" t="n">
        <f aca="false">AVERAGE(AS93:AT93)</f>
        <v>10</v>
      </c>
      <c r="AV93" s="42" t="n">
        <f aca="false">AVERAGE(AR93,AU93)</f>
        <v>10</v>
      </c>
      <c r="AW93" s="43" t="n">
        <f aca="false">AVERAGE(Table1323[[#This Row],[RULE OF LAW]],Table1323[[#This Row],[SECURITY &amp; SAFETY]],Table1323[[#This Row],[PERSONAL FREEDOM (minus Security &amp;Safety and Rule of Law)]],Table1323[[#This Row],[PERSONAL FREEDOM (minus Security &amp;Safety and Rule of Law)]])</f>
        <v>6.83404514259444</v>
      </c>
      <c r="AX93" s="44" t="n">
        <v>6.71</v>
      </c>
      <c r="AY93" s="45" t="n">
        <f aca="false">AVERAGE(Table1323[[#This Row],[PERSONAL FREEDOM]:[ECONOMIC FREEDOM]])</f>
        <v>6.77202257129722</v>
      </c>
      <c r="AZ93" s="46" t="n">
        <f aca="false">RANK(BA93,$BA$2:$BA$154)</f>
        <v>89</v>
      </c>
      <c r="BA93" s="30" t="n">
        <f aca="false">ROUND(AY93, 2)</f>
        <v>6.77</v>
      </c>
      <c r="BB93" s="43" t="n">
        <f aca="false">Table1323[[#This Row],[1 Rule of Law]]</f>
        <v>4.2</v>
      </c>
      <c r="BC93" s="43" t="n">
        <f aca="false">Table1323[[#This Row],[2 Security &amp; Safety]]</f>
        <v>6.53777777777778</v>
      </c>
      <c r="BD93" s="43" t="e">
        <f aca="false">AVERAGE(AQ93,U93,AI93,AV93,X93)</f>
        <v>#N/A</v>
      </c>
    </row>
    <row r="94" customFormat="false" ht="15" hidden="false" customHeight="true" outlineLevel="0" collapsed="false">
      <c r="A94" s="41" t="s">
        <v>147</v>
      </c>
      <c r="B94" s="42" t="n">
        <v>4.5</v>
      </c>
      <c r="C94" s="42" t="n">
        <v>4.16397344835252</v>
      </c>
      <c r="D94" s="42" t="n">
        <v>4.03982981562106</v>
      </c>
      <c r="E94" s="42" t="n">
        <v>4.2</v>
      </c>
      <c r="F94" s="42" t="n">
        <v>7</v>
      </c>
      <c r="G94" s="42" t="n">
        <v>10</v>
      </c>
      <c r="H94" s="42" t="n">
        <v>10</v>
      </c>
      <c r="I94" s="42" t="n">
        <v>5</v>
      </c>
      <c r="J94" s="42" t="n">
        <v>10</v>
      </c>
      <c r="K94" s="42" t="n">
        <v>10</v>
      </c>
      <c r="L94" s="42" t="n">
        <f aca="false">AVERAGE(Table1323[[#This Row],[2Bi Disappearance]:[2Bv Terrorism Injured ]])</f>
        <v>9</v>
      </c>
      <c r="M94" s="42" t="n">
        <v>10</v>
      </c>
      <c r="N94" s="42" t="n">
        <v>10</v>
      </c>
      <c r="O94" s="47" t="n">
        <v>10</v>
      </c>
      <c r="P94" s="47" t="n">
        <f aca="false">AVERAGE(Table1323[[#This Row],[2Ci Female Genital Mutilation]:[2Ciii Equal Inheritance Rights]])</f>
        <v>10</v>
      </c>
      <c r="Q94" s="42" t="n">
        <f aca="false">AVERAGE(F94,L94,P94)</f>
        <v>8.66666666666667</v>
      </c>
      <c r="R94" s="42" t="n">
        <v>5</v>
      </c>
      <c r="S94" s="42" t="n">
        <v>10</v>
      </c>
      <c r="T94" s="42" t="n">
        <v>10</v>
      </c>
      <c r="U94" s="42" t="n">
        <f aca="false">AVERAGE(R94:T94)</f>
        <v>8.33333333333333</v>
      </c>
      <c r="V94" s="42" t="s">
        <v>60</v>
      </c>
      <c r="W94" s="42" t="s">
        <v>60</v>
      </c>
      <c r="X94" s="42" t="s">
        <v>60</v>
      </c>
      <c r="Y94" s="42" t="s">
        <v>60</v>
      </c>
      <c r="Z94" s="42" t="s">
        <v>60</v>
      </c>
      <c r="AA94" s="42" t="s">
        <v>60</v>
      </c>
      <c r="AB94" s="42" t="s">
        <v>60</v>
      </c>
      <c r="AC94" s="42" t="s">
        <v>60</v>
      </c>
      <c r="AD94" s="42" t="s">
        <v>60</v>
      </c>
      <c r="AE94" s="42" t="s">
        <v>60</v>
      </c>
      <c r="AF94" s="42" t="s">
        <v>60</v>
      </c>
      <c r="AG94" s="42" t="s">
        <v>60</v>
      </c>
      <c r="AH94" s="42" t="s">
        <v>60</v>
      </c>
      <c r="AI94" s="42" t="s">
        <v>60</v>
      </c>
      <c r="AJ94" s="24" t="n">
        <v>10</v>
      </c>
      <c r="AK94" s="25" t="n">
        <v>3.33333333333333</v>
      </c>
      <c r="AL94" s="25" t="n">
        <v>3.5</v>
      </c>
      <c r="AM94" s="25" t="s">
        <v>60</v>
      </c>
      <c r="AN94" s="25" t="s">
        <v>60</v>
      </c>
      <c r="AO94" s="25" t="s">
        <v>60</v>
      </c>
      <c r="AP94" s="25" t="s">
        <v>60</v>
      </c>
      <c r="AQ94" s="42" t="n">
        <f aca="false">AVERAGE(AJ94:AK94,AL94,AO94,AP94)</f>
        <v>5.61111111111111</v>
      </c>
      <c r="AR94" s="42" t="n">
        <v>10</v>
      </c>
      <c r="AS94" s="42" t="n">
        <v>10</v>
      </c>
      <c r="AT94" s="42" t="n">
        <v>10</v>
      </c>
      <c r="AU94" s="42" t="n">
        <f aca="false">AVERAGE(AS94:AT94)</f>
        <v>10</v>
      </c>
      <c r="AV94" s="42" t="n">
        <f aca="false">AVERAGE(AR94,AU94)</f>
        <v>10</v>
      </c>
      <c r="AW94" s="43" t="n">
        <f aca="false">AVERAGE(Table1323[[#This Row],[RULE OF LAW]],Table1323[[#This Row],[SECURITY &amp; SAFETY]],Table1323[[#This Row],[PERSONAL FREEDOM (minus Security &amp;Safety and Rule of Law)]],Table1323[[#This Row],[PERSONAL FREEDOM (minus Security &amp;Safety and Rule of Law)]])</f>
        <v>7.20740740740741</v>
      </c>
      <c r="AX94" s="44" t="n">
        <v>6.61</v>
      </c>
      <c r="AY94" s="45" t="n">
        <f aca="false">AVERAGE(Table1323[[#This Row],[PERSONAL FREEDOM]:[ECONOMIC FREEDOM]])</f>
        <v>6.9087037037037</v>
      </c>
      <c r="AZ94" s="46" t="n">
        <f aca="false">RANK(BA94,$BA$2:$BA$154)</f>
        <v>77</v>
      </c>
      <c r="BA94" s="30" t="n">
        <f aca="false">ROUND(AY94, 2)</f>
        <v>6.91</v>
      </c>
      <c r="BB94" s="43" t="n">
        <f aca="false">Table1323[[#This Row],[1 Rule of Law]]</f>
        <v>4.2</v>
      </c>
      <c r="BC94" s="43" t="n">
        <f aca="false">Table1323[[#This Row],[2 Security &amp; Safety]]</f>
        <v>8.66666666666667</v>
      </c>
      <c r="BD94" s="43" t="n">
        <f aca="false">AVERAGE(AQ94,U94,AI94,AV94,X94)</f>
        <v>7.98148148148148</v>
      </c>
    </row>
    <row r="95" customFormat="false" ht="15" hidden="false" customHeight="true" outlineLevel="0" collapsed="false">
      <c r="A95" s="41" t="s">
        <v>148</v>
      </c>
      <c r="B95" s="42" t="n">
        <v>5.16666666666667</v>
      </c>
      <c r="C95" s="42" t="n">
        <v>5.26756332809878</v>
      </c>
      <c r="D95" s="42" t="n">
        <v>5.43686235727469</v>
      </c>
      <c r="E95" s="42" t="n">
        <v>5.3</v>
      </c>
      <c r="F95" s="42" t="n">
        <v>6.48</v>
      </c>
      <c r="G95" s="42" t="n">
        <v>10</v>
      </c>
      <c r="H95" s="42" t="n">
        <v>10</v>
      </c>
      <c r="I95" s="42" t="n">
        <v>7.5</v>
      </c>
      <c r="J95" s="42" t="n">
        <v>10</v>
      </c>
      <c r="K95" s="42" t="n">
        <v>10</v>
      </c>
      <c r="L95" s="42" t="n">
        <f aca="false">AVERAGE(Table1323[[#This Row],[2Bi Disappearance]:[2Bv Terrorism Injured ]])</f>
        <v>9.5</v>
      </c>
      <c r="M95" s="42" t="n">
        <v>10</v>
      </c>
      <c r="N95" s="42" t="n">
        <v>7.5</v>
      </c>
      <c r="O95" s="47" t="n">
        <v>10</v>
      </c>
      <c r="P95" s="47" t="n">
        <f aca="false">AVERAGE(Table1323[[#This Row],[2Ci Female Genital Mutilation]:[2Ciii Equal Inheritance Rights]])</f>
        <v>9.16666666666667</v>
      </c>
      <c r="Q95" s="42" t="n">
        <f aca="false">AVERAGE(F95,L95,P95)</f>
        <v>8.38222222222222</v>
      </c>
      <c r="R95" s="42" t="n">
        <v>10</v>
      </c>
      <c r="S95" s="42" t="n">
        <v>10</v>
      </c>
      <c r="T95" s="42" t="n">
        <v>10</v>
      </c>
      <c r="U95" s="42" t="n">
        <f aca="false">AVERAGE(R95:T95)</f>
        <v>10</v>
      </c>
      <c r="V95" s="42" t="n">
        <v>5</v>
      </c>
      <c r="W95" s="42" t="n">
        <v>6.66666666666667</v>
      </c>
      <c r="X95" s="42" t="n">
        <f aca="false">AVERAGE(Table1323[[#This Row],[4A Freedom to establish religious organizations]:[4B Autonomy of religious organizations]])</f>
        <v>5.83333333333333</v>
      </c>
      <c r="Y95" s="42" t="n">
        <v>5</v>
      </c>
      <c r="Z95" s="42" t="n">
        <v>5</v>
      </c>
      <c r="AA95" s="42" t="n">
        <v>6.66666666666667</v>
      </c>
      <c r="AB95" s="42" t="n">
        <v>3.33333333333333</v>
      </c>
      <c r="AC95" s="42" t="n">
        <v>6.66666666666667</v>
      </c>
      <c r="AD95" s="42" t="e">
        <f aca="false">AVERAGE(Table1323[[#This Row],[5Ci Political parties]:[5ciii educational, sporting and cultural organizations]])</f>
        <v>#N/A</v>
      </c>
      <c r="AE95" s="42" t="n">
        <v>5</v>
      </c>
      <c r="AF95" s="42" t="n">
        <v>5</v>
      </c>
      <c r="AG95" s="42" t="n">
        <v>5</v>
      </c>
      <c r="AH95" s="42" t="e">
        <f aca="false">AVERAGE(Table1323[[#This Row],[5Di Political parties]:[5diii educational, sporting and cultural organizations5]])</f>
        <v>#N/A</v>
      </c>
      <c r="AI95" s="42" t="n">
        <f aca="false">AVERAGE(Y95,Z95,AD95,AH95)</f>
        <v>5.13888888888889</v>
      </c>
      <c r="AJ95" s="24" t="n">
        <v>10</v>
      </c>
      <c r="AK95" s="25" t="n">
        <v>5.66666666666667</v>
      </c>
      <c r="AL95" s="25" t="n">
        <v>6</v>
      </c>
      <c r="AM95" s="25" t="n">
        <v>6.66666666666667</v>
      </c>
      <c r="AN95" s="25" t="n">
        <v>6.66666666666667</v>
      </c>
      <c r="AO95" s="25" t="n">
        <f aca="false">AVERAGE(Table1323[[#This Row],[6Di Access to foreign television (cable/ satellite)]:[6Dii Access to foreign newspapers]])</f>
        <v>6.66666666666667</v>
      </c>
      <c r="AP95" s="25" t="n">
        <v>10</v>
      </c>
      <c r="AQ95" s="42" t="n">
        <f aca="false">AVERAGE(AJ95:AK95,AL95,AO95,AP95)</f>
        <v>7.66666666666667</v>
      </c>
      <c r="AR95" s="42" t="n">
        <v>10</v>
      </c>
      <c r="AS95" s="42" t="n">
        <v>10</v>
      </c>
      <c r="AT95" s="42" t="n">
        <v>10</v>
      </c>
      <c r="AU95" s="42" t="n">
        <f aca="false">AVERAGE(AS95:AT95)</f>
        <v>10</v>
      </c>
      <c r="AV95" s="42" t="n">
        <f aca="false">AVERAGE(AR95,AU95)</f>
        <v>10</v>
      </c>
      <c r="AW95" s="43" t="n">
        <f aca="false">AVERAGE(Table1323[[#This Row],[RULE OF LAW]],Table1323[[#This Row],[SECURITY &amp; SAFETY]],Table1323[[#This Row],[PERSONAL FREEDOM (minus Security &amp;Safety and Rule of Law)]],Table1323[[#This Row],[PERSONAL FREEDOM (minus Security &amp;Safety and Rule of Law)]])</f>
        <v>7.28444444444445</v>
      </c>
      <c r="AX95" s="44" t="n">
        <v>6.93</v>
      </c>
      <c r="AY95" s="45" t="n">
        <f aca="false">AVERAGE(Table1323[[#This Row],[PERSONAL FREEDOM]:[ECONOMIC FREEDOM]])</f>
        <v>7.10722222222222</v>
      </c>
      <c r="AZ95" s="46" t="n">
        <f aca="false">RANK(BA95,$BA$2:$BA$154)</f>
        <v>67</v>
      </c>
      <c r="BA95" s="30" t="n">
        <f aca="false">ROUND(AY95, 2)</f>
        <v>7.11</v>
      </c>
      <c r="BB95" s="43" t="n">
        <f aca="false">Table1323[[#This Row],[1 Rule of Law]]</f>
        <v>5.3</v>
      </c>
      <c r="BC95" s="43" t="n">
        <f aca="false">Table1323[[#This Row],[2 Security &amp; Safety]]</f>
        <v>8.38222222222222</v>
      </c>
      <c r="BD95" s="43" t="n">
        <f aca="false">AVERAGE(AQ95,U95,AI95,AV95,X95)</f>
        <v>7.72777777777778</v>
      </c>
    </row>
    <row r="96" customFormat="false" ht="15" hidden="false" customHeight="true" outlineLevel="0" collapsed="false">
      <c r="A96" s="41" t="s">
        <v>149</v>
      </c>
      <c r="B96" s="42" t="s">
        <v>60</v>
      </c>
      <c r="C96" s="42" t="s">
        <v>60</v>
      </c>
      <c r="D96" s="42" t="s">
        <v>60</v>
      </c>
      <c r="E96" s="42" t="n">
        <v>5.499373</v>
      </c>
      <c r="F96" s="42" t="n">
        <v>9.04</v>
      </c>
      <c r="G96" s="42" t="n">
        <v>10</v>
      </c>
      <c r="H96" s="42" t="n">
        <v>10</v>
      </c>
      <c r="I96" s="42" t="n">
        <v>7.5</v>
      </c>
      <c r="J96" s="42" t="n">
        <v>10</v>
      </c>
      <c r="K96" s="42" t="n">
        <v>10</v>
      </c>
      <c r="L96" s="42" t="n">
        <f aca="false">AVERAGE(Table1323[[#This Row],[2Bi Disappearance]:[2Bv Terrorism Injured ]])</f>
        <v>9.5</v>
      </c>
      <c r="M96" s="42" t="s">
        <v>60</v>
      </c>
      <c r="N96" s="42" t="n">
        <v>10</v>
      </c>
      <c r="O96" s="47" t="n">
        <v>10</v>
      </c>
      <c r="P96" s="47" t="n">
        <f aca="false">AVERAGE(Table1323[[#This Row],[2Ci Female Genital Mutilation]:[2Ciii Equal Inheritance Rights]])</f>
        <v>10</v>
      </c>
      <c r="Q96" s="42" t="n">
        <f aca="false">AVERAGE(F96,L96,P96)</f>
        <v>9.51333333333333</v>
      </c>
      <c r="R96" s="42" t="n">
        <v>10</v>
      </c>
      <c r="S96" s="42" t="n">
        <v>10</v>
      </c>
      <c r="T96" s="42" t="n">
        <v>10</v>
      </c>
      <c r="U96" s="42" t="n">
        <f aca="false">AVERAGE(R96:T96)</f>
        <v>10</v>
      </c>
      <c r="V96" s="42" t="s">
        <v>60</v>
      </c>
      <c r="W96" s="42" t="s">
        <v>60</v>
      </c>
      <c r="X96" s="42" t="s">
        <v>60</v>
      </c>
      <c r="Y96" s="42" t="s">
        <v>60</v>
      </c>
      <c r="Z96" s="42" t="s">
        <v>60</v>
      </c>
      <c r="AA96" s="42" t="s">
        <v>60</v>
      </c>
      <c r="AB96" s="42" t="s">
        <v>60</v>
      </c>
      <c r="AC96" s="42" t="s">
        <v>60</v>
      </c>
      <c r="AD96" s="42" t="s">
        <v>60</v>
      </c>
      <c r="AE96" s="42" t="s">
        <v>60</v>
      </c>
      <c r="AF96" s="42" t="s">
        <v>60</v>
      </c>
      <c r="AG96" s="42" t="s">
        <v>60</v>
      </c>
      <c r="AH96" s="42" t="s">
        <v>60</v>
      </c>
      <c r="AI96" s="42" t="s">
        <v>60</v>
      </c>
      <c r="AJ96" s="24" t="n">
        <v>10</v>
      </c>
      <c r="AK96" s="25" t="n">
        <v>6.33333333333333</v>
      </c>
      <c r="AL96" s="25" t="n">
        <v>6</v>
      </c>
      <c r="AM96" s="25" t="s">
        <v>60</v>
      </c>
      <c r="AN96" s="25" t="s">
        <v>60</v>
      </c>
      <c r="AO96" s="25" t="s">
        <v>60</v>
      </c>
      <c r="AP96" s="25" t="s">
        <v>60</v>
      </c>
      <c r="AQ96" s="42" t="n">
        <f aca="false">AVERAGE(AJ96:AK96,AL96,AO96,AP96)</f>
        <v>7.44444444444444</v>
      </c>
      <c r="AR96" s="42" t="n">
        <v>10</v>
      </c>
      <c r="AS96" s="42" t="n">
        <v>10</v>
      </c>
      <c r="AT96" s="42" t="n">
        <v>10</v>
      </c>
      <c r="AU96" s="42" t="n">
        <f aca="false">AVERAGE(AS96:AT96)</f>
        <v>10</v>
      </c>
      <c r="AV96" s="42" t="n">
        <f aca="false">AVERAGE(AR96,AU96)</f>
        <v>10</v>
      </c>
      <c r="AW96" s="43" t="n">
        <f aca="false">AVERAGE(Table1323[[#This Row],[RULE OF LAW]],Table1323[[#This Row],[SECURITY &amp; SAFETY]],Table1323[[#This Row],[PERSONAL FREEDOM (minus Security &amp;Safety and Rule of Law)]],Table1323[[#This Row],[PERSONAL FREEDOM (minus Security &amp;Safety and Rule of Law)]])</f>
        <v>8.32725065740741</v>
      </c>
      <c r="AX96" s="44" t="n">
        <v>7.33</v>
      </c>
      <c r="AY96" s="45" t="n">
        <f aca="false">AVERAGE(Table1323[[#This Row],[PERSONAL FREEDOM]:[ECONOMIC FREEDOM]])</f>
        <v>7.8286253287037</v>
      </c>
      <c r="AZ96" s="46" t="n">
        <f aca="false">RANK(BA96,$BA$2:$BA$154)</f>
        <v>42</v>
      </c>
      <c r="BA96" s="30" t="n">
        <f aca="false">ROUND(AY96, 2)</f>
        <v>7.83</v>
      </c>
      <c r="BB96" s="43" t="n">
        <f aca="false">Table1323[[#This Row],[1 Rule of Law]]</f>
        <v>5.499373</v>
      </c>
      <c r="BC96" s="43" t="n">
        <f aca="false">Table1323[[#This Row],[2 Security &amp; Safety]]</f>
        <v>9.51333333333333</v>
      </c>
      <c r="BD96" s="43" t="n">
        <f aca="false">AVERAGE(AQ96,U96,AI96,AV96,X96)</f>
        <v>9.14814814814815</v>
      </c>
    </row>
    <row r="97" customFormat="false" ht="15" hidden="false" customHeight="true" outlineLevel="0" collapsed="false">
      <c r="A97" s="41" t="s">
        <v>150</v>
      </c>
      <c r="B97" s="42" t="n">
        <v>2.93333333333333</v>
      </c>
      <c r="C97" s="42" t="n">
        <v>5.39003505137361</v>
      </c>
      <c r="D97" s="42" t="n">
        <v>3.54185988770152</v>
      </c>
      <c r="E97" s="42" t="n">
        <v>4</v>
      </c>
      <c r="F97" s="42" t="n">
        <v>9.44</v>
      </c>
      <c r="G97" s="42" t="n">
        <v>10</v>
      </c>
      <c r="H97" s="42" t="n">
        <v>10</v>
      </c>
      <c r="I97" s="42" t="n">
        <v>5</v>
      </c>
      <c r="J97" s="42" t="n">
        <v>10</v>
      </c>
      <c r="K97" s="42" t="n">
        <v>10</v>
      </c>
      <c r="L97" s="42" t="n">
        <f aca="false">AVERAGE(Table1323[[#This Row],[2Bi Disappearance]:[2Bv Terrorism Injured ]])</f>
        <v>9</v>
      </c>
      <c r="M97" s="42" t="n">
        <v>10</v>
      </c>
      <c r="N97" s="42" t="n">
        <v>7.5</v>
      </c>
      <c r="O97" s="47" t="n">
        <v>5</v>
      </c>
      <c r="P97" s="47" t="n">
        <f aca="false">AVERAGE(Table1323[[#This Row],[2Ci Female Genital Mutilation]:[2Ciii Equal Inheritance Rights]])</f>
        <v>7.5</v>
      </c>
      <c r="Q97" s="42" t="n">
        <f aca="false">AVERAGE(F97,L97,P97)</f>
        <v>8.64666666666667</v>
      </c>
      <c r="R97" s="42" t="n">
        <v>5</v>
      </c>
      <c r="S97" s="42" t="n">
        <v>10</v>
      </c>
      <c r="T97" s="42" t="n">
        <v>10</v>
      </c>
      <c r="U97" s="42" t="n">
        <f aca="false">AVERAGE(R97:T97)</f>
        <v>8.33333333333333</v>
      </c>
      <c r="V97" s="42" t="n">
        <v>2.5</v>
      </c>
      <c r="W97" s="42" t="n">
        <v>0</v>
      </c>
      <c r="X97" s="42" t="n">
        <f aca="false">AVERAGE(Table1323[[#This Row],[4A Freedom to establish religious organizations]:[4B Autonomy of religious organizations]])</f>
        <v>1.25</v>
      </c>
      <c r="Y97" s="42" t="n">
        <v>5</v>
      </c>
      <c r="Z97" s="42" t="n">
        <v>5</v>
      </c>
      <c r="AA97" s="42" t="n">
        <v>3.33333333333333</v>
      </c>
      <c r="AB97" s="42" t="n">
        <v>6.66666666666667</v>
      </c>
      <c r="AC97" s="42" t="n">
        <v>6.66666666666667</v>
      </c>
      <c r="AD97" s="42" t="e">
        <f aca="false">AVERAGE(Table1323[[#This Row],[5Ci Political parties]:[5ciii educational, sporting and cultural organizations]])</f>
        <v>#N/A</v>
      </c>
      <c r="AE97" s="42" t="n">
        <v>7.5</v>
      </c>
      <c r="AF97" s="42" t="n">
        <v>7.5</v>
      </c>
      <c r="AG97" s="42" t="n">
        <v>5</v>
      </c>
      <c r="AH97" s="42" t="e">
        <f aca="false">AVERAGE(Table1323[[#This Row],[5Di Political parties]:[5diii educational, sporting and cultural organizations5]])</f>
        <v>#N/A</v>
      </c>
      <c r="AI97" s="42" t="n">
        <f aca="false">AVERAGE(Y97,Z97,AD97,AH97)</f>
        <v>5.55555555555556</v>
      </c>
      <c r="AJ97" s="24" t="n">
        <v>10</v>
      </c>
      <c r="AK97" s="25" t="n">
        <v>2</v>
      </c>
      <c r="AL97" s="25" t="n">
        <v>4.25</v>
      </c>
      <c r="AM97" s="25" t="n">
        <v>10</v>
      </c>
      <c r="AN97" s="25" t="n">
        <v>6.66666666666667</v>
      </c>
      <c r="AO97" s="25" t="n">
        <f aca="false">AVERAGE(Table1323[[#This Row],[6Di Access to foreign television (cable/ satellite)]:[6Dii Access to foreign newspapers]])</f>
        <v>8.33333333333333</v>
      </c>
      <c r="AP97" s="25" t="n">
        <v>6.66666666666667</v>
      </c>
      <c r="AQ97" s="42" t="n">
        <f aca="false">AVERAGE(AJ97:AK97,AL97,AO97,AP97)</f>
        <v>6.25</v>
      </c>
      <c r="AR97" s="42" t="n">
        <v>10</v>
      </c>
      <c r="AS97" s="42" t="n">
        <v>0</v>
      </c>
      <c r="AT97" s="42" t="n">
        <v>0</v>
      </c>
      <c r="AU97" s="42" t="n">
        <f aca="false">AVERAGE(AS97:AT97)</f>
        <v>0</v>
      </c>
      <c r="AV97" s="42" t="n">
        <f aca="false">AVERAGE(AR97,AU97)</f>
        <v>5</v>
      </c>
      <c r="AW97" s="43" t="n">
        <f aca="false">AVERAGE(Table1323[[#This Row],[RULE OF LAW]],Table1323[[#This Row],[SECURITY &amp; SAFETY]],Table1323[[#This Row],[PERSONAL FREEDOM (minus Security &amp;Safety and Rule of Law)]],Table1323[[#This Row],[PERSONAL FREEDOM (minus Security &amp;Safety and Rule of Law)]])</f>
        <v>5.80055555555556</v>
      </c>
      <c r="AX97" s="44" t="n">
        <v>6.5</v>
      </c>
      <c r="AY97" s="45" t="n">
        <f aca="false">AVERAGE(Table1323[[#This Row],[PERSONAL FREEDOM]:[ECONOMIC FREEDOM]])</f>
        <v>6.15027777777778</v>
      </c>
      <c r="AZ97" s="46" t="n">
        <f aca="false">RANK(BA97,$BA$2:$BA$154)</f>
        <v>119</v>
      </c>
      <c r="BA97" s="30" t="n">
        <f aca="false">ROUND(AY97, 2)</f>
        <v>6.15</v>
      </c>
      <c r="BB97" s="43" t="n">
        <f aca="false">Table1323[[#This Row],[1 Rule of Law]]</f>
        <v>4</v>
      </c>
      <c r="BC97" s="43" t="n">
        <f aca="false">Table1323[[#This Row],[2 Security &amp; Safety]]</f>
        <v>8.64666666666667</v>
      </c>
      <c r="BD97" s="43" t="n">
        <f aca="false">AVERAGE(AQ97,U97,AI97,AV97,X97)</f>
        <v>5.27777777777778</v>
      </c>
    </row>
    <row r="98" customFormat="false" ht="15" hidden="false" customHeight="true" outlineLevel="0" collapsed="false">
      <c r="A98" s="41" t="s">
        <v>151</v>
      </c>
      <c r="B98" s="42" t="s">
        <v>60</v>
      </c>
      <c r="C98" s="42" t="s">
        <v>60</v>
      </c>
      <c r="D98" s="42" t="s">
        <v>60</v>
      </c>
      <c r="E98" s="42" t="n">
        <v>4.846367</v>
      </c>
      <c r="F98" s="42" t="n">
        <v>5.04</v>
      </c>
      <c r="G98" s="42" t="n">
        <v>10</v>
      </c>
      <c r="H98" s="42" t="n">
        <v>10</v>
      </c>
      <c r="I98" s="42" t="n">
        <v>5</v>
      </c>
      <c r="J98" s="42" t="n">
        <v>10</v>
      </c>
      <c r="K98" s="42" t="n">
        <v>10</v>
      </c>
      <c r="L98" s="42" t="n">
        <f aca="false">AVERAGE(Table1323[[#This Row],[2Bi Disappearance]:[2Bv Terrorism Injured ]])</f>
        <v>9</v>
      </c>
      <c r="M98" s="42" t="n">
        <v>10</v>
      </c>
      <c r="N98" s="42" t="n">
        <v>10</v>
      </c>
      <c r="O98" s="47" t="n">
        <v>0</v>
      </c>
      <c r="P98" s="47" t="n">
        <f aca="false">AVERAGE(Table1323[[#This Row],[2Ci Female Genital Mutilation]:[2Ciii Equal Inheritance Rights]])</f>
        <v>6.66666666666667</v>
      </c>
      <c r="Q98" s="42" t="n">
        <f aca="false">AVERAGE(F98,L98,P98)</f>
        <v>6.90222222222222</v>
      </c>
      <c r="R98" s="42" t="n">
        <v>10</v>
      </c>
      <c r="S98" s="42" t="n">
        <v>0</v>
      </c>
      <c r="T98" s="42" t="n">
        <v>5</v>
      </c>
      <c r="U98" s="42" t="n">
        <f aca="false">AVERAGE(R98:T98)</f>
        <v>5</v>
      </c>
      <c r="V98" s="42" t="n">
        <v>7.5</v>
      </c>
      <c r="W98" s="42" t="n">
        <v>6.66666666666667</v>
      </c>
      <c r="X98" s="42" t="n">
        <f aca="false">AVERAGE(Table1323[[#This Row],[4A Freedom to establish religious organizations]:[4B Autonomy of religious organizations]])</f>
        <v>7.08333333333333</v>
      </c>
      <c r="Y98" s="42" t="n">
        <v>7.5</v>
      </c>
      <c r="Z98" s="42" t="n">
        <v>7.5</v>
      </c>
      <c r="AA98" s="42" t="n">
        <v>6.66666666666667</v>
      </c>
      <c r="AB98" s="42" t="n">
        <v>6.66666666666667</v>
      </c>
      <c r="AC98" s="42" t="n">
        <v>6.66666666666667</v>
      </c>
      <c r="AD98" s="42" t="e">
        <f aca="false">AVERAGE(Table1323[[#This Row],[5Ci Political parties]:[5ciii educational, sporting and cultural organizations]])</f>
        <v>#N/A</v>
      </c>
      <c r="AE98" s="42" t="n">
        <v>10</v>
      </c>
      <c r="AF98" s="42" t="n">
        <v>7.5</v>
      </c>
      <c r="AG98" s="42" t="n">
        <v>7.5</v>
      </c>
      <c r="AH98" s="42" t="e">
        <f aca="false">AVERAGE(Table1323[[#This Row],[5Di Political parties]:[5diii educational, sporting and cultural organizations5]])</f>
        <v>#N/A</v>
      </c>
      <c r="AI98" s="42" t="n">
        <f aca="false">AVERAGE(Y98,Z98,AD98,AH98)</f>
        <v>7.5</v>
      </c>
      <c r="AJ98" s="24" t="n">
        <v>10</v>
      </c>
      <c r="AK98" s="25" t="n">
        <v>6</v>
      </c>
      <c r="AL98" s="25" t="n">
        <v>6.25</v>
      </c>
      <c r="AM98" s="25" t="n">
        <v>10</v>
      </c>
      <c r="AN98" s="25" t="n">
        <v>10</v>
      </c>
      <c r="AO98" s="25" t="n">
        <f aca="false">AVERAGE(Table1323[[#This Row],[6Di Access to foreign television (cable/ satellite)]:[6Dii Access to foreign newspapers]])</f>
        <v>10</v>
      </c>
      <c r="AP98" s="25" t="n">
        <v>10</v>
      </c>
      <c r="AQ98" s="42" t="n">
        <f aca="false">AVERAGE(AJ98:AK98,AL98,AO98,AP98)</f>
        <v>8.45</v>
      </c>
      <c r="AR98" s="42" t="n">
        <v>5</v>
      </c>
      <c r="AS98" s="42" t="n">
        <v>0</v>
      </c>
      <c r="AT98" s="42" t="n">
        <v>0</v>
      </c>
      <c r="AU98" s="42" t="n">
        <f aca="false">AVERAGE(AS98:AT98)</f>
        <v>0</v>
      </c>
      <c r="AV98" s="42" t="n">
        <f aca="false">AVERAGE(AR98,AU98)</f>
        <v>2.5</v>
      </c>
      <c r="AW98" s="43" t="n">
        <f aca="false">AVERAGE(Table1323[[#This Row],[RULE OF LAW]],Table1323[[#This Row],[SECURITY &amp; SAFETY]],Table1323[[#This Row],[PERSONAL FREEDOM (minus Security &amp;Safety and Rule of Law)]],Table1323[[#This Row],[PERSONAL FREEDOM (minus Security &amp;Safety and Rule of Law)]])</f>
        <v>5.99048063888889</v>
      </c>
      <c r="AX98" s="44" t="n">
        <v>5.55</v>
      </c>
      <c r="AY98" s="45" t="n">
        <f aca="false">AVERAGE(Table1323[[#This Row],[PERSONAL FREEDOM]:[ECONOMIC FREEDOM]])</f>
        <v>5.77024031944444</v>
      </c>
      <c r="AZ98" s="46" t="n">
        <f aca="false">RANK(BA98,$BA$2:$BA$154)</f>
        <v>132</v>
      </c>
      <c r="BA98" s="30" t="n">
        <f aca="false">ROUND(AY98, 2)</f>
        <v>5.77</v>
      </c>
      <c r="BB98" s="43" t="n">
        <f aca="false">Table1323[[#This Row],[1 Rule of Law]]</f>
        <v>4.846367</v>
      </c>
      <c r="BC98" s="43" t="n">
        <f aca="false">Table1323[[#This Row],[2 Security &amp; Safety]]</f>
        <v>6.90222222222222</v>
      </c>
      <c r="BD98" s="43" t="n">
        <f aca="false">AVERAGE(AQ98,U98,AI98,AV98,X98)</f>
        <v>6.10666666666667</v>
      </c>
    </row>
    <row r="99" customFormat="false" ht="15" hidden="false" customHeight="true" outlineLevel="0" collapsed="false">
      <c r="A99" s="41" t="s">
        <v>152</v>
      </c>
      <c r="B99" s="42" t="s">
        <v>60</v>
      </c>
      <c r="C99" s="42" t="s">
        <v>60</v>
      </c>
      <c r="D99" s="42" t="s">
        <v>60</v>
      </c>
      <c r="E99" s="42" t="n">
        <v>3.445125</v>
      </c>
      <c r="F99" s="42" t="n">
        <v>3.92</v>
      </c>
      <c r="G99" s="42" t="n">
        <v>0</v>
      </c>
      <c r="H99" s="42" t="n">
        <v>8.9088814244332</v>
      </c>
      <c r="I99" s="42" t="n">
        <v>2.5</v>
      </c>
      <c r="J99" s="42" t="n">
        <v>9.90965260202313</v>
      </c>
      <c r="K99" s="42" t="n">
        <v>9.64973008784352</v>
      </c>
      <c r="L99" s="42" t="n">
        <f aca="false">AVERAGE(Table1323[[#This Row],[2Bi Disappearance]:[2Bv Terrorism Injured ]])</f>
        <v>6.19365282285997</v>
      </c>
      <c r="M99" s="42" t="n">
        <v>10</v>
      </c>
      <c r="N99" s="42" t="n">
        <v>7.5</v>
      </c>
      <c r="O99" s="47" t="n">
        <v>10</v>
      </c>
      <c r="P99" s="47" t="n">
        <f aca="false">AVERAGE(Table1323[[#This Row],[2Ci Female Genital Mutilation]:[2Ciii Equal Inheritance Rights]])</f>
        <v>9.16666666666667</v>
      </c>
      <c r="Q99" s="42" t="n">
        <f aca="false">AVERAGE(F99,L99,P99)</f>
        <v>6.42677316317554</v>
      </c>
      <c r="R99" s="42" t="n">
        <v>0</v>
      </c>
      <c r="S99" s="42" t="n">
        <v>0</v>
      </c>
      <c r="T99" s="42" t="n">
        <v>10</v>
      </c>
      <c r="U99" s="42" t="n">
        <f aca="false">AVERAGE(R99:T99)</f>
        <v>3.33333333333333</v>
      </c>
      <c r="V99" s="42" t="s">
        <v>60</v>
      </c>
      <c r="W99" s="42" t="s">
        <v>60</v>
      </c>
      <c r="X99" s="42" t="s">
        <v>60</v>
      </c>
      <c r="Y99" s="42" t="s">
        <v>60</v>
      </c>
      <c r="Z99" s="42" t="s">
        <v>60</v>
      </c>
      <c r="AA99" s="42" t="s">
        <v>60</v>
      </c>
      <c r="AB99" s="42" t="s">
        <v>60</v>
      </c>
      <c r="AC99" s="42" t="s">
        <v>60</v>
      </c>
      <c r="AD99" s="42" t="s">
        <v>60</v>
      </c>
      <c r="AE99" s="42" t="s">
        <v>60</v>
      </c>
      <c r="AF99" s="42" t="s">
        <v>60</v>
      </c>
      <c r="AG99" s="42" t="s">
        <v>60</v>
      </c>
      <c r="AH99" s="42" t="s">
        <v>60</v>
      </c>
      <c r="AI99" s="42" t="s">
        <v>60</v>
      </c>
      <c r="AJ99" s="24" t="n">
        <v>10</v>
      </c>
      <c r="AK99" s="25" t="n">
        <v>0</v>
      </c>
      <c r="AL99" s="25" t="n">
        <v>0.5</v>
      </c>
      <c r="AM99" s="25" t="s">
        <v>60</v>
      </c>
      <c r="AN99" s="25" t="s">
        <v>60</v>
      </c>
      <c r="AO99" s="25" t="s">
        <v>60</v>
      </c>
      <c r="AP99" s="25" t="s">
        <v>60</v>
      </c>
      <c r="AQ99" s="42" t="n">
        <f aca="false">AVERAGE(AJ99:AK99,AL99,AO99,AP99)</f>
        <v>3.5</v>
      </c>
      <c r="AR99" s="42" t="n">
        <v>10</v>
      </c>
      <c r="AS99" s="42" t="n">
        <v>0</v>
      </c>
      <c r="AT99" s="42" t="n">
        <v>10</v>
      </c>
      <c r="AU99" s="42" t="n">
        <f aca="false">AVERAGE(AS99:AT99)</f>
        <v>5</v>
      </c>
      <c r="AV99" s="42" t="n">
        <f aca="false">AVERAGE(AR99,AU99)</f>
        <v>7.5</v>
      </c>
      <c r="AW99" s="43" t="n">
        <f aca="false">AVERAGE(Table1323[[#This Row],[RULE OF LAW]],Table1323[[#This Row],[SECURITY &amp; SAFETY]],Table1323[[#This Row],[PERSONAL FREEDOM (minus Security &amp;Safety and Rule of Law)]],Table1323[[#This Row],[PERSONAL FREEDOM (minus Security &amp;Safety and Rule of Law)]])</f>
        <v>4.85686342968278</v>
      </c>
      <c r="AX99" s="44" t="n">
        <v>4.18</v>
      </c>
      <c r="AY99" s="45" t="n">
        <f aca="false">AVERAGE(Table1323[[#This Row],[PERSONAL FREEDOM]:[ECONOMIC FREEDOM]])</f>
        <v>4.51843171484139</v>
      </c>
      <c r="AZ99" s="46" t="n">
        <f aca="false">RANK(BA99,$BA$2:$BA$154)</f>
        <v>153</v>
      </c>
      <c r="BA99" s="30" t="n">
        <f aca="false">ROUND(AY99, 2)</f>
        <v>4.52</v>
      </c>
      <c r="BB99" s="43" t="n">
        <f aca="false">Table1323[[#This Row],[1 Rule of Law]]</f>
        <v>3.445125</v>
      </c>
      <c r="BC99" s="43" t="n">
        <f aca="false">Table1323[[#This Row],[2 Security &amp; Safety]]</f>
        <v>6.42677316317554</v>
      </c>
      <c r="BD99" s="43" t="n">
        <f aca="false">AVERAGE(AQ99,U99,AI99,AV99,X99)</f>
        <v>4.77777777777778</v>
      </c>
    </row>
    <row r="100" customFormat="false" ht="15" hidden="false" customHeight="true" outlineLevel="0" collapsed="false">
      <c r="A100" s="41" t="s">
        <v>153</v>
      </c>
      <c r="B100" s="42" t="s">
        <v>60</v>
      </c>
      <c r="C100" s="42" t="s">
        <v>60</v>
      </c>
      <c r="D100" s="42" t="s">
        <v>60</v>
      </c>
      <c r="E100" s="42" t="n">
        <v>5.798668</v>
      </c>
      <c r="F100" s="42" t="n">
        <v>4.24</v>
      </c>
      <c r="G100" s="42" t="n">
        <v>10</v>
      </c>
      <c r="H100" s="42" t="n">
        <v>10</v>
      </c>
      <c r="I100" s="42" t="n">
        <v>7.5</v>
      </c>
      <c r="J100" s="42" t="n">
        <v>10</v>
      </c>
      <c r="K100" s="42" t="n">
        <v>10</v>
      </c>
      <c r="L100" s="42" t="n">
        <f aca="false">AVERAGE(Table1323[[#This Row],[2Bi Disappearance]:[2Bv Terrorism Injured ]])</f>
        <v>9.5</v>
      </c>
      <c r="M100" s="42" t="n">
        <v>10</v>
      </c>
      <c r="N100" s="42" t="n">
        <v>7.5</v>
      </c>
      <c r="O100" s="47" t="n">
        <v>0</v>
      </c>
      <c r="P100" s="47" t="n">
        <f aca="false">AVERAGE(Table1323[[#This Row],[2Ci Female Genital Mutilation]:[2Ciii Equal Inheritance Rights]])</f>
        <v>5.83333333333333</v>
      </c>
      <c r="Q100" s="42" t="n">
        <f aca="false">AVERAGE(F100,L100,P100)</f>
        <v>6.52444444444445</v>
      </c>
      <c r="R100" s="42" t="n">
        <v>10</v>
      </c>
      <c r="S100" s="42" t="n">
        <v>10</v>
      </c>
      <c r="T100" s="42" t="n">
        <v>10</v>
      </c>
      <c r="U100" s="42" t="n">
        <f aca="false">AVERAGE(R100:T100)</f>
        <v>10</v>
      </c>
      <c r="V100" s="42" t="n">
        <v>7.5</v>
      </c>
      <c r="W100" s="42" t="n">
        <v>6.66666666666667</v>
      </c>
      <c r="X100" s="42" t="n">
        <f aca="false">AVERAGE(Table1323[[#This Row],[4A Freedom to establish religious organizations]:[4B Autonomy of religious organizations]])</f>
        <v>7.08333333333333</v>
      </c>
      <c r="Y100" s="42" t="n">
        <v>7.5</v>
      </c>
      <c r="Z100" s="42" t="n">
        <v>7.5</v>
      </c>
      <c r="AA100" s="42" t="n">
        <v>6.66666666666667</v>
      </c>
      <c r="AB100" s="42" t="n">
        <v>6.66666666666667</v>
      </c>
      <c r="AC100" s="42" t="n">
        <v>6.66666666666667</v>
      </c>
      <c r="AD100" s="42" t="e">
        <f aca="false">AVERAGE(Table1323[[#This Row],[5Ci Political parties]:[5ciii educational, sporting and cultural organizations]])</f>
        <v>#N/A</v>
      </c>
      <c r="AE100" s="42" t="n">
        <v>7.5</v>
      </c>
      <c r="AF100" s="42" t="n">
        <v>7.5</v>
      </c>
      <c r="AG100" s="42" t="n">
        <v>7.5</v>
      </c>
      <c r="AH100" s="42" t="e">
        <f aca="false">AVERAGE(Table1323[[#This Row],[5Di Political parties]:[5diii educational, sporting and cultural organizations5]])</f>
        <v>#N/A</v>
      </c>
      <c r="AI100" s="42" t="e">
        <f aca="false">AVERAGE(Y100,Z100,AD100,AH100)</f>
        <v>#N/A</v>
      </c>
      <c r="AJ100" s="24" t="n">
        <v>10</v>
      </c>
      <c r="AK100" s="25" t="n">
        <v>7.33333333333333</v>
      </c>
      <c r="AL100" s="25" t="n">
        <v>7.5</v>
      </c>
      <c r="AM100" s="25" t="n">
        <v>10</v>
      </c>
      <c r="AN100" s="25" t="n">
        <v>6.66666666666667</v>
      </c>
      <c r="AO100" s="25" t="n">
        <f aca="false">AVERAGE(Table1323[[#This Row],[6Di Access to foreign television (cable/ satellite)]:[6Dii Access to foreign newspapers]])</f>
        <v>8.33333333333333</v>
      </c>
      <c r="AP100" s="25" t="n">
        <v>10</v>
      </c>
      <c r="AQ100" s="42" t="n">
        <f aca="false">AVERAGE(AJ100:AK100,AL100,AO100,AP100)</f>
        <v>8.63333333333333</v>
      </c>
      <c r="AR100" s="42" t="n">
        <v>10</v>
      </c>
      <c r="AS100" s="42" t="n">
        <v>0</v>
      </c>
      <c r="AT100" s="42" t="n">
        <v>10</v>
      </c>
      <c r="AU100" s="42" t="n">
        <f aca="false">AVERAGE(AS100:AT100)</f>
        <v>5</v>
      </c>
      <c r="AV100" s="42" t="n">
        <f aca="false">AVERAGE(AR100,AU100)</f>
        <v>7.5</v>
      </c>
      <c r="AW100" s="43" t="n">
        <f aca="false">AVERAGE(Table1323[[#This Row],[RULE OF LAW]],Table1323[[#This Row],[SECURITY &amp; SAFETY]],Table1323[[#This Row],[PERSONAL FREEDOM (minus Security &amp;Safety and Rule of Law)]],Table1323[[#This Row],[PERSONAL FREEDOM (minus Security &amp;Safety and Rule of Law)]])</f>
        <v>7.13161144444444</v>
      </c>
      <c r="AX100" s="44" t="n">
        <v>6.65</v>
      </c>
      <c r="AY100" s="45" t="n">
        <f aca="false">AVERAGE(Table1323[[#This Row],[PERSONAL FREEDOM]:[ECONOMIC FREEDOM]])</f>
        <v>6.89080572222222</v>
      </c>
      <c r="AZ100" s="46" t="n">
        <f aca="false">RANK(BA100,$BA$2:$BA$154)</f>
        <v>79</v>
      </c>
      <c r="BA100" s="30" t="n">
        <f aca="false">ROUND(AY100, 2)</f>
        <v>6.89</v>
      </c>
      <c r="BB100" s="43" t="n">
        <f aca="false">Table1323[[#This Row],[1 Rule of Law]]</f>
        <v>5.798668</v>
      </c>
      <c r="BC100" s="43" t="n">
        <f aca="false">Table1323[[#This Row],[2 Security &amp; Safety]]</f>
        <v>6.52444444444445</v>
      </c>
      <c r="BD100" s="43" t="e">
        <f aca="false">AVERAGE(AQ100,U100,AI100,AV100,X100)</f>
        <v>#N/A</v>
      </c>
    </row>
    <row r="101" customFormat="false" ht="15" hidden="false" customHeight="true" outlineLevel="0" collapsed="false">
      <c r="A101" s="41" t="s">
        <v>154</v>
      </c>
      <c r="B101" s="42" t="n">
        <v>5.46666666666667</v>
      </c>
      <c r="C101" s="42" t="n">
        <v>4.29630175040361</v>
      </c>
      <c r="D101" s="42" t="n">
        <v>5.38776496906452</v>
      </c>
      <c r="E101" s="42" t="n">
        <v>5.1</v>
      </c>
      <c r="F101" s="42" t="n">
        <v>9.64</v>
      </c>
      <c r="G101" s="42" t="n">
        <v>10</v>
      </c>
      <c r="H101" s="42" t="n">
        <v>10</v>
      </c>
      <c r="I101" s="42" t="n">
        <v>7.5</v>
      </c>
      <c r="J101" s="42" t="n">
        <v>9.88873818104639</v>
      </c>
      <c r="K101" s="42" t="n">
        <v>9.7196202162369</v>
      </c>
      <c r="L101" s="42" t="n">
        <f aca="false">AVERAGE(Table1323[[#This Row],[2Bi Disappearance]:[2Bv Terrorism Injured ]])</f>
        <v>9.42167167945666</v>
      </c>
      <c r="M101" s="42" t="n">
        <v>10</v>
      </c>
      <c r="N101" s="42" t="n">
        <v>5</v>
      </c>
      <c r="O101" s="47" t="n">
        <v>5</v>
      </c>
      <c r="P101" s="47" t="n">
        <f aca="false">AVERAGE(Table1323[[#This Row],[2Ci Female Genital Mutilation]:[2Ciii Equal Inheritance Rights]])</f>
        <v>6.66666666666667</v>
      </c>
      <c r="Q101" s="42" t="n">
        <f aca="false">AVERAGE(F101,L101,P101)</f>
        <v>8.57611278204111</v>
      </c>
      <c r="R101" s="42" t="n">
        <v>10</v>
      </c>
      <c r="S101" s="42" t="n">
        <v>10</v>
      </c>
      <c r="T101" s="42" t="n">
        <v>5</v>
      </c>
      <c r="U101" s="42" t="n">
        <f aca="false">AVERAGE(R101:T101)</f>
        <v>8.33333333333333</v>
      </c>
      <c r="V101" s="42" t="n">
        <v>10</v>
      </c>
      <c r="W101" s="42" t="n">
        <v>10</v>
      </c>
      <c r="X101" s="42" t="n">
        <f aca="false">AVERAGE(Table1323[[#This Row],[4A Freedom to establish religious organizations]:[4B Autonomy of religious organizations]])</f>
        <v>10</v>
      </c>
      <c r="Y101" s="42" t="n">
        <v>7.5</v>
      </c>
      <c r="Z101" s="42" t="n">
        <v>7.5</v>
      </c>
      <c r="AA101" s="42" t="n">
        <v>6.66666666666667</v>
      </c>
      <c r="AB101" s="42" t="n">
        <v>6.66666666666667</v>
      </c>
      <c r="AC101" s="42" t="n">
        <v>6.66666666666667</v>
      </c>
      <c r="AD101" s="42" t="e">
        <f aca="false">AVERAGE(Table1323[[#This Row],[5Ci Political parties]:[5ciii educational, sporting and cultural organizations]])</f>
        <v>#N/A</v>
      </c>
      <c r="AE101" s="42" t="n">
        <v>10</v>
      </c>
      <c r="AF101" s="42" t="n">
        <v>10</v>
      </c>
      <c r="AG101" s="42" t="n">
        <v>7.5</v>
      </c>
      <c r="AH101" s="42" t="e">
        <f aca="false">AVERAGE(Table1323[[#This Row],[5Di Political parties]:[5diii educational, sporting and cultural organizations5]])</f>
        <v>#N/A</v>
      </c>
      <c r="AI101" s="42" t="e">
        <f aca="false">AVERAGE(Y101,Z101,AD101,AH101)</f>
        <v>#N/A</v>
      </c>
      <c r="AJ101" s="24" t="n">
        <v>10</v>
      </c>
      <c r="AK101" s="25" t="n">
        <v>5</v>
      </c>
      <c r="AL101" s="25" t="n">
        <v>3</v>
      </c>
      <c r="AM101" s="25" t="n">
        <v>10</v>
      </c>
      <c r="AN101" s="25" t="n">
        <v>10</v>
      </c>
      <c r="AO101" s="25" t="n">
        <f aca="false">AVERAGE(Table1323[[#This Row],[6Di Access to foreign television (cable/ satellite)]:[6Dii Access to foreign newspapers]])</f>
        <v>10</v>
      </c>
      <c r="AP101" s="25" t="n">
        <v>10</v>
      </c>
      <c r="AQ101" s="42" t="n">
        <f aca="false">AVERAGE(AJ101:AK101,AL101,AO101,AP101)</f>
        <v>7.6</v>
      </c>
      <c r="AR101" s="42" t="n">
        <v>5</v>
      </c>
      <c r="AS101" s="42" t="n">
        <v>10</v>
      </c>
      <c r="AT101" s="42" t="n">
        <v>10</v>
      </c>
      <c r="AU101" s="42" t="n">
        <f aca="false">AVERAGE(AS101:AT101)</f>
        <v>10</v>
      </c>
      <c r="AV101" s="42" t="n">
        <f aca="false">AVERAGE(AR101,AU101)</f>
        <v>7.5</v>
      </c>
      <c r="AW101" s="43" t="n">
        <f aca="false">AVERAGE(Table1323[[#This Row],[RULE OF LAW]],Table1323[[#This Row],[SECURITY &amp; SAFETY]],Table1323[[#This Row],[PERSONAL FREEDOM (minus Security &amp;Safety and Rule of Law)]],Table1323[[#This Row],[PERSONAL FREEDOM (minus Security &amp;Safety and Rule of Law)]])</f>
        <v>7.53319486217694</v>
      </c>
      <c r="AX101" s="44" t="n">
        <v>6.29</v>
      </c>
      <c r="AY101" s="45" t="n">
        <f aca="false">AVERAGE(Table1323[[#This Row],[PERSONAL FREEDOM]:[ECONOMIC FREEDOM]])</f>
        <v>6.91159743108847</v>
      </c>
      <c r="AZ101" s="46" t="n">
        <f aca="false">RANK(BA101,$BA$2:$BA$154)</f>
        <v>77</v>
      </c>
      <c r="BA101" s="30" t="n">
        <f aca="false">ROUND(AY101, 2)</f>
        <v>6.91</v>
      </c>
      <c r="BB101" s="43" t="n">
        <f aca="false">Table1323[[#This Row],[1 Rule of Law]]</f>
        <v>5.1</v>
      </c>
      <c r="BC101" s="43" t="n">
        <f aca="false">Table1323[[#This Row],[2 Security &amp; Safety]]</f>
        <v>8.57611278204111</v>
      </c>
      <c r="BD101" s="43" t="e">
        <f aca="false">AVERAGE(AQ101,U101,AI101,AV101,X101)</f>
        <v>#N/A</v>
      </c>
    </row>
    <row r="102" customFormat="false" ht="15" hidden="false" customHeight="true" outlineLevel="0" collapsed="false">
      <c r="A102" s="41" t="s">
        <v>155</v>
      </c>
      <c r="B102" s="42" t="n">
        <v>8.93333333333333</v>
      </c>
      <c r="C102" s="42" t="n">
        <v>8.03492320980206</v>
      </c>
      <c r="D102" s="42" t="n">
        <v>8.00579833155921</v>
      </c>
      <c r="E102" s="42" t="n">
        <v>8.3</v>
      </c>
      <c r="F102" s="42" t="n">
        <v>8.68</v>
      </c>
      <c r="G102" s="42" t="n">
        <v>10</v>
      </c>
      <c r="H102" s="42" t="n">
        <v>10</v>
      </c>
      <c r="I102" s="42" t="n">
        <v>7.5</v>
      </c>
      <c r="J102" s="42" t="n">
        <v>10</v>
      </c>
      <c r="K102" s="42" t="n">
        <v>10</v>
      </c>
      <c r="L102" s="42" t="n">
        <f aca="false">AVERAGE(Table1323[[#This Row],[2Bi Disappearance]:[2Bv Terrorism Injured ]])</f>
        <v>9.5</v>
      </c>
      <c r="M102" s="42" t="n">
        <v>9.5</v>
      </c>
      <c r="N102" s="42" t="n">
        <v>10</v>
      </c>
      <c r="O102" s="47" t="n">
        <v>10</v>
      </c>
      <c r="P102" s="47" t="n">
        <f aca="false">AVERAGE(Table1323[[#This Row],[2Ci Female Genital Mutilation]:[2Ciii Equal Inheritance Rights]])</f>
        <v>9.83333333333333</v>
      </c>
      <c r="Q102" s="42" t="n">
        <f aca="false">AVERAGE(F102,L102,P102)</f>
        <v>9.33777777777778</v>
      </c>
      <c r="R102" s="42" t="n">
        <v>10</v>
      </c>
      <c r="S102" s="42" t="n">
        <v>10</v>
      </c>
      <c r="T102" s="42" t="n">
        <v>10</v>
      </c>
      <c r="U102" s="42" t="n">
        <f aca="false">AVERAGE(R102:T102)</f>
        <v>10</v>
      </c>
      <c r="V102" s="42" t="n">
        <v>10</v>
      </c>
      <c r="W102" s="42" t="n">
        <v>10</v>
      </c>
      <c r="X102" s="42" t="n">
        <f aca="false">AVERAGE(Table1323[[#This Row],[4A Freedom to establish religious organizations]:[4B Autonomy of religious organizations]])</f>
        <v>10</v>
      </c>
      <c r="Y102" s="42" t="n">
        <v>10</v>
      </c>
      <c r="Z102" s="42" t="n">
        <v>10</v>
      </c>
      <c r="AA102" s="42" t="n">
        <v>10</v>
      </c>
      <c r="AB102" s="42" t="n">
        <v>10</v>
      </c>
      <c r="AC102" s="42" t="n">
        <v>10</v>
      </c>
      <c r="AD102" s="42" t="e">
        <f aca="false">AVERAGE(Table1323[[#This Row],[5Ci Political parties]:[5ciii educational, sporting and cultural organizations]])</f>
        <v>#N/A</v>
      </c>
      <c r="AE102" s="42" t="n">
        <v>10</v>
      </c>
      <c r="AF102" s="42" t="n">
        <v>10</v>
      </c>
      <c r="AG102" s="42" t="n">
        <v>10</v>
      </c>
      <c r="AH102" s="42" t="e">
        <f aca="false">AVERAGE(Table1323[[#This Row],[5Di Political parties]:[5diii educational, sporting and cultural organizations5]])</f>
        <v>#N/A</v>
      </c>
      <c r="AI102" s="42" t="e">
        <f aca="false">AVERAGE(Y102,Z102,AD102,AH102)</f>
        <v>#N/A</v>
      </c>
      <c r="AJ102" s="24" t="n">
        <v>10</v>
      </c>
      <c r="AK102" s="25" t="n">
        <v>9.33333333333333</v>
      </c>
      <c r="AL102" s="25" t="n">
        <v>8.25</v>
      </c>
      <c r="AM102" s="25" t="n">
        <v>10</v>
      </c>
      <c r="AN102" s="25" t="n">
        <v>10</v>
      </c>
      <c r="AO102" s="25" t="n">
        <f aca="false">AVERAGE(Table1323[[#This Row],[6Di Access to foreign television (cable/ satellite)]:[6Dii Access to foreign newspapers]])</f>
        <v>10</v>
      </c>
      <c r="AP102" s="25" t="n">
        <v>10</v>
      </c>
      <c r="AQ102" s="42" t="n">
        <f aca="false">AVERAGE(AJ102:AK102,AL102,AO102,AP102)</f>
        <v>9.51666666666667</v>
      </c>
      <c r="AR102" s="42" t="n">
        <v>10</v>
      </c>
      <c r="AS102" s="42" t="n">
        <v>10</v>
      </c>
      <c r="AT102" s="42" t="n">
        <v>10</v>
      </c>
      <c r="AU102" s="42" t="n">
        <f aca="false">AVERAGE(AS102:AT102)</f>
        <v>10</v>
      </c>
      <c r="AV102" s="42" t="n">
        <f aca="false">AVERAGE(AR102,AU102)</f>
        <v>10</v>
      </c>
      <c r="AW102" s="43" t="n">
        <f aca="false">AVERAGE(Table1323[[#This Row],[RULE OF LAW]],Table1323[[#This Row],[SECURITY &amp; SAFETY]],Table1323[[#This Row],[PERSONAL FREEDOM (minus Security &amp;Safety and Rule of Law)]],Table1323[[#This Row],[PERSONAL FREEDOM (minus Security &amp;Safety and Rule of Law)]])</f>
        <v>9.36111111111111</v>
      </c>
      <c r="AX102" s="44" t="n">
        <v>7.4</v>
      </c>
      <c r="AY102" s="45" t="n">
        <f aca="false">AVERAGE(Table1323[[#This Row],[PERSONAL FREEDOM]:[ECONOMIC FREEDOM]])</f>
        <v>8.38055555555556</v>
      </c>
      <c r="AZ102" s="46" t="n">
        <f aca="false">RANK(BA102,$BA$2:$BA$154)</f>
        <v>15</v>
      </c>
      <c r="BA102" s="30" t="n">
        <f aca="false">ROUND(AY102, 2)</f>
        <v>8.38</v>
      </c>
      <c r="BB102" s="43" t="n">
        <f aca="false">Table1323[[#This Row],[1 Rule of Law]]</f>
        <v>8.3</v>
      </c>
      <c r="BC102" s="43" t="n">
        <f aca="false">Table1323[[#This Row],[2 Security &amp; Safety]]</f>
        <v>9.33777777777778</v>
      </c>
      <c r="BD102" s="43" t="e">
        <f aca="false">AVERAGE(AQ102,U102,AI102,AV102,X102)</f>
        <v>#N/A</v>
      </c>
    </row>
    <row r="103" customFormat="false" ht="15" hidden="false" customHeight="true" outlineLevel="0" collapsed="false">
      <c r="A103" s="41" t="s">
        <v>156</v>
      </c>
      <c r="B103" s="42" t="n">
        <v>8.73333333333333</v>
      </c>
      <c r="C103" s="42" t="n">
        <v>7.59961072261317</v>
      </c>
      <c r="D103" s="42" t="n">
        <v>7.93797399019556</v>
      </c>
      <c r="E103" s="42" t="n">
        <v>8.1</v>
      </c>
      <c r="F103" s="42" t="n">
        <v>9.6</v>
      </c>
      <c r="G103" s="42" t="n">
        <v>10</v>
      </c>
      <c r="H103" s="42" t="n">
        <v>10</v>
      </c>
      <c r="I103" s="42" t="n">
        <v>10</v>
      </c>
      <c r="J103" s="42" t="n">
        <v>10</v>
      </c>
      <c r="K103" s="42" t="n">
        <v>10</v>
      </c>
      <c r="L103" s="42" t="n">
        <f aca="false">AVERAGE(Table1323[[#This Row],[2Bi Disappearance]:[2Bv Terrorism Injured ]])</f>
        <v>10</v>
      </c>
      <c r="M103" s="42" t="n">
        <v>10</v>
      </c>
      <c r="N103" s="42" t="n">
        <v>10</v>
      </c>
      <c r="O103" s="47" t="n">
        <v>10</v>
      </c>
      <c r="P103" s="47" t="n">
        <f aca="false">AVERAGE(Table1323[[#This Row],[2Ci Female Genital Mutilation]:[2Ciii Equal Inheritance Rights]])</f>
        <v>10</v>
      </c>
      <c r="Q103" s="42" t="n">
        <f aca="false">AVERAGE(F103,L103,P103)</f>
        <v>9.86666666666667</v>
      </c>
      <c r="R103" s="42" t="n">
        <v>10</v>
      </c>
      <c r="S103" s="42" t="n">
        <v>10</v>
      </c>
      <c r="T103" s="42" t="n">
        <v>10</v>
      </c>
      <c r="U103" s="42" t="n">
        <f aca="false">AVERAGE(R103:T103)</f>
        <v>10</v>
      </c>
      <c r="V103" s="42" t="n">
        <v>10</v>
      </c>
      <c r="W103" s="42" t="n">
        <v>10</v>
      </c>
      <c r="X103" s="42" t="n">
        <f aca="false">AVERAGE(Table1323[[#This Row],[4A Freedom to establish religious organizations]:[4B Autonomy of religious organizations]])</f>
        <v>10</v>
      </c>
      <c r="Y103" s="42" t="n">
        <v>10</v>
      </c>
      <c r="Z103" s="42" t="n">
        <v>10</v>
      </c>
      <c r="AA103" s="42" t="n">
        <v>10</v>
      </c>
      <c r="AB103" s="42" t="n">
        <v>10</v>
      </c>
      <c r="AC103" s="42" t="n">
        <v>10</v>
      </c>
      <c r="AD103" s="42" t="e">
        <f aca="false">AVERAGE(Table1323[[#This Row],[5Ci Political parties]:[5ciii educational, sporting and cultural organizations]])</f>
        <v>#N/A</v>
      </c>
      <c r="AE103" s="42" t="n">
        <v>10</v>
      </c>
      <c r="AF103" s="42" t="n">
        <v>10</v>
      </c>
      <c r="AG103" s="42" t="n">
        <v>10</v>
      </c>
      <c r="AH103" s="42" t="e">
        <f aca="false">AVERAGE(Table1323[[#This Row],[5Di Political parties]:[5diii educational, sporting and cultural organizations5]])</f>
        <v>#N/A</v>
      </c>
      <c r="AI103" s="42" t="e">
        <f aca="false">AVERAGE(Y103,Z103,AD103,AH103)</f>
        <v>#N/A</v>
      </c>
      <c r="AJ103" s="24" t="n">
        <v>10</v>
      </c>
      <c r="AK103" s="25" t="n">
        <v>9</v>
      </c>
      <c r="AL103" s="25" t="n">
        <v>8.75</v>
      </c>
      <c r="AM103" s="25" t="n">
        <v>10</v>
      </c>
      <c r="AN103" s="25" t="n">
        <v>10</v>
      </c>
      <c r="AO103" s="25" t="n">
        <f aca="false">AVERAGE(Table1323[[#This Row],[6Di Access to foreign television (cable/ satellite)]:[6Dii Access to foreign newspapers]])</f>
        <v>10</v>
      </c>
      <c r="AP103" s="25" t="n">
        <v>10</v>
      </c>
      <c r="AQ103" s="42" t="n">
        <f aca="false">AVERAGE(AJ103:AK103,AL103,AO103,AP103)</f>
        <v>9.55</v>
      </c>
      <c r="AR103" s="42" t="n">
        <v>10</v>
      </c>
      <c r="AS103" s="42" t="n">
        <v>10</v>
      </c>
      <c r="AT103" s="42" t="n">
        <v>10</v>
      </c>
      <c r="AU103" s="42" t="n">
        <f aca="false">AVERAGE(AS103:AT103)</f>
        <v>10</v>
      </c>
      <c r="AV103" s="42" t="n">
        <f aca="false">AVERAGE(AR103,AU103)</f>
        <v>10</v>
      </c>
      <c r="AW103" s="43" t="n">
        <f aca="false">AVERAGE(Table1323[[#This Row],[RULE OF LAW]],Table1323[[#This Row],[SECURITY &amp; SAFETY]],Table1323[[#This Row],[PERSONAL FREEDOM (minus Security &amp;Safety and Rule of Law)]],Table1323[[#This Row],[PERSONAL FREEDOM (minus Security &amp;Safety and Rule of Law)]])</f>
        <v>9.44666666666667</v>
      </c>
      <c r="AX103" s="44" t="n">
        <v>8.08</v>
      </c>
      <c r="AY103" s="45" t="n">
        <f aca="false">AVERAGE(Table1323[[#This Row],[PERSONAL FREEDOM]:[ECONOMIC FREEDOM]])</f>
        <v>8.76333333333333</v>
      </c>
      <c r="AZ103" s="46" t="n">
        <f aca="false">RANK(BA103,$BA$2:$BA$154)</f>
        <v>3</v>
      </c>
      <c r="BA103" s="30" t="n">
        <f aca="false">ROUND(AY103, 2)</f>
        <v>8.76</v>
      </c>
      <c r="BB103" s="43" t="n">
        <f aca="false">Table1323[[#This Row],[1 Rule of Law]]</f>
        <v>8.1</v>
      </c>
      <c r="BC103" s="43" t="n">
        <f aca="false">Table1323[[#This Row],[2 Security &amp; Safety]]</f>
        <v>9.86666666666667</v>
      </c>
      <c r="BD103" s="43" t="e">
        <f aca="false">AVERAGE(AQ103,U103,AI103,AV103,X103)</f>
        <v>#N/A</v>
      </c>
    </row>
    <row r="104" customFormat="false" ht="15" hidden="false" customHeight="true" outlineLevel="0" collapsed="false">
      <c r="A104" s="41" t="s">
        <v>157</v>
      </c>
      <c r="B104" s="42" t="n">
        <v>4.5</v>
      </c>
      <c r="C104" s="42" t="n">
        <v>4.23209533209929</v>
      </c>
      <c r="D104" s="42" t="n">
        <v>4.23020391001249</v>
      </c>
      <c r="E104" s="42" t="n">
        <v>4.3</v>
      </c>
      <c r="F104" s="42" t="n">
        <v>4.6</v>
      </c>
      <c r="G104" s="42" t="n">
        <v>10</v>
      </c>
      <c r="H104" s="42" t="n">
        <v>10</v>
      </c>
      <c r="I104" s="42" t="n">
        <v>7.5</v>
      </c>
      <c r="J104" s="42" t="n">
        <v>10</v>
      </c>
      <c r="K104" s="42" t="n">
        <v>10</v>
      </c>
      <c r="L104" s="42" t="n">
        <f aca="false">AVERAGE(Table1323[[#This Row],[2Bi Disappearance]:[2Bv Terrorism Injured ]])</f>
        <v>9.5</v>
      </c>
      <c r="M104" s="42" t="n">
        <v>10</v>
      </c>
      <c r="N104" s="42" t="n">
        <v>10</v>
      </c>
      <c r="O104" s="47" t="n">
        <v>10</v>
      </c>
      <c r="P104" s="47" t="n">
        <f aca="false">AVERAGE(Table1323[[#This Row],[2Ci Female Genital Mutilation]:[2Ciii Equal Inheritance Rights]])</f>
        <v>10</v>
      </c>
      <c r="Q104" s="42" t="n">
        <f aca="false">AVERAGE(F104,L104,P104)</f>
        <v>8.03333333333333</v>
      </c>
      <c r="R104" s="42" t="n">
        <v>10</v>
      </c>
      <c r="S104" s="42" t="n">
        <v>10</v>
      </c>
      <c r="T104" s="42" t="n">
        <v>10</v>
      </c>
      <c r="U104" s="42" t="n">
        <f aca="false">AVERAGE(R104:T104)</f>
        <v>10</v>
      </c>
      <c r="V104" s="42" t="n">
        <v>7.5</v>
      </c>
      <c r="W104" s="42" t="n">
        <v>6.66666666666667</v>
      </c>
      <c r="X104" s="42" t="n">
        <f aca="false">AVERAGE(Table1323[[#This Row],[4A Freedom to establish religious organizations]:[4B Autonomy of religious organizations]])</f>
        <v>7.08333333333333</v>
      </c>
      <c r="Y104" s="42" t="n">
        <v>5</v>
      </c>
      <c r="Z104" s="42" t="n">
        <v>7.5</v>
      </c>
      <c r="AA104" s="42" t="n">
        <v>6.66666666666667</v>
      </c>
      <c r="AB104" s="42" t="n">
        <v>6.66666666666667</v>
      </c>
      <c r="AC104" s="42" t="n">
        <v>3.33333333333333</v>
      </c>
      <c r="AD104" s="42" t="e">
        <f aca="false">AVERAGE(Table1323[[#This Row],[5Ci Political parties]:[5ciii educational, sporting and cultural organizations]])</f>
        <v>#N/A</v>
      </c>
      <c r="AE104" s="42" t="n">
        <v>10</v>
      </c>
      <c r="AF104" s="42" t="n">
        <v>10</v>
      </c>
      <c r="AG104" s="42" t="n">
        <v>7.5</v>
      </c>
      <c r="AH104" s="42" t="e">
        <f aca="false">AVERAGE(Table1323[[#This Row],[5Di Political parties]:[5diii educational, sporting and cultural organizations5]])</f>
        <v>#N/A</v>
      </c>
      <c r="AI104" s="42" t="e">
        <f aca="false">AVERAGE(Y104,Z104,AD104,AH104)</f>
        <v>#N/A</v>
      </c>
      <c r="AJ104" s="24" t="n">
        <v>10</v>
      </c>
      <c r="AK104" s="25" t="n">
        <v>5.33333333333333</v>
      </c>
      <c r="AL104" s="25" t="n">
        <v>5.25</v>
      </c>
      <c r="AM104" s="25" t="n">
        <v>6.66666666666667</v>
      </c>
      <c r="AN104" s="25" t="n">
        <v>6.66666666666667</v>
      </c>
      <c r="AO104" s="25" t="n">
        <f aca="false">AVERAGE(Table1323[[#This Row],[6Di Access to foreign television (cable/ satellite)]:[6Dii Access to foreign newspapers]])</f>
        <v>6.66666666666667</v>
      </c>
      <c r="AP104" s="25" t="n">
        <v>10</v>
      </c>
      <c r="AQ104" s="42" t="n">
        <f aca="false">AVERAGE(AJ104:AK104,AL104,AO104,AP104)</f>
        <v>7.45</v>
      </c>
      <c r="AR104" s="42" t="n">
        <v>10</v>
      </c>
      <c r="AS104" s="42" t="n">
        <v>10</v>
      </c>
      <c r="AT104" s="42" t="n">
        <v>10</v>
      </c>
      <c r="AU104" s="42" t="n">
        <f aca="false">AVERAGE(AS104:AT104)</f>
        <v>10</v>
      </c>
      <c r="AV104" s="42" t="n">
        <f aca="false">AVERAGE(AR104,AU104)</f>
        <v>10</v>
      </c>
      <c r="AW104" s="43" t="n">
        <f aca="false">AVERAGE(Table1323[[#This Row],[RULE OF LAW]],Table1323[[#This Row],[SECURITY &amp; SAFETY]],Table1323[[#This Row],[PERSONAL FREEDOM (minus Security &amp;Safety and Rule of Law)]],Table1323[[#This Row],[PERSONAL FREEDOM (minus Security &amp;Safety and Rule of Law)]])</f>
        <v>7.21722222222222</v>
      </c>
      <c r="AX104" s="44" t="n">
        <v>7.26</v>
      </c>
      <c r="AY104" s="45" t="n">
        <f aca="false">AVERAGE(Table1323[[#This Row],[PERSONAL FREEDOM]:[ECONOMIC FREEDOM]])</f>
        <v>7.23861111111111</v>
      </c>
      <c r="AZ104" s="46" t="n">
        <f aca="false">RANK(BA104,$BA$2:$BA$154)</f>
        <v>60</v>
      </c>
      <c r="BA104" s="30" t="n">
        <f aca="false">ROUND(AY104, 2)</f>
        <v>7.24</v>
      </c>
      <c r="BB104" s="43" t="n">
        <f aca="false">Table1323[[#This Row],[1 Rule of Law]]</f>
        <v>4.3</v>
      </c>
      <c r="BC104" s="43" t="n">
        <f aca="false">Table1323[[#This Row],[2 Security &amp; Safety]]</f>
        <v>8.03333333333333</v>
      </c>
      <c r="BD104" s="43" t="e">
        <f aca="false">AVERAGE(AQ104,U104,AI104,AV104,X104)</f>
        <v>#N/A</v>
      </c>
    </row>
    <row r="105" customFormat="false" ht="15" hidden="false" customHeight="true" outlineLevel="0" collapsed="false">
      <c r="A105" s="41" t="s">
        <v>158</v>
      </c>
      <c r="B105" s="42" t="s">
        <v>60</v>
      </c>
      <c r="C105" s="42" t="s">
        <v>60</v>
      </c>
      <c r="D105" s="42" t="s">
        <v>60</v>
      </c>
      <c r="E105" s="42" t="n">
        <v>4.723929</v>
      </c>
      <c r="F105" s="42" t="n">
        <v>8.12</v>
      </c>
      <c r="G105" s="42" t="n">
        <v>10</v>
      </c>
      <c r="H105" s="42" t="n">
        <v>10</v>
      </c>
      <c r="I105" s="42" t="n">
        <v>5</v>
      </c>
      <c r="J105" s="42" t="n">
        <v>9.80660075491461</v>
      </c>
      <c r="K105" s="42" t="n">
        <v>10</v>
      </c>
      <c r="L105" s="42" t="n">
        <f aca="false">AVERAGE(Table1323[[#This Row],[2Bi Disappearance]:[2Bv Terrorism Injured ]])</f>
        <v>8.96132015098292</v>
      </c>
      <c r="M105" s="42" t="n">
        <v>9.8</v>
      </c>
      <c r="N105" s="42" t="n">
        <v>7.5</v>
      </c>
      <c r="O105" s="47" t="n">
        <v>5</v>
      </c>
      <c r="P105" s="47" t="n">
        <f aca="false">AVERAGE(Table1323[[#This Row],[2Ci Female Genital Mutilation]:[2Ciii Equal Inheritance Rights]])</f>
        <v>7.43333333333333</v>
      </c>
      <c r="Q105" s="42" t="n">
        <f aca="false">AVERAGE(F105,L105,P105)</f>
        <v>8.17155116143875</v>
      </c>
      <c r="R105" s="42" t="n">
        <v>10</v>
      </c>
      <c r="S105" s="42" t="n">
        <v>5</v>
      </c>
      <c r="T105" s="42" t="n">
        <v>10</v>
      </c>
      <c r="U105" s="42" t="n">
        <f aca="false">AVERAGE(R105:T105)</f>
        <v>8.33333333333333</v>
      </c>
      <c r="V105" s="42" t="n">
        <v>10</v>
      </c>
      <c r="W105" s="42" t="n">
        <v>6.66666666666667</v>
      </c>
      <c r="X105" s="42" t="n">
        <f aca="false">AVERAGE(Table1323[[#This Row],[4A Freedom to establish religious organizations]:[4B Autonomy of religious organizations]])</f>
        <v>8.33333333333333</v>
      </c>
      <c r="Y105" s="42" t="n">
        <v>7.5</v>
      </c>
      <c r="Z105" s="42" t="n">
        <v>7.5</v>
      </c>
      <c r="AA105" s="42" t="n">
        <v>6.66666666666667</v>
      </c>
      <c r="AB105" s="42" t="n">
        <v>6.66666666666667</v>
      </c>
      <c r="AC105" s="42" t="n">
        <v>10</v>
      </c>
      <c r="AD105" s="42" t="e">
        <f aca="false">AVERAGE(Table1323[[#This Row],[5Ci Political parties]:[5ciii educational, sporting and cultural organizations]])</f>
        <v>#N/A</v>
      </c>
      <c r="AE105" s="42" t="n">
        <v>10</v>
      </c>
      <c r="AF105" s="42" t="n">
        <v>7.5</v>
      </c>
      <c r="AG105" s="42" t="n">
        <v>10</v>
      </c>
      <c r="AH105" s="42" t="e">
        <f aca="false">AVERAGE(Table1323[[#This Row],[5Di Political parties]:[5diii educational, sporting and cultural organizations5]])</f>
        <v>#N/A</v>
      </c>
      <c r="AI105" s="42" t="e">
        <f aca="false">AVERAGE(Y105,Z105,AD105,AH105)</f>
        <v>#N/A</v>
      </c>
      <c r="AJ105" s="24" t="n">
        <v>10</v>
      </c>
      <c r="AK105" s="25" t="n">
        <v>2.66666666666667</v>
      </c>
      <c r="AL105" s="25" t="n">
        <v>3.75</v>
      </c>
      <c r="AM105" s="25" t="n">
        <v>10</v>
      </c>
      <c r="AN105" s="25" t="n">
        <v>6.66666666666667</v>
      </c>
      <c r="AO105" s="25" t="n">
        <f aca="false">AVERAGE(Table1323[[#This Row],[6Di Access to foreign television (cable/ satellite)]:[6Dii Access to foreign newspapers]])</f>
        <v>8.33333333333333</v>
      </c>
      <c r="AP105" s="25" t="n">
        <v>10</v>
      </c>
      <c r="AQ105" s="42" t="n">
        <f aca="false">AVERAGE(AJ105:AK105,AL105,AO105,AP105)</f>
        <v>6.95</v>
      </c>
      <c r="AR105" s="42" t="n">
        <v>5</v>
      </c>
      <c r="AS105" s="42" t="n">
        <v>10</v>
      </c>
      <c r="AT105" s="42" t="n">
        <v>10</v>
      </c>
      <c r="AU105" s="42" t="n">
        <f aca="false">AVERAGE(AS105:AT105)</f>
        <v>10</v>
      </c>
      <c r="AV105" s="42" t="n">
        <f aca="false">AVERAGE(AR105,AU105)</f>
        <v>7.5</v>
      </c>
      <c r="AW105" s="43" t="n">
        <f aca="false">AVERAGE(Table1323[[#This Row],[RULE OF LAW]],Table1323[[#This Row],[SECURITY &amp; SAFETY]],Table1323[[#This Row],[PERSONAL FREEDOM (minus Security &amp;Safety and Rule of Law)]],Table1323[[#This Row],[PERSONAL FREEDOM (minus Security &amp;Safety and Rule of Law)]])</f>
        <v>7.13414781813747</v>
      </c>
      <c r="AX105" s="44" t="n">
        <v>6.02</v>
      </c>
      <c r="AY105" s="45" t="n">
        <f aca="false">AVERAGE(Table1323[[#This Row],[PERSONAL FREEDOM]:[ECONOMIC FREEDOM]])</f>
        <v>6.57707390906873</v>
      </c>
      <c r="AZ105" s="46" t="n">
        <f aca="false">RANK(BA105,$BA$2:$BA$154)</f>
        <v>101</v>
      </c>
      <c r="BA105" s="30" t="n">
        <f aca="false">ROUND(AY105, 2)</f>
        <v>6.58</v>
      </c>
      <c r="BB105" s="43" t="n">
        <f aca="false">Table1323[[#This Row],[1 Rule of Law]]</f>
        <v>4.723929</v>
      </c>
      <c r="BC105" s="43" t="n">
        <f aca="false">Table1323[[#This Row],[2 Security &amp; Safety]]</f>
        <v>8.17155116143875</v>
      </c>
      <c r="BD105" s="43" t="e">
        <f aca="false">AVERAGE(AQ105,U105,AI105,AV105,X105)</f>
        <v>#N/A</v>
      </c>
    </row>
    <row r="106" customFormat="false" ht="15" hidden="false" customHeight="true" outlineLevel="0" collapsed="false">
      <c r="A106" s="41" t="s">
        <v>159</v>
      </c>
      <c r="B106" s="42" t="n">
        <v>2.83333333333333</v>
      </c>
      <c r="C106" s="42" t="n">
        <v>5.28519877843543</v>
      </c>
      <c r="D106" s="42" t="n">
        <v>2.83221376396309</v>
      </c>
      <c r="E106" s="42" t="n">
        <v>3.7</v>
      </c>
      <c r="F106" s="42" t="n">
        <v>2</v>
      </c>
      <c r="G106" s="42" t="n">
        <v>0</v>
      </c>
      <c r="H106" s="42" t="n">
        <v>10</v>
      </c>
      <c r="I106" s="42" t="n">
        <v>2.5</v>
      </c>
      <c r="J106" s="42" t="n">
        <v>9.75382390690777</v>
      </c>
      <c r="K106" s="42" t="n">
        <v>9.75887367291992</v>
      </c>
      <c r="L106" s="42" t="n">
        <f aca="false">AVERAGE(Table1323[[#This Row],[2Bi Disappearance]:[2Bv Terrorism Injured ]])</f>
        <v>6.40253951596554</v>
      </c>
      <c r="M106" s="42" t="n">
        <v>8.1</v>
      </c>
      <c r="N106" s="42" t="n">
        <v>7.5</v>
      </c>
      <c r="O106" s="47" t="n">
        <v>5</v>
      </c>
      <c r="P106" s="47" t="n">
        <f aca="false">AVERAGE(Table1323[[#This Row],[2Ci Female Genital Mutilation]:[2Ciii Equal Inheritance Rights]])</f>
        <v>6.86666666666667</v>
      </c>
      <c r="Q106" s="42" t="n">
        <f aca="false">AVERAGE(F106,L106,P106)</f>
        <v>5.08973539421073</v>
      </c>
      <c r="R106" s="42" t="n">
        <v>10</v>
      </c>
      <c r="S106" s="42" t="n">
        <v>0</v>
      </c>
      <c r="T106" s="42" t="n">
        <v>5</v>
      </c>
      <c r="U106" s="42" t="n">
        <f aca="false">AVERAGE(R106:T106)</f>
        <v>5</v>
      </c>
      <c r="V106" s="42" t="n">
        <v>10</v>
      </c>
      <c r="W106" s="42" t="n">
        <v>3.33333333333333</v>
      </c>
      <c r="X106" s="42" t="n">
        <f aca="false">AVERAGE(Table1323[[#This Row],[4A Freedom to establish religious organizations]:[4B Autonomy of religious organizations]])</f>
        <v>6.66666666666667</v>
      </c>
      <c r="Y106" s="42" t="n">
        <v>7.5</v>
      </c>
      <c r="Z106" s="42" t="n">
        <v>5</v>
      </c>
      <c r="AA106" s="42" t="n">
        <v>6.66666666666667</v>
      </c>
      <c r="AB106" s="42" t="n">
        <v>6.66666666666667</v>
      </c>
      <c r="AC106" s="42" t="n">
        <v>6.66666666666667</v>
      </c>
      <c r="AD106" s="42" t="e">
        <f aca="false">AVERAGE(Table1323[[#This Row],[5Ci Political parties]:[5ciii educational, sporting and cultural organizations]])</f>
        <v>#N/A</v>
      </c>
      <c r="AE106" s="42" t="n">
        <v>7.5</v>
      </c>
      <c r="AF106" s="42" t="n">
        <v>10</v>
      </c>
      <c r="AG106" s="42" t="n">
        <v>10</v>
      </c>
      <c r="AH106" s="42" t="e">
        <f aca="false">AVERAGE(Table1323[[#This Row],[5Di Political parties]:[5diii educational, sporting and cultural organizations5]])</f>
        <v>#N/A</v>
      </c>
      <c r="AI106" s="42" t="e">
        <f aca="false">AVERAGE(Y106,Z106,AD106,AH106)</f>
        <v>#N/A</v>
      </c>
      <c r="AJ106" s="24" t="n">
        <v>8.7375584969629</v>
      </c>
      <c r="AK106" s="25" t="n">
        <v>5</v>
      </c>
      <c r="AL106" s="25" t="n">
        <v>4.5</v>
      </c>
      <c r="AM106" s="25" t="n">
        <v>10</v>
      </c>
      <c r="AN106" s="25" t="n">
        <v>10</v>
      </c>
      <c r="AO106" s="25" t="n">
        <f aca="false">AVERAGE(Table1323[[#This Row],[6Di Access to foreign television (cable/ satellite)]:[6Dii Access to foreign newspapers]])</f>
        <v>10</v>
      </c>
      <c r="AP106" s="25" t="n">
        <v>10</v>
      </c>
      <c r="AQ106" s="42" t="n">
        <f aca="false">AVERAGE(AJ106:AK106,AL106,AO106,AP106)</f>
        <v>7.64751169939258</v>
      </c>
      <c r="AR106" s="42" t="n">
        <v>10</v>
      </c>
      <c r="AS106" s="42" t="n">
        <v>0</v>
      </c>
      <c r="AT106" s="42" t="n">
        <v>5</v>
      </c>
      <c r="AU106" s="42" t="n">
        <f aca="false">AVERAGE(AS106:AT106)</f>
        <v>2.5</v>
      </c>
      <c r="AV106" s="42" t="n">
        <f aca="false">AVERAGE(AR106,AU106)</f>
        <v>6.25</v>
      </c>
      <c r="AW106" s="43" t="n">
        <f aca="false">AVERAGE(Table1323[[#This Row],[RULE OF LAW]],Table1323[[#This Row],[SECURITY &amp; SAFETY]],Table1323[[#This Row],[PERSONAL FREEDOM (minus Security &amp;Safety and Rule of Law)]],Table1323[[#This Row],[PERSONAL FREEDOM (minus Security &amp;Safety and Rule of Law)]])</f>
        <v>5.46218501849194</v>
      </c>
      <c r="AX106" s="44" t="n">
        <v>6.17</v>
      </c>
      <c r="AY106" s="45" t="n">
        <f aca="false">AVERAGE(Table1323[[#This Row],[PERSONAL FREEDOM]:[ECONOMIC FREEDOM]])</f>
        <v>5.81609250924597</v>
      </c>
      <c r="AZ106" s="46" t="n">
        <f aca="false">RANK(BA106,$BA$2:$BA$154)</f>
        <v>128</v>
      </c>
      <c r="BA106" s="30" t="n">
        <f aca="false">ROUND(AY106, 2)</f>
        <v>5.82</v>
      </c>
      <c r="BB106" s="43" t="n">
        <f aca="false">Table1323[[#This Row],[1 Rule of Law]]</f>
        <v>3.7</v>
      </c>
      <c r="BC106" s="43" t="n">
        <f aca="false">Table1323[[#This Row],[2 Security &amp; Safety]]</f>
        <v>5.08973539421073</v>
      </c>
      <c r="BD106" s="43" t="e">
        <f aca="false">AVERAGE(AQ106,U106,AI106,AV106,X106)</f>
        <v>#N/A</v>
      </c>
    </row>
    <row r="107" customFormat="false" ht="15" hidden="false" customHeight="true" outlineLevel="0" collapsed="false">
      <c r="A107" s="41" t="s">
        <v>160</v>
      </c>
      <c r="B107" s="42" t="n">
        <v>9.4</v>
      </c>
      <c r="C107" s="42" t="n">
        <v>8.16227764816372</v>
      </c>
      <c r="D107" s="42" t="n">
        <v>8.45787769659892</v>
      </c>
      <c r="E107" s="42" t="n">
        <v>8.7</v>
      </c>
      <c r="F107" s="42" t="n">
        <v>9.76</v>
      </c>
      <c r="G107" s="42" t="n">
        <v>10</v>
      </c>
      <c r="H107" s="42" t="n">
        <v>10</v>
      </c>
      <c r="I107" s="42" t="n">
        <v>10</v>
      </c>
      <c r="J107" s="42" t="n">
        <v>10</v>
      </c>
      <c r="K107" s="42" t="n">
        <v>9.95909394729501</v>
      </c>
      <c r="L107" s="42" t="n">
        <f aca="false">AVERAGE(Table1323[[#This Row],[2Bi Disappearance]:[2Bv Terrorism Injured ]])</f>
        <v>9.991818789459</v>
      </c>
      <c r="M107" s="42" t="n">
        <v>9.5</v>
      </c>
      <c r="N107" s="42" t="n">
        <v>10</v>
      </c>
      <c r="O107" s="47" t="n">
        <v>10</v>
      </c>
      <c r="P107" s="47" t="n">
        <f aca="false">AVERAGE(Table1323[[#This Row],[2Ci Female Genital Mutilation]:[2Ciii Equal Inheritance Rights]])</f>
        <v>9.83333333333333</v>
      </c>
      <c r="Q107" s="42" t="n">
        <f aca="false">AVERAGE(F107,L107,P107)</f>
        <v>9.86171737426411</v>
      </c>
      <c r="R107" s="42" t="n">
        <v>10</v>
      </c>
      <c r="S107" s="42" t="n">
        <v>10</v>
      </c>
      <c r="T107" s="42" t="n">
        <v>10</v>
      </c>
      <c r="U107" s="42" t="n">
        <f aca="false">AVERAGE(R107:T107)</f>
        <v>10</v>
      </c>
      <c r="V107" s="42" t="n">
        <v>10</v>
      </c>
      <c r="W107" s="42" t="n">
        <v>10</v>
      </c>
      <c r="X107" s="42" t="n">
        <f aca="false">AVERAGE(Table1323[[#This Row],[4A Freedom to establish religious organizations]:[4B Autonomy of religious organizations]])</f>
        <v>10</v>
      </c>
      <c r="Y107" s="42" t="n">
        <v>10</v>
      </c>
      <c r="Z107" s="42" t="n">
        <v>10</v>
      </c>
      <c r="AA107" s="42" t="n">
        <v>10</v>
      </c>
      <c r="AB107" s="42" t="n">
        <v>10</v>
      </c>
      <c r="AC107" s="42" t="n">
        <v>10</v>
      </c>
      <c r="AD107" s="42" t="e">
        <f aca="false">AVERAGE(Table1323[[#This Row],[5Ci Political parties]:[5ciii educational, sporting and cultural organizations]])</f>
        <v>#N/A</v>
      </c>
      <c r="AE107" s="42" t="n">
        <v>10</v>
      </c>
      <c r="AF107" s="42" t="n">
        <v>10</v>
      </c>
      <c r="AG107" s="42" t="n">
        <v>10</v>
      </c>
      <c r="AH107" s="42" t="e">
        <f aca="false">AVERAGE(Table1323[[#This Row],[5Di Political parties]:[5diii educational, sporting and cultural organizations5]])</f>
        <v>#N/A</v>
      </c>
      <c r="AI107" s="42" t="e">
        <f aca="false">AVERAGE(Y107,Z107,AD107,AH107)</f>
        <v>#N/A</v>
      </c>
      <c r="AJ107" s="24" t="n">
        <v>10</v>
      </c>
      <c r="AK107" s="25" t="n">
        <v>9</v>
      </c>
      <c r="AL107" s="25" t="n">
        <v>9.25</v>
      </c>
      <c r="AM107" s="25" t="n">
        <v>10</v>
      </c>
      <c r="AN107" s="25" t="n">
        <v>10</v>
      </c>
      <c r="AO107" s="25" t="n">
        <f aca="false">AVERAGE(Table1323[[#This Row],[6Di Access to foreign television (cable/ satellite)]:[6Dii Access to foreign newspapers]])</f>
        <v>10</v>
      </c>
      <c r="AP107" s="25" t="n">
        <v>10</v>
      </c>
      <c r="AQ107" s="42" t="n">
        <f aca="false">AVERAGE(AJ107:AK107,AL107,AO107,AP107)</f>
        <v>9.65</v>
      </c>
      <c r="AR107" s="42" t="n">
        <v>10</v>
      </c>
      <c r="AS107" s="42" t="n">
        <v>10</v>
      </c>
      <c r="AT107" s="42" t="n">
        <v>10</v>
      </c>
      <c r="AU107" s="42" t="n">
        <f aca="false">AVERAGE(AS107:AT107)</f>
        <v>10</v>
      </c>
      <c r="AV107" s="42" t="n">
        <f aca="false">AVERAGE(AR107,AU107)</f>
        <v>10</v>
      </c>
      <c r="AW107" s="43" t="n">
        <f aca="false">AVERAGE(Table1323[[#This Row],[RULE OF LAW]],Table1323[[#This Row],[SECURITY &amp; SAFETY]],Table1323[[#This Row],[PERSONAL FREEDOM (minus Security &amp;Safety and Rule of Law)]],Table1323[[#This Row],[PERSONAL FREEDOM (minus Security &amp;Safety and Rule of Law)]])</f>
        <v>9.60542934356603</v>
      </c>
      <c r="AX107" s="44" t="n">
        <v>7.46</v>
      </c>
      <c r="AY107" s="45" t="n">
        <f aca="false">AVERAGE(Table1323[[#This Row],[PERSONAL FREEDOM]:[ECONOMIC FREEDOM]])</f>
        <v>8.53271467178301</v>
      </c>
      <c r="AZ107" s="46" t="n">
        <f aca="false">RANK(BA107,$BA$2:$BA$154)</f>
        <v>8</v>
      </c>
      <c r="BA107" s="30" t="n">
        <f aca="false">ROUND(AY107, 2)</f>
        <v>8.53</v>
      </c>
      <c r="BB107" s="43" t="n">
        <f aca="false">Table1323[[#This Row],[1 Rule of Law]]</f>
        <v>8.7</v>
      </c>
      <c r="BC107" s="43" t="n">
        <f aca="false">Table1323[[#This Row],[2 Security &amp; Safety]]</f>
        <v>9.86171737426411</v>
      </c>
      <c r="BD107" s="43" t="e">
        <f aca="false">AVERAGE(AQ107,U107,AI107,AV107,X107)</f>
        <v>#N/A</v>
      </c>
    </row>
    <row r="108" customFormat="false" ht="15" hidden="false" customHeight="true" outlineLevel="0" collapsed="false">
      <c r="A108" s="41" t="s">
        <v>161</v>
      </c>
      <c r="B108" s="42" t="s">
        <v>60</v>
      </c>
      <c r="C108" s="42" t="s">
        <v>60</v>
      </c>
      <c r="D108" s="42" t="s">
        <v>60</v>
      </c>
      <c r="E108" s="42" t="n">
        <v>6.410861</v>
      </c>
      <c r="F108" s="42" t="n">
        <v>9.56</v>
      </c>
      <c r="G108" s="42" t="n">
        <v>10</v>
      </c>
      <c r="H108" s="42" t="n">
        <v>10</v>
      </c>
      <c r="I108" s="42" t="n">
        <v>7.5</v>
      </c>
      <c r="J108" s="42" t="n">
        <v>10</v>
      </c>
      <c r="K108" s="42" t="n">
        <v>10</v>
      </c>
      <c r="L108" s="42" t="n">
        <f aca="false">AVERAGE(Table1323[[#This Row],[2Bi Disappearance]:[2Bv Terrorism Injured ]])</f>
        <v>9.5</v>
      </c>
      <c r="M108" s="42" t="n">
        <v>9</v>
      </c>
      <c r="N108" s="42" t="n">
        <v>5</v>
      </c>
      <c r="O108" s="47" t="n">
        <v>5</v>
      </c>
      <c r="P108" s="47" t="n">
        <f aca="false">AVERAGE(Table1323[[#This Row],[2Ci Female Genital Mutilation]:[2Ciii Equal Inheritance Rights]])</f>
        <v>6.33333333333333</v>
      </c>
      <c r="Q108" s="42" t="n">
        <f aca="false">AVERAGE(F108,L108,P108)</f>
        <v>8.46444444444444</v>
      </c>
      <c r="R108" s="42" t="n">
        <v>0</v>
      </c>
      <c r="S108" s="42" t="n">
        <v>10</v>
      </c>
      <c r="T108" s="42" t="n">
        <v>5</v>
      </c>
      <c r="U108" s="42" t="n">
        <f aca="false">AVERAGE(R108:T108)</f>
        <v>5</v>
      </c>
      <c r="V108" s="42" t="n">
        <v>0</v>
      </c>
      <c r="W108" s="42" t="n">
        <v>3.33333333333333</v>
      </c>
      <c r="X108" s="42" t="n">
        <f aca="false">AVERAGE(Table1323[[#This Row],[4A Freedom to establish religious organizations]:[4B Autonomy of religious organizations]])</f>
        <v>1.66666666666667</v>
      </c>
      <c r="Y108" s="42" t="n">
        <v>2.5</v>
      </c>
      <c r="Z108" s="42" t="n">
        <v>0</v>
      </c>
      <c r="AA108" s="42" t="n">
        <v>0</v>
      </c>
      <c r="AB108" s="42" t="n">
        <v>0</v>
      </c>
      <c r="AC108" s="42" t="n">
        <v>3.33333333333333</v>
      </c>
      <c r="AD108" s="42" t="e">
        <f aca="false">AVERAGE(Table1323[[#This Row],[5Ci Political parties]:[5ciii educational, sporting and cultural organizations]])</f>
        <v>#N/A</v>
      </c>
      <c r="AE108" s="42" t="n">
        <v>0</v>
      </c>
      <c r="AF108" s="42" t="n">
        <v>2.5</v>
      </c>
      <c r="AG108" s="42" t="n">
        <v>5</v>
      </c>
      <c r="AH108" s="42" t="e">
        <f aca="false">AVERAGE(Table1323[[#This Row],[5Di Political parties]:[5diii educational, sporting and cultural organizations5]])</f>
        <v>#N/A</v>
      </c>
      <c r="AI108" s="42" t="e">
        <f aca="false">AVERAGE(Y108,Z108,AD108,AH108)</f>
        <v>#N/A</v>
      </c>
      <c r="AJ108" s="24" t="n">
        <v>10</v>
      </c>
      <c r="AK108" s="25" t="n">
        <v>1.66666666666667</v>
      </c>
      <c r="AL108" s="25" t="n">
        <v>3.25</v>
      </c>
      <c r="AM108" s="25" t="n">
        <v>3.33333333333333</v>
      </c>
      <c r="AN108" s="25" t="n">
        <v>3.33333333333333</v>
      </c>
      <c r="AO108" s="25" t="n">
        <f aca="false">AVERAGE(Table1323[[#This Row],[6Di Access to foreign television (cable/ satellite)]:[6Dii Access to foreign newspapers]])</f>
        <v>3.33333333333333</v>
      </c>
      <c r="AP108" s="25" t="n">
        <v>0</v>
      </c>
      <c r="AQ108" s="42" t="n">
        <f aca="false">AVERAGE(AJ108:AK108,AL108,AO108,AP108)</f>
        <v>3.65</v>
      </c>
      <c r="AR108" s="42" t="n">
        <v>0</v>
      </c>
      <c r="AS108" s="42" t="n">
        <v>0</v>
      </c>
      <c r="AT108" s="42" t="n">
        <v>0</v>
      </c>
      <c r="AU108" s="42" t="n">
        <f aca="false">AVERAGE(AS108:AT108)</f>
        <v>0</v>
      </c>
      <c r="AV108" s="42" t="n">
        <f aca="false">AVERAGE(AR108,AU108)</f>
        <v>0</v>
      </c>
      <c r="AW108" s="43" t="n">
        <f aca="false">AVERAGE(Table1323[[#This Row],[RULE OF LAW]],Table1323[[#This Row],[SECURITY &amp; SAFETY]],Table1323[[#This Row],[PERSONAL FREEDOM (minus Security &amp;Safety and Rule of Law)]],Table1323[[#This Row],[PERSONAL FREEDOM (minus Security &amp;Safety and Rule of Law)]])</f>
        <v>4.90327080555556</v>
      </c>
      <c r="AX108" s="44" t="n">
        <v>7.29</v>
      </c>
      <c r="AY108" s="45" t="n">
        <f aca="false">AVERAGE(Table1323[[#This Row],[PERSONAL FREEDOM]:[ECONOMIC FREEDOM]])</f>
        <v>6.09663540277778</v>
      </c>
      <c r="AZ108" s="46" t="n">
        <f aca="false">RANK(BA108,$BA$2:$BA$154)</f>
        <v>121</v>
      </c>
      <c r="BA108" s="30" t="n">
        <f aca="false">ROUND(AY108, 2)</f>
        <v>6.1</v>
      </c>
      <c r="BB108" s="43" t="n">
        <f aca="false">Table1323[[#This Row],[1 Rule of Law]]</f>
        <v>6.410861</v>
      </c>
      <c r="BC108" s="43" t="n">
        <f aca="false">Table1323[[#This Row],[2 Security &amp; Safety]]</f>
        <v>8.46444444444444</v>
      </c>
      <c r="BD108" s="43" t="e">
        <f aca="false">AVERAGE(AQ108,U108,AI108,AV108,X108)</f>
        <v>#N/A</v>
      </c>
    </row>
    <row r="109" customFormat="false" ht="15" hidden="false" customHeight="true" outlineLevel="0" collapsed="false">
      <c r="A109" s="41" t="s">
        <v>162</v>
      </c>
      <c r="B109" s="42" t="n">
        <v>2.63333333333333</v>
      </c>
      <c r="C109" s="42" t="n">
        <v>3.94485582347084</v>
      </c>
      <c r="D109" s="42" t="n">
        <v>3.87801706243191</v>
      </c>
      <c r="E109" s="42" t="n">
        <v>3.5</v>
      </c>
      <c r="F109" s="42" t="n">
        <v>6.96</v>
      </c>
      <c r="G109" s="42" t="n">
        <v>0</v>
      </c>
      <c r="H109" s="42" t="n">
        <v>0.808021371029639</v>
      </c>
      <c r="I109" s="42" t="n">
        <v>2.5</v>
      </c>
      <c r="J109" s="42" t="n">
        <v>6.81823509751329</v>
      </c>
      <c r="K109" s="42" t="n">
        <v>6.60470929355643</v>
      </c>
      <c r="L109" s="42" t="n">
        <f aca="false">AVERAGE(Table1323[[#This Row],[2Bi Disappearance]:[2Bv Terrorism Injured ]])</f>
        <v>3.34619315241987</v>
      </c>
      <c r="M109" s="42" t="n">
        <v>9.5</v>
      </c>
      <c r="N109" s="42" t="n">
        <v>2.5</v>
      </c>
      <c r="O109" s="47" t="n">
        <v>5</v>
      </c>
      <c r="P109" s="47" t="n">
        <f aca="false">AVERAGE(Table1323[[#This Row],[2Ci Female Genital Mutilation]:[2Ciii Equal Inheritance Rights]])</f>
        <v>5.66666666666667</v>
      </c>
      <c r="Q109" s="42" t="n">
        <f aca="false">AVERAGE(F109,L109,P109)</f>
        <v>5.32428660636218</v>
      </c>
      <c r="R109" s="42" t="n">
        <v>5</v>
      </c>
      <c r="S109" s="42" t="n">
        <v>5</v>
      </c>
      <c r="T109" s="42" t="n">
        <v>5</v>
      </c>
      <c r="U109" s="42" t="n">
        <f aca="false">AVERAGE(R109:T109)</f>
        <v>5</v>
      </c>
      <c r="V109" s="42" t="n">
        <v>5</v>
      </c>
      <c r="W109" s="42" t="n">
        <v>3.33333333333333</v>
      </c>
      <c r="X109" s="42" t="n">
        <f aca="false">AVERAGE(Table1323[[#This Row],[4A Freedom to establish religious organizations]:[4B Autonomy of religious organizations]])</f>
        <v>4.16666666666667</v>
      </c>
      <c r="Y109" s="42" t="n">
        <v>5</v>
      </c>
      <c r="Z109" s="42" t="n">
        <v>7.5</v>
      </c>
      <c r="AA109" s="42" t="n">
        <v>6.66666666666667</v>
      </c>
      <c r="AB109" s="42" t="n">
        <v>6.66666666666667</v>
      </c>
      <c r="AC109" s="42" t="n">
        <v>6.66666666666667</v>
      </c>
      <c r="AD109" s="42" t="e">
        <f aca="false">AVERAGE(Table1323[[#This Row],[5Ci Political parties]:[5ciii educational, sporting and cultural organizations]])</f>
        <v>#N/A</v>
      </c>
      <c r="AE109" s="42" t="n">
        <v>7.5</v>
      </c>
      <c r="AF109" s="42" t="n">
        <v>10</v>
      </c>
      <c r="AG109" s="42" t="n">
        <v>10</v>
      </c>
      <c r="AH109" s="42" t="e">
        <f aca="false">AVERAGE(Table1323[[#This Row],[5Di Political parties]:[5diii educational, sporting and cultural organizations5]])</f>
        <v>#N/A</v>
      </c>
      <c r="AI109" s="42" t="e">
        <f aca="false">AVERAGE(Y109,Z109,AD109,AH109)</f>
        <v>#N/A</v>
      </c>
      <c r="AJ109" s="24" t="n">
        <v>5.39152941100295</v>
      </c>
      <c r="AK109" s="25" t="n">
        <v>3.66666666666667</v>
      </c>
      <c r="AL109" s="25" t="n">
        <v>3.25</v>
      </c>
      <c r="AM109" s="25" t="n">
        <v>10</v>
      </c>
      <c r="AN109" s="25" t="n">
        <v>10</v>
      </c>
      <c r="AO109" s="25" t="n">
        <f aca="false">AVERAGE(Table1323[[#This Row],[6Di Access to foreign television (cable/ satellite)]:[6Dii Access to foreign newspapers]])</f>
        <v>10</v>
      </c>
      <c r="AP109" s="25" t="n">
        <v>10</v>
      </c>
      <c r="AQ109" s="42" t="n">
        <f aca="false">AVERAGE(AJ109:AK109,AL109,AO109,AP109)</f>
        <v>6.46163921553392</v>
      </c>
      <c r="AR109" s="42" t="n">
        <v>0</v>
      </c>
      <c r="AS109" s="42" t="n">
        <v>0</v>
      </c>
      <c r="AT109" s="42" t="n">
        <v>0</v>
      </c>
      <c r="AU109" s="42" t="n">
        <f aca="false">AVERAGE(AS109:AT109)</f>
        <v>0</v>
      </c>
      <c r="AV109" s="42" t="n">
        <f aca="false">AVERAGE(AR109,AU109)</f>
        <v>0</v>
      </c>
      <c r="AW109" s="43" t="n">
        <f aca="false">AVERAGE(Table1323[[#This Row],[RULE OF LAW]],Table1323[[#This Row],[SECURITY &amp; SAFETY]],Table1323[[#This Row],[PERSONAL FREEDOM (minus Security &amp;Safety and Rule of Law)]],Table1323[[#This Row],[PERSONAL FREEDOM (minus Security &amp;Safety and Rule of Law)]])</f>
        <v>4.47723557314394</v>
      </c>
      <c r="AX109" s="44" t="n">
        <v>6.29</v>
      </c>
      <c r="AY109" s="45" t="n">
        <f aca="false">AVERAGE(Table1323[[#This Row],[PERSONAL FREEDOM]:[ECONOMIC FREEDOM]])</f>
        <v>5.38361778657197</v>
      </c>
      <c r="AZ109" s="46" t="n">
        <f aca="false">RANK(BA109,$BA$2:$BA$154)</f>
        <v>147</v>
      </c>
      <c r="BA109" s="30" t="n">
        <f aca="false">ROUND(AY109, 2)</f>
        <v>5.38</v>
      </c>
      <c r="BB109" s="43" t="n">
        <f aca="false">Table1323[[#This Row],[1 Rule of Law]]</f>
        <v>3.5</v>
      </c>
      <c r="BC109" s="43" t="n">
        <f aca="false">Table1323[[#This Row],[2 Security &amp; Safety]]</f>
        <v>5.32428660636218</v>
      </c>
      <c r="BD109" s="43" t="e">
        <f aca="false">AVERAGE(AQ109,U109,AI109,AV109,X109)</f>
        <v>#N/A</v>
      </c>
    </row>
    <row r="110" customFormat="false" ht="15" hidden="false" customHeight="true" outlineLevel="0" collapsed="false">
      <c r="A110" s="41" t="s">
        <v>163</v>
      </c>
      <c r="B110" s="42" t="n">
        <v>5.76666666666667</v>
      </c>
      <c r="C110" s="42" t="n">
        <v>5.05113062175066</v>
      </c>
      <c r="D110" s="42" t="n">
        <v>3.83771875864027</v>
      </c>
      <c r="E110" s="42" t="n">
        <v>4.9</v>
      </c>
      <c r="F110" s="42" t="n">
        <v>1.76</v>
      </c>
      <c r="G110" s="42" t="n">
        <v>5</v>
      </c>
      <c r="H110" s="42" t="n">
        <v>10</v>
      </c>
      <c r="I110" s="42" t="n">
        <v>10</v>
      </c>
      <c r="J110" s="42" t="n">
        <v>10</v>
      </c>
      <c r="K110" s="42" t="n">
        <v>10</v>
      </c>
      <c r="L110" s="42" t="n">
        <f aca="false">AVERAGE(Table1323[[#This Row],[2Bi Disappearance]:[2Bv Terrorism Injured ]])</f>
        <v>9</v>
      </c>
      <c r="M110" s="42" t="n">
        <v>9.5</v>
      </c>
      <c r="N110" s="42" t="n">
        <v>10</v>
      </c>
      <c r="O110" s="47" t="s">
        <v>60</v>
      </c>
      <c r="P110" s="47" t="n">
        <f aca="false">AVERAGE(Table1323[[#This Row],[2Ci Female Genital Mutilation]:[2Ciii Equal Inheritance Rights]])</f>
        <v>9.75</v>
      </c>
      <c r="Q110" s="42" t="n">
        <f aca="false">AVERAGE(F110,L110,P110)</f>
        <v>6.83666666666667</v>
      </c>
      <c r="R110" s="42" t="n">
        <v>10</v>
      </c>
      <c r="S110" s="42" t="n">
        <v>10</v>
      </c>
      <c r="T110" s="42" t="n">
        <v>10</v>
      </c>
      <c r="U110" s="42" t="n">
        <f aca="false">AVERAGE(R110:T110)</f>
        <v>10</v>
      </c>
      <c r="V110" s="42" t="n">
        <v>10</v>
      </c>
      <c r="W110" s="42" t="n">
        <v>6.66666666666667</v>
      </c>
      <c r="X110" s="42" t="n">
        <f aca="false">AVERAGE(Table1323[[#This Row],[4A Freedom to establish religious organizations]:[4B Autonomy of religious organizations]])</f>
        <v>8.33333333333333</v>
      </c>
      <c r="Y110" s="42" t="n">
        <v>10</v>
      </c>
      <c r="Z110" s="42" t="n">
        <v>10</v>
      </c>
      <c r="AA110" s="42" t="n">
        <v>3.33333333333333</v>
      </c>
      <c r="AB110" s="42" t="n">
        <v>10</v>
      </c>
      <c r="AC110" s="42" t="n">
        <v>6.66666666666667</v>
      </c>
      <c r="AD110" s="42" t="e">
        <f aca="false">AVERAGE(Table1323[[#This Row],[5Ci Political parties]:[5ciii educational, sporting and cultural organizations]])</f>
        <v>#N/A</v>
      </c>
      <c r="AE110" s="42" t="n">
        <v>10</v>
      </c>
      <c r="AF110" s="42" t="n">
        <v>10</v>
      </c>
      <c r="AG110" s="42" t="n">
        <v>10</v>
      </c>
      <c r="AH110" s="42" t="e">
        <f aca="false">AVERAGE(Table1323[[#This Row],[5Di Political parties]:[5diii educational, sporting and cultural organizations5]])</f>
        <v>#N/A</v>
      </c>
      <c r="AI110" s="42" t="e">
        <f aca="false">AVERAGE(Y110,Z110,AD110,AH110)</f>
        <v>#N/A</v>
      </c>
      <c r="AJ110" s="24" t="n">
        <v>10</v>
      </c>
      <c r="AK110" s="25" t="n">
        <v>4</v>
      </c>
      <c r="AL110" s="25" t="n">
        <v>5.75</v>
      </c>
      <c r="AM110" s="25" t="n">
        <v>10</v>
      </c>
      <c r="AN110" s="25" t="n">
        <v>10</v>
      </c>
      <c r="AO110" s="25" t="n">
        <f aca="false">AVERAGE(Table1323[[#This Row],[6Di Access to foreign television (cable/ satellite)]:[6Dii Access to foreign newspapers]])</f>
        <v>10</v>
      </c>
      <c r="AP110" s="25" t="n">
        <v>10</v>
      </c>
      <c r="AQ110" s="42" t="n">
        <f aca="false">AVERAGE(AJ110:AK110,AL110,AO110,AP110)</f>
        <v>7.95</v>
      </c>
      <c r="AR110" s="42" t="n">
        <v>10</v>
      </c>
      <c r="AS110" s="42" t="n">
        <v>10</v>
      </c>
      <c r="AT110" s="42" t="n">
        <v>10</v>
      </c>
      <c r="AU110" s="42" t="n">
        <f aca="false">AVERAGE(AS110:AT110)</f>
        <v>10</v>
      </c>
      <c r="AV110" s="42" t="n">
        <f aca="false">AVERAGE(AR110,AU110)</f>
        <v>10</v>
      </c>
      <c r="AW110" s="43" t="n">
        <f aca="false">AVERAGE(Table1323[[#This Row],[RULE OF LAW]],Table1323[[#This Row],[SECURITY &amp; SAFETY]],Table1323[[#This Row],[PERSONAL FREEDOM (minus Security &amp;Safety and Rule of Law)]],Table1323[[#This Row],[PERSONAL FREEDOM (minus Security &amp;Safety and Rule of Law)]])</f>
        <v>7.47916666666667</v>
      </c>
      <c r="AX110" s="44" t="n">
        <v>7.21</v>
      </c>
      <c r="AY110" s="45" t="n">
        <f aca="false">AVERAGE(Table1323[[#This Row],[PERSONAL FREEDOM]:[ECONOMIC FREEDOM]])</f>
        <v>7.34458333333333</v>
      </c>
      <c r="AZ110" s="46" t="n">
        <f aca="false">RANK(BA110,$BA$2:$BA$154)</f>
        <v>56</v>
      </c>
      <c r="BA110" s="30" t="n">
        <f aca="false">ROUND(AY110, 2)</f>
        <v>7.34</v>
      </c>
      <c r="BB110" s="43" t="n">
        <f aca="false">Table1323[[#This Row],[1 Rule of Law]]</f>
        <v>4.9</v>
      </c>
      <c r="BC110" s="43" t="n">
        <f aca="false">Table1323[[#This Row],[2 Security &amp; Safety]]</f>
        <v>6.83666666666667</v>
      </c>
      <c r="BD110" s="43" t="e">
        <f aca="false">AVERAGE(AQ110,U110,AI110,AV110,X110)</f>
        <v>#N/A</v>
      </c>
    </row>
    <row r="111" customFormat="false" ht="15" hidden="false" customHeight="true" outlineLevel="0" collapsed="false">
      <c r="A111" s="41" t="s">
        <v>164</v>
      </c>
      <c r="B111" s="42" t="s">
        <v>60</v>
      </c>
      <c r="C111" s="42" t="s">
        <v>60</v>
      </c>
      <c r="D111" s="42" t="s">
        <v>60</v>
      </c>
      <c r="E111" s="42" t="n">
        <v>4.234174</v>
      </c>
      <c r="F111" s="42" t="n">
        <v>5.84</v>
      </c>
      <c r="G111" s="42" t="n">
        <v>10</v>
      </c>
      <c r="H111" s="42" t="n">
        <v>10</v>
      </c>
      <c r="I111" s="42" t="n">
        <v>7.5</v>
      </c>
      <c r="J111" s="42" t="n">
        <v>10</v>
      </c>
      <c r="K111" s="42" t="n">
        <v>10</v>
      </c>
      <c r="L111" s="42" t="n">
        <f aca="false">AVERAGE(Table1323[[#This Row],[2Bi Disappearance]:[2Bv Terrorism Injured ]])</f>
        <v>9.5</v>
      </c>
      <c r="M111" s="42" t="n">
        <v>10</v>
      </c>
      <c r="N111" s="42" t="n">
        <v>2.5</v>
      </c>
      <c r="O111" s="47" t="n">
        <v>10</v>
      </c>
      <c r="P111" s="47" t="n">
        <f aca="false">AVERAGE(Table1323[[#This Row],[2Ci Female Genital Mutilation]:[2Ciii Equal Inheritance Rights]])</f>
        <v>7.5</v>
      </c>
      <c r="Q111" s="42" t="n">
        <f aca="false">AVERAGE(F111,L111,P111)</f>
        <v>7.61333333333333</v>
      </c>
      <c r="R111" s="42" t="n">
        <v>10</v>
      </c>
      <c r="S111" s="42" t="n">
        <v>10</v>
      </c>
      <c r="T111" s="42" t="n">
        <v>10</v>
      </c>
      <c r="U111" s="42" t="n">
        <f aca="false">AVERAGE(R111:T111)</f>
        <v>10</v>
      </c>
      <c r="V111" s="42" t="s">
        <v>60</v>
      </c>
      <c r="W111" s="42" t="s">
        <v>60</v>
      </c>
      <c r="X111" s="42" t="s">
        <v>60</v>
      </c>
      <c r="Y111" s="42" t="s">
        <v>60</v>
      </c>
      <c r="Z111" s="42" t="s">
        <v>60</v>
      </c>
      <c r="AA111" s="42" t="s">
        <v>60</v>
      </c>
      <c r="AB111" s="42" t="s">
        <v>60</v>
      </c>
      <c r="AC111" s="42" t="s">
        <v>60</v>
      </c>
      <c r="AD111" s="42" t="s">
        <v>60</v>
      </c>
      <c r="AE111" s="42" t="s">
        <v>60</v>
      </c>
      <c r="AF111" s="42" t="s">
        <v>60</v>
      </c>
      <c r="AG111" s="42" t="s">
        <v>60</v>
      </c>
      <c r="AH111" s="42" t="s">
        <v>60</v>
      </c>
      <c r="AI111" s="42" t="s">
        <v>60</v>
      </c>
      <c r="AJ111" s="24" t="n">
        <v>10</v>
      </c>
      <c r="AK111" s="25" t="n">
        <v>8.66666666666667</v>
      </c>
      <c r="AL111" s="25" t="n">
        <v>7</v>
      </c>
      <c r="AM111" s="25" t="s">
        <v>60</v>
      </c>
      <c r="AN111" s="25" t="s">
        <v>60</v>
      </c>
      <c r="AO111" s="25" t="s">
        <v>60</v>
      </c>
      <c r="AP111" s="25" t="s">
        <v>60</v>
      </c>
      <c r="AQ111" s="42" t="n">
        <f aca="false">AVERAGE(AJ111:AK111,AL111,AO111,AP111)</f>
        <v>8.55555555555556</v>
      </c>
      <c r="AR111" s="42" t="n">
        <v>10</v>
      </c>
      <c r="AS111" s="42" t="n">
        <v>0</v>
      </c>
      <c r="AT111" s="42" t="n">
        <v>10</v>
      </c>
      <c r="AU111" s="42" t="n">
        <f aca="false">AVERAGE(AS111:AT111)</f>
        <v>5</v>
      </c>
      <c r="AV111" s="42" t="n">
        <f aca="false">AVERAGE(AR111,AU111)</f>
        <v>7.5</v>
      </c>
      <c r="AW111" s="43" t="n">
        <f aca="false">AVERAGE(Table1323[[#This Row],[RULE OF LAW]],Table1323[[#This Row],[SECURITY &amp; SAFETY]],Table1323[[#This Row],[PERSONAL FREEDOM (minus Security &amp;Safety and Rule of Law)]],Table1323[[#This Row],[PERSONAL FREEDOM (minus Security &amp;Safety and Rule of Law)]])</f>
        <v>7.30446942592593</v>
      </c>
      <c r="AX111" s="44" t="n">
        <v>6.94</v>
      </c>
      <c r="AY111" s="45" t="n">
        <f aca="false">AVERAGE(Table1323[[#This Row],[PERSONAL FREEDOM]:[ECONOMIC FREEDOM]])</f>
        <v>7.12223471296296</v>
      </c>
      <c r="AZ111" s="46" t="n">
        <f aca="false">RANK(BA111,$BA$2:$BA$154)</f>
        <v>66</v>
      </c>
      <c r="BA111" s="30" t="n">
        <f aca="false">ROUND(AY111, 2)</f>
        <v>7.12</v>
      </c>
      <c r="BB111" s="43" t="n">
        <f aca="false">Table1323[[#This Row],[1 Rule of Law]]</f>
        <v>4.234174</v>
      </c>
      <c r="BC111" s="43" t="n">
        <f aca="false">Table1323[[#This Row],[2 Security &amp; Safety]]</f>
        <v>7.61333333333333</v>
      </c>
      <c r="BD111" s="43" t="n">
        <f aca="false">AVERAGE(AQ111,U111,AI111,AV111,X111)</f>
        <v>8.68518518518519</v>
      </c>
    </row>
    <row r="112" customFormat="false" ht="15" hidden="false" customHeight="true" outlineLevel="0" collapsed="false">
      <c r="A112" s="41" t="s">
        <v>165</v>
      </c>
      <c r="B112" s="42" t="s">
        <v>60</v>
      </c>
      <c r="C112" s="42" t="s">
        <v>60</v>
      </c>
      <c r="D112" s="42" t="s">
        <v>60</v>
      </c>
      <c r="E112" s="42" t="n">
        <v>4.247778</v>
      </c>
      <c r="F112" s="42" t="n">
        <v>5.41156653669716</v>
      </c>
      <c r="G112" s="42" t="n">
        <v>10</v>
      </c>
      <c r="H112" s="42" t="n">
        <v>10</v>
      </c>
      <c r="I112" s="42" t="n">
        <v>5</v>
      </c>
      <c r="J112" s="42" t="n">
        <v>9.89671365575612</v>
      </c>
      <c r="K112" s="42" t="n">
        <v>9.78309867708785</v>
      </c>
      <c r="L112" s="42" t="n">
        <f aca="false">AVERAGE(Table1323[[#This Row],[2Bi Disappearance]:[2Bv Terrorism Injured ]])</f>
        <v>8.93596246656879</v>
      </c>
      <c r="M112" s="42" t="n">
        <v>10</v>
      </c>
      <c r="N112" s="42" t="n">
        <v>10</v>
      </c>
      <c r="O112" s="47" t="n">
        <v>10</v>
      </c>
      <c r="P112" s="47" t="n">
        <f aca="false">AVERAGE(Table1323[[#This Row],[2Ci Female Genital Mutilation]:[2Ciii Equal Inheritance Rights]])</f>
        <v>10</v>
      </c>
      <c r="Q112" s="42" t="n">
        <f aca="false">AVERAGE(F112,L112,P112)</f>
        <v>8.11584300108865</v>
      </c>
      <c r="R112" s="42" t="n">
        <v>10</v>
      </c>
      <c r="S112" s="42" t="n">
        <v>10</v>
      </c>
      <c r="T112" s="42" t="n">
        <v>10</v>
      </c>
      <c r="U112" s="42" t="n">
        <f aca="false">AVERAGE(R112:T112)</f>
        <v>10</v>
      </c>
      <c r="V112" s="42" t="n">
        <v>7.5</v>
      </c>
      <c r="W112" s="42" t="n">
        <v>6.66666666666667</v>
      </c>
      <c r="X112" s="42" t="n">
        <f aca="false">AVERAGE(Table1323[[#This Row],[4A Freedom to establish religious organizations]:[4B Autonomy of religious organizations]])</f>
        <v>7.08333333333333</v>
      </c>
      <c r="Y112" s="42" t="n">
        <v>7.5</v>
      </c>
      <c r="Z112" s="42" t="n">
        <v>7.5</v>
      </c>
      <c r="AA112" s="42" t="n">
        <v>6.66666666666667</v>
      </c>
      <c r="AB112" s="42" t="n">
        <v>3.33333333333333</v>
      </c>
      <c r="AC112" s="42" t="n">
        <v>6.66666666666667</v>
      </c>
      <c r="AD112" s="42" t="e">
        <f aca="false">AVERAGE(Table1323[[#This Row],[5Ci Political parties]:[5ciii educational, sporting and cultural organizations]])</f>
        <v>#N/A</v>
      </c>
      <c r="AE112" s="42" t="n">
        <v>7.5</v>
      </c>
      <c r="AF112" s="42" t="n">
        <v>5</v>
      </c>
      <c r="AG112" s="42" t="n">
        <v>7.5</v>
      </c>
      <c r="AH112" s="42" t="e">
        <f aca="false">AVERAGE(Table1323[[#This Row],[5Di Political parties]:[5diii educational, sporting and cultural organizations5]])</f>
        <v>#N/A</v>
      </c>
      <c r="AI112" s="42" t="e">
        <f aca="false">AVERAGE(Y112,Z112,AD112,AH112)</f>
        <v>#N/A</v>
      </c>
      <c r="AJ112" s="24" t="n">
        <v>10</v>
      </c>
      <c r="AK112" s="25" t="n">
        <v>4</v>
      </c>
      <c r="AL112" s="25" t="n">
        <v>4.25</v>
      </c>
      <c r="AM112" s="25" t="n">
        <v>6.66666666666667</v>
      </c>
      <c r="AN112" s="25" t="n">
        <v>6.66666666666667</v>
      </c>
      <c r="AO112" s="25" t="n">
        <f aca="false">AVERAGE(Table1323[[#This Row],[6Di Access to foreign television (cable/ satellite)]:[6Dii Access to foreign newspapers]])</f>
        <v>6.66666666666667</v>
      </c>
      <c r="AP112" s="25" t="n">
        <v>6.66666666666667</v>
      </c>
      <c r="AQ112" s="42" t="n">
        <f aca="false">AVERAGE(AJ112:AK112,AL112,AO112,AP112)</f>
        <v>6.31666666666667</v>
      </c>
      <c r="AR112" s="42" t="n">
        <v>10</v>
      </c>
      <c r="AS112" s="42" t="n">
        <v>10</v>
      </c>
      <c r="AT112" s="42" t="n">
        <v>10</v>
      </c>
      <c r="AU112" s="42" t="n">
        <f aca="false">AVERAGE(AS112:AT112)</f>
        <v>10</v>
      </c>
      <c r="AV112" s="42" t="n">
        <f aca="false">AVERAGE(AR112,AU112)</f>
        <v>10</v>
      </c>
      <c r="AW112" s="43" t="n">
        <f aca="false">AVERAGE(Table1323[[#This Row],[RULE OF LAW]],Table1323[[#This Row],[SECURITY &amp; SAFETY]],Table1323[[#This Row],[PERSONAL FREEDOM (minus Security &amp;Safety and Rule of Law)]],Table1323[[#This Row],[PERSONAL FREEDOM (minus Security &amp;Safety and Rule of Law)]])</f>
        <v>7.11146080582772</v>
      </c>
      <c r="AX112" s="44" t="n">
        <v>6.75</v>
      </c>
      <c r="AY112" s="45" t="n">
        <f aca="false">AVERAGE(Table1323[[#This Row],[PERSONAL FREEDOM]:[ECONOMIC FREEDOM]])</f>
        <v>6.93073040291386</v>
      </c>
      <c r="AZ112" s="46" t="n">
        <f aca="false">RANK(BA112,$BA$2:$BA$154)</f>
        <v>74</v>
      </c>
      <c r="BA112" s="30" t="n">
        <f aca="false">ROUND(AY112, 2)</f>
        <v>6.93</v>
      </c>
      <c r="BB112" s="43" t="n">
        <f aca="false">Table1323[[#This Row],[1 Rule of Law]]</f>
        <v>4.247778</v>
      </c>
      <c r="BC112" s="43" t="n">
        <f aca="false">Table1323[[#This Row],[2 Security &amp; Safety]]</f>
        <v>8.11584300108865</v>
      </c>
      <c r="BD112" s="43" t="e">
        <f aca="false">AVERAGE(AQ112,U112,AI112,AV112,X112)</f>
        <v>#N/A</v>
      </c>
    </row>
    <row r="113" customFormat="false" ht="15" hidden="false" customHeight="true" outlineLevel="0" collapsed="false">
      <c r="A113" s="41" t="s">
        <v>166</v>
      </c>
      <c r="B113" s="42" t="n">
        <v>7.4</v>
      </c>
      <c r="C113" s="42" t="n">
        <v>4.3137713767596</v>
      </c>
      <c r="D113" s="42" t="n">
        <v>4.51629481517625</v>
      </c>
      <c r="E113" s="42" t="n">
        <v>5.4</v>
      </c>
      <c r="F113" s="42" t="n">
        <v>6.28</v>
      </c>
      <c r="G113" s="42" t="n">
        <v>10</v>
      </c>
      <c r="H113" s="42" t="n">
        <v>9.67900780763066</v>
      </c>
      <c r="I113" s="42" t="n">
        <v>7.5</v>
      </c>
      <c r="J113" s="42" t="n">
        <v>10</v>
      </c>
      <c r="K113" s="42" t="n">
        <v>10</v>
      </c>
      <c r="L113" s="42" t="n">
        <f aca="false">AVERAGE(Table1323[[#This Row],[2Bi Disappearance]:[2Bv Terrorism Injured ]])</f>
        <v>9.43580156152613</v>
      </c>
      <c r="M113" s="42" t="n">
        <v>9.5</v>
      </c>
      <c r="N113" s="42" t="n">
        <v>10</v>
      </c>
      <c r="O113" s="47" t="n">
        <v>10</v>
      </c>
      <c r="P113" s="47" t="n">
        <f aca="false">AVERAGE(Table1323[[#This Row],[2Ci Female Genital Mutilation]:[2Ciii Equal Inheritance Rights]])</f>
        <v>9.83333333333333</v>
      </c>
      <c r="Q113" s="42" t="n">
        <f aca="false">AVERAGE(F113,L113,P113)</f>
        <v>8.51637829828649</v>
      </c>
      <c r="R113" s="42" t="n">
        <v>10</v>
      </c>
      <c r="S113" s="42" t="n">
        <v>10</v>
      </c>
      <c r="T113" s="42" t="n">
        <v>10</v>
      </c>
      <c r="U113" s="42" t="n">
        <f aca="false">AVERAGE(R113:T113)</f>
        <v>10</v>
      </c>
      <c r="V113" s="42" t="n">
        <v>7.5</v>
      </c>
      <c r="W113" s="42" t="n">
        <v>3.33333333333333</v>
      </c>
      <c r="X113" s="42" t="n">
        <f aca="false">AVERAGE(Table1323[[#This Row],[4A Freedom to establish religious organizations]:[4B Autonomy of religious organizations]])</f>
        <v>5.41666666666667</v>
      </c>
      <c r="Y113" s="42" t="n">
        <v>7.5</v>
      </c>
      <c r="Z113" s="42" t="n">
        <v>7.5</v>
      </c>
      <c r="AA113" s="42" t="n">
        <v>6.66666666666667</v>
      </c>
      <c r="AB113" s="42" t="n">
        <v>6.66666666666667</v>
      </c>
      <c r="AC113" s="42" t="n">
        <v>6.66666666666667</v>
      </c>
      <c r="AD113" s="42" t="e">
        <f aca="false">AVERAGE(Table1323[[#This Row],[5Ci Political parties]:[5ciii educational, sporting and cultural organizations]])</f>
        <v>#N/A</v>
      </c>
      <c r="AE113" s="42" t="n">
        <v>7.5</v>
      </c>
      <c r="AF113" s="42" t="n">
        <v>10</v>
      </c>
      <c r="AG113" s="42" t="n">
        <v>7.5</v>
      </c>
      <c r="AH113" s="42" t="e">
        <f aca="false">AVERAGE(Table1323[[#This Row],[5Di Political parties]:[5diii educational, sporting and cultural organizations5]])</f>
        <v>#N/A</v>
      </c>
      <c r="AI113" s="42" t="e">
        <f aca="false">AVERAGE(Y113,Z113,AD113,AH113)</f>
        <v>#N/A</v>
      </c>
      <c r="AJ113" s="24" t="n">
        <v>10</v>
      </c>
      <c r="AK113" s="25" t="n">
        <v>5.33333333333333</v>
      </c>
      <c r="AL113" s="25" t="n">
        <v>5.25</v>
      </c>
      <c r="AM113" s="25" t="n">
        <v>10</v>
      </c>
      <c r="AN113" s="25" t="n">
        <v>10</v>
      </c>
      <c r="AO113" s="25" t="n">
        <f aca="false">AVERAGE(Table1323[[#This Row],[6Di Access to foreign television (cable/ satellite)]:[6Dii Access to foreign newspapers]])</f>
        <v>10</v>
      </c>
      <c r="AP113" s="25" t="n">
        <v>10</v>
      </c>
      <c r="AQ113" s="42" t="n">
        <f aca="false">AVERAGE(AJ113:AK113,AL113,AO113,AP113)</f>
        <v>8.11666666666667</v>
      </c>
      <c r="AR113" s="42" t="n">
        <v>10</v>
      </c>
      <c r="AS113" s="42" t="n">
        <v>0</v>
      </c>
      <c r="AT113" s="42" t="n">
        <v>10</v>
      </c>
      <c r="AU113" s="42" t="n">
        <f aca="false">AVERAGE(AS113:AT113)</f>
        <v>5</v>
      </c>
      <c r="AV113" s="42" t="n">
        <f aca="false">AVERAGE(AR113,AU113)</f>
        <v>7.5</v>
      </c>
      <c r="AW113" s="43" t="n">
        <f aca="false">AVERAGE(Table1323[[#This Row],[RULE OF LAW]],Table1323[[#This Row],[SECURITY &amp; SAFETY]],Table1323[[#This Row],[PERSONAL FREEDOM (minus Security &amp;Safety and Rule of Law)]],Table1323[[#This Row],[PERSONAL FREEDOM (minus Security &amp;Safety and Rule of Law)]])</f>
        <v>7.33242790790496</v>
      </c>
      <c r="AX113" s="44" t="n">
        <v>7.6</v>
      </c>
      <c r="AY113" s="45" t="n">
        <f aca="false">AVERAGE(Table1323[[#This Row],[PERSONAL FREEDOM]:[ECONOMIC FREEDOM]])</f>
        <v>7.46621395395248</v>
      </c>
      <c r="AZ113" s="46" t="n">
        <f aca="false">RANK(BA113,$BA$2:$BA$154)</f>
        <v>50</v>
      </c>
      <c r="BA113" s="30" t="n">
        <f aca="false">ROUND(AY113, 2)</f>
        <v>7.47</v>
      </c>
      <c r="BB113" s="43" t="n">
        <f aca="false">Table1323[[#This Row],[1 Rule of Law]]</f>
        <v>5.4</v>
      </c>
      <c r="BC113" s="43" t="n">
        <f aca="false">Table1323[[#This Row],[2 Security &amp; Safety]]</f>
        <v>8.51637829828649</v>
      </c>
      <c r="BD113" s="43" t="e">
        <f aca="false">AVERAGE(AQ113,U113,AI113,AV113,X113)</f>
        <v>#N/A</v>
      </c>
    </row>
    <row r="114" customFormat="false" ht="15" hidden="false" customHeight="true" outlineLevel="0" collapsed="false">
      <c r="A114" s="41" t="s">
        <v>167</v>
      </c>
      <c r="B114" s="42" t="n">
        <v>4.13333333333333</v>
      </c>
      <c r="C114" s="42" t="n">
        <v>4.27024716107232</v>
      </c>
      <c r="D114" s="42" t="n">
        <v>4.19282018010237</v>
      </c>
      <c r="E114" s="42" t="n">
        <v>4.2</v>
      </c>
      <c r="F114" s="42" t="n">
        <v>6.2</v>
      </c>
      <c r="G114" s="42" t="n">
        <v>5</v>
      </c>
      <c r="H114" s="42" t="n">
        <v>8.67039525010284</v>
      </c>
      <c r="I114" s="42" t="n">
        <v>2.5</v>
      </c>
      <c r="J114" s="42" t="n">
        <v>9.44599802087618</v>
      </c>
      <c r="K114" s="42" t="n">
        <v>9.5046150044738</v>
      </c>
      <c r="L114" s="42" t="n">
        <f aca="false">AVERAGE(Table1323[[#This Row],[2Bi Disappearance]:[2Bv Terrorism Injured ]])</f>
        <v>7.02420165509056</v>
      </c>
      <c r="M114" s="42" t="n">
        <v>10</v>
      </c>
      <c r="N114" s="42" t="n">
        <v>10</v>
      </c>
      <c r="O114" s="47" t="n">
        <v>10</v>
      </c>
      <c r="P114" s="47" t="n">
        <f aca="false">AVERAGE(Table1323[[#This Row],[2Ci Female Genital Mutilation]:[2Ciii Equal Inheritance Rights]])</f>
        <v>10</v>
      </c>
      <c r="Q114" s="42" t="n">
        <f aca="false">AVERAGE(F114,L114,P114)</f>
        <v>7.74140055169686</v>
      </c>
      <c r="R114" s="42" t="n">
        <v>5</v>
      </c>
      <c r="S114" s="42" t="n">
        <v>10</v>
      </c>
      <c r="T114" s="42" t="n">
        <v>10</v>
      </c>
      <c r="U114" s="42" t="n">
        <f aca="false">AVERAGE(R114:T114)</f>
        <v>8.33333333333333</v>
      </c>
      <c r="V114" s="42" t="n">
        <v>10</v>
      </c>
      <c r="W114" s="42" t="n">
        <v>10</v>
      </c>
      <c r="X114" s="42" t="n">
        <f aca="false">AVERAGE(Table1323[[#This Row],[4A Freedom to establish religious organizations]:[4B Autonomy of religious organizations]])</f>
        <v>10</v>
      </c>
      <c r="Y114" s="42" t="n">
        <v>7.5</v>
      </c>
      <c r="Z114" s="42" t="n">
        <v>10</v>
      </c>
      <c r="AA114" s="42" t="n">
        <v>3.33333333333333</v>
      </c>
      <c r="AB114" s="42" t="n">
        <v>10</v>
      </c>
      <c r="AC114" s="42" t="n">
        <v>10</v>
      </c>
      <c r="AD114" s="42" t="e">
        <f aca="false">AVERAGE(Table1323[[#This Row],[5Ci Political parties]:[5ciii educational, sporting and cultural organizations]])</f>
        <v>#N/A</v>
      </c>
      <c r="AE114" s="42" t="n">
        <v>2.5</v>
      </c>
      <c r="AF114" s="42" t="n">
        <v>7.5</v>
      </c>
      <c r="AG114" s="42" t="n">
        <v>7.5</v>
      </c>
      <c r="AH114" s="42" t="e">
        <f aca="false">AVERAGE(Table1323[[#This Row],[5Di Political parties]:[5diii educational, sporting and cultural organizations5]])</f>
        <v>#N/A</v>
      </c>
      <c r="AI114" s="42" t="e">
        <f aca="false">AVERAGE(Y114,Z114,AD114,AH114)</f>
        <v>#N/A</v>
      </c>
      <c r="AJ114" s="24" t="n">
        <v>7.85547620984328</v>
      </c>
      <c r="AK114" s="25" t="n">
        <v>6.33333333333333</v>
      </c>
      <c r="AL114" s="25" t="n">
        <v>4.25</v>
      </c>
      <c r="AM114" s="25" t="n">
        <v>10</v>
      </c>
      <c r="AN114" s="25" t="n">
        <v>10</v>
      </c>
      <c r="AO114" s="25" t="n">
        <f aca="false">AVERAGE(Table1323[[#This Row],[6Di Access to foreign television (cable/ satellite)]:[6Dii Access to foreign newspapers]])</f>
        <v>10</v>
      </c>
      <c r="AP114" s="25" t="n">
        <v>10</v>
      </c>
      <c r="AQ114" s="42" t="n">
        <f aca="false">AVERAGE(AJ114:AK114,AL114,AO114,AP114)</f>
        <v>7.68776190863532</v>
      </c>
      <c r="AR114" s="42" t="n">
        <v>10</v>
      </c>
      <c r="AS114" s="42" t="n">
        <v>10</v>
      </c>
      <c r="AT114" s="42" t="n">
        <v>10</v>
      </c>
      <c r="AU114" s="42" t="n">
        <f aca="false">AVERAGE(AS114:AT114)</f>
        <v>10</v>
      </c>
      <c r="AV114" s="42" t="n">
        <f aca="false">AVERAGE(AR114,AU114)</f>
        <v>10</v>
      </c>
      <c r="AW114" s="43" t="n">
        <f aca="false">AVERAGE(Table1323[[#This Row],[RULE OF LAW]],Table1323[[#This Row],[SECURITY &amp; SAFETY]],Table1323[[#This Row],[PERSONAL FREEDOM (minus Security &amp;Safety and Rule of Law)]],Table1323[[#This Row],[PERSONAL FREEDOM (minus Security &amp;Safety and Rule of Law)]])</f>
        <v>7.36523743989886</v>
      </c>
      <c r="AX114" s="44" t="n">
        <v>7.16</v>
      </c>
      <c r="AY114" s="45" t="n">
        <f aca="false">AVERAGE(Table1323[[#This Row],[PERSONAL FREEDOM]:[ECONOMIC FREEDOM]])</f>
        <v>7.26261871994943</v>
      </c>
      <c r="AZ114" s="46" t="n">
        <f aca="false">RANK(BA114,$BA$2:$BA$154)</f>
        <v>59</v>
      </c>
      <c r="BA114" s="30" t="n">
        <f aca="false">ROUND(AY114, 2)</f>
        <v>7.26</v>
      </c>
      <c r="BB114" s="43" t="n">
        <f aca="false">Table1323[[#This Row],[1 Rule of Law]]</f>
        <v>4.2</v>
      </c>
      <c r="BC114" s="43" t="n">
        <f aca="false">Table1323[[#This Row],[2 Security &amp; Safety]]</f>
        <v>7.74140055169686</v>
      </c>
      <c r="BD114" s="43" t="e">
        <f aca="false">AVERAGE(AQ114,U114,AI114,AV114,X114)</f>
        <v>#N/A</v>
      </c>
    </row>
    <row r="115" customFormat="false" ht="15" hidden="false" customHeight="true" outlineLevel="0" collapsed="false">
      <c r="A115" s="41" t="s">
        <v>168</v>
      </c>
      <c r="B115" s="42" t="n">
        <v>8.96666666666667</v>
      </c>
      <c r="C115" s="42" t="n">
        <v>6.29337442673451</v>
      </c>
      <c r="D115" s="42" t="n">
        <v>7.32839708839539</v>
      </c>
      <c r="E115" s="42" t="n">
        <v>7.5</v>
      </c>
      <c r="F115" s="42" t="n">
        <v>9.56</v>
      </c>
      <c r="G115" s="42" t="n">
        <v>10</v>
      </c>
      <c r="H115" s="42" t="n">
        <v>10</v>
      </c>
      <c r="I115" s="42" t="n">
        <v>10</v>
      </c>
      <c r="J115" s="42" t="n">
        <v>10</v>
      </c>
      <c r="K115" s="42" t="n">
        <v>10</v>
      </c>
      <c r="L115" s="42" t="n">
        <f aca="false">AVERAGE(Table1323[[#This Row],[2Bi Disappearance]:[2Bv Terrorism Injured ]])</f>
        <v>10</v>
      </c>
      <c r="M115" s="42" t="n">
        <v>10</v>
      </c>
      <c r="N115" s="42" t="n">
        <v>10</v>
      </c>
      <c r="O115" s="47" t="n">
        <v>10</v>
      </c>
      <c r="P115" s="47" t="n">
        <f aca="false">AVERAGE(Table1323[[#This Row],[2Ci Female Genital Mutilation]:[2Ciii Equal Inheritance Rights]])</f>
        <v>10</v>
      </c>
      <c r="Q115" s="42" t="n">
        <f aca="false">AVERAGE(F115,L115,P115)</f>
        <v>9.85333333333333</v>
      </c>
      <c r="R115" s="42" t="n">
        <v>10</v>
      </c>
      <c r="S115" s="42" t="n">
        <v>10</v>
      </c>
      <c r="T115" s="42" t="n">
        <v>10</v>
      </c>
      <c r="U115" s="42" t="n">
        <f aca="false">AVERAGE(R115:T115)</f>
        <v>10</v>
      </c>
      <c r="V115" s="42" t="n">
        <v>7.5</v>
      </c>
      <c r="W115" s="42" t="n">
        <v>10</v>
      </c>
      <c r="X115" s="42" t="n">
        <f aca="false">AVERAGE(Table1323[[#This Row],[4A Freedom to establish religious organizations]:[4B Autonomy of religious organizations]])</f>
        <v>8.75</v>
      </c>
      <c r="Y115" s="42" t="n">
        <v>10</v>
      </c>
      <c r="Z115" s="42" t="n">
        <v>10</v>
      </c>
      <c r="AA115" s="42" t="n">
        <v>6.66666666666667</v>
      </c>
      <c r="AB115" s="42" t="n">
        <v>10</v>
      </c>
      <c r="AC115" s="42" t="n">
        <v>6.66666666666667</v>
      </c>
      <c r="AD115" s="42" t="e">
        <f aca="false">AVERAGE(Table1323[[#This Row],[5Ci Political parties]:[5ciii educational, sporting and cultural organizations]])</f>
        <v>#N/A</v>
      </c>
      <c r="AE115" s="42" t="n">
        <v>7.5</v>
      </c>
      <c r="AF115" s="42" t="n">
        <v>2.5</v>
      </c>
      <c r="AG115" s="42" t="n">
        <v>10</v>
      </c>
      <c r="AH115" s="42" t="e">
        <f aca="false">AVERAGE(Table1323[[#This Row],[5Di Political parties]:[5diii educational, sporting and cultural organizations5]])</f>
        <v>#N/A</v>
      </c>
      <c r="AI115" s="42" t="e">
        <f aca="false">AVERAGE(Y115,Z115,AD115,AH115)</f>
        <v>#N/A</v>
      </c>
      <c r="AJ115" s="24" t="n">
        <v>10</v>
      </c>
      <c r="AK115" s="25" t="n">
        <v>7.33333333333333</v>
      </c>
      <c r="AL115" s="25" t="n">
        <v>7.75</v>
      </c>
      <c r="AM115" s="25" t="n">
        <v>10</v>
      </c>
      <c r="AN115" s="25" t="n">
        <v>10</v>
      </c>
      <c r="AO115" s="25" t="n">
        <f aca="false">AVERAGE(Table1323[[#This Row],[6Di Access to foreign television (cable/ satellite)]:[6Dii Access to foreign newspapers]])</f>
        <v>10</v>
      </c>
      <c r="AP115" s="25" t="n">
        <v>10</v>
      </c>
      <c r="AQ115" s="42" t="n">
        <f aca="false">AVERAGE(AJ115:AK115,AL115,AO115,AP115)</f>
        <v>9.01666666666667</v>
      </c>
      <c r="AR115" s="42" t="n">
        <v>10</v>
      </c>
      <c r="AS115" s="42" t="n">
        <v>10</v>
      </c>
      <c r="AT115" s="42" t="n">
        <v>10</v>
      </c>
      <c r="AU115" s="42" t="n">
        <f aca="false">AVERAGE(AS115:AT115)</f>
        <v>10</v>
      </c>
      <c r="AV115" s="42" t="n">
        <f aca="false">AVERAGE(AR115,AU115)</f>
        <v>10</v>
      </c>
      <c r="AW115" s="43" t="n">
        <f aca="false">AVERAGE(Table1323[[#This Row],[RULE OF LAW]],Table1323[[#This Row],[SECURITY &amp; SAFETY]],Table1323[[#This Row],[PERSONAL FREEDOM (minus Security &amp;Safety and Rule of Law)]],Table1323[[#This Row],[PERSONAL FREEDOM (minus Security &amp;Safety and Rule of Law)]])</f>
        <v>8.97611111111111</v>
      </c>
      <c r="AX115" s="44" t="n">
        <v>7.1</v>
      </c>
      <c r="AY115" s="45" t="n">
        <f aca="false">AVERAGE(Table1323[[#This Row],[PERSONAL FREEDOM]:[ECONOMIC FREEDOM]])</f>
        <v>8.03805555555556</v>
      </c>
      <c r="AZ115" s="46" t="n">
        <f aca="false">RANK(BA115,$BA$2:$BA$154)</f>
        <v>34</v>
      </c>
      <c r="BA115" s="30" t="n">
        <f aca="false">ROUND(AY115, 2)</f>
        <v>8.04</v>
      </c>
      <c r="BB115" s="43" t="n">
        <f aca="false">Table1323[[#This Row],[1 Rule of Law]]</f>
        <v>7.5</v>
      </c>
      <c r="BC115" s="43" t="n">
        <f aca="false">Table1323[[#This Row],[2 Security &amp; Safety]]</f>
        <v>9.85333333333333</v>
      </c>
      <c r="BD115" s="43" t="e">
        <f aca="false">AVERAGE(AQ115,U115,AI115,AV115,X115)</f>
        <v>#N/A</v>
      </c>
    </row>
    <row r="116" customFormat="false" ht="15" hidden="false" customHeight="true" outlineLevel="0" collapsed="false">
      <c r="A116" s="41" t="s">
        <v>169</v>
      </c>
      <c r="B116" s="42" t="n">
        <v>7.36666666666667</v>
      </c>
      <c r="C116" s="42" t="n">
        <v>6.15241283920883</v>
      </c>
      <c r="D116" s="42" t="n">
        <v>6.24616765176441</v>
      </c>
      <c r="E116" s="42" t="n">
        <v>6.6</v>
      </c>
      <c r="F116" s="42" t="n">
        <v>9.52</v>
      </c>
      <c r="G116" s="42" t="n">
        <v>10</v>
      </c>
      <c r="H116" s="42" t="n">
        <v>10</v>
      </c>
      <c r="I116" s="42" t="n">
        <v>10</v>
      </c>
      <c r="J116" s="42" t="n">
        <v>10</v>
      </c>
      <c r="K116" s="42" t="n">
        <v>10</v>
      </c>
      <c r="L116" s="42" t="n">
        <f aca="false">AVERAGE(Table1323[[#This Row],[2Bi Disappearance]:[2Bv Terrorism Injured ]])</f>
        <v>10</v>
      </c>
      <c r="M116" s="42" t="n">
        <v>10</v>
      </c>
      <c r="N116" s="42" t="n">
        <v>10</v>
      </c>
      <c r="O116" s="47" t="n">
        <v>10</v>
      </c>
      <c r="P116" s="47" t="n">
        <f aca="false">AVERAGE(Table1323[[#This Row],[2Ci Female Genital Mutilation]:[2Ciii Equal Inheritance Rights]])</f>
        <v>10</v>
      </c>
      <c r="Q116" s="42" t="n">
        <f aca="false">AVERAGE(F116,L116,P116)</f>
        <v>9.84</v>
      </c>
      <c r="R116" s="42" t="n">
        <v>10</v>
      </c>
      <c r="S116" s="42" t="n">
        <v>10</v>
      </c>
      <c r="T116" s="42" t="n">
        <v>10</v>
      </c>
      <c r="U116" s="42" t="n">
        <f aca="false">AVERAGE(R116:T116)</f>
        <v>10</v>
      </c>
      <c r="V116" s="42" t="n">
        <v>10</v>
      </c>
      <c r="W116" s="42" t="n">
        <v>10</v>
      </c>
      <c r="X116" s="42" t="n">
        <f aca="false">AVERAGE(Table1323[[#This Row],[4A Freedom to establish religious organizations]:[4B Autonomy of religious organizations]])</f>
        <v>10</v>
      </c>
      <c r="Y116" s="42" t="n">
        <v>10</v>
      </c>
      <c r="Z116" s="42" t="n">
        <v>10</v>
      </c>
      <c r="AA116" s="42" t="n">
        <v>10</v>
      </c>
      <c r="AB116" s="42" t="n">
        <v>10</v>
      </c>
      <c r="AC116" s="42" t="n">
        <v>10</v>
      </c>
      <c r="AD116" s="42" t="e">
        <f aca="false">AVERAGE(Table1323[[#This Row],[5Ci Political parties]:[5ciii educational, sporting and cultural organizations]])</f>
        <v>#N/A</v>
      </c>
      <c r="AE116" s="42" t="n">
        <v>10</v>
      </c>
      <c r="AF116" s="42" t="n">
        <v>10</v>
      </c>
      <c r="AG116" s="42" t="n">
        <v>10</v>
      </c>
      <c r="AH116" s="42" t="e">
        <f aca="false">AVERAGE(Table1323[[#This Row],[5Di Political parties]:[5diii educational, sporting and cultural organizations5]])</f>
        <v>#N/A</v>
      </c>
      <c r="AI116" s="42" t="e">
        <f aca="false">AVERAGE(Y116,Z116,AD116,AH116)</f>
        <v>#N/A</v>
      </c>
      <c r="AJ116" s="24" t="n">
        <v>10</v>
      </c>
      <c r="AK116" s="25" t="n">
        <v>8.66666666666667</v>
      </c>
      <c r="AL116" s="25" t="n">
        <v>8.5</v>
      </c>
      <c r="AM116" s="25" t="n">
        <v>10</v>
      </c>
      <c r="AN116" s="25" t="n">
        <v>10</v>
      </c>
      <c r="AO116" s="25" t="n">
        <f aca="false">AVERAGE(Table1323[[#This Row],[6Di Access to foreign television (cable/ satellite)]:[6Dii Access to foreign newspapers]])</f>
        <v>10</v>
      </c>
      <c r="AP116" s="25" t="n">
        <v>10</v>
      </c>
      <c r="AQ116" s="42" t="n">
        <f aca="false">AVERAGE(AJ116:AK116,AL116,AO116,AP116)</f>
        <v>9.43333333333333</v>
      </c>
      <c r="AR116" s="42" t="n">
        <v>10</v>
      </c>
      <c r="AS116" s="42" t="n">
        <v>10</v>
      </c>
      <c r="AT116" s="42" t="n">
        <v>10</v>
      </c>
      <c r="AU116" s="42" t="n">
        <f aca="false">AVERAGE(AS116:AT116)</f>
        <v>10</v>
      </c>
      <c r="AV116" s="42" t="n">
        <f aca="false">AVERAGE(AR116,AU116)</f>
        <v>10</v>
      </c>
      <c r="AW116" s="43" t="n">
        <f aca="false">AVERAGE(Table1323[[#This Row],[RULE OF LAW]],Table1323[[#This Row],[SECURITY &amp; SAFETY]],Table1323[[#This Row],[PERSONAL FREEDOM (minus Security &amp;Safety and Rule of Law)]],Table1323[[#This Row],[PERSONAL FREEDOM (minus Security &amp;Safety and Rule of Law)]])</f>
        <v>9.05333333333333</v>
      </c>
      <c r="AX116" s="44" t="n">
        <v>6.96</v>
      </c>
      <c r="AY116" s="45" t="n">
        <f aca="false">AVERAGE(Table1323[[#This Row],[PERSONAL FREEDOM]:[ECONOMIC FREEDOM]])</f>
        <v>8.00666666666667</v>
      </c>
      <c r="AZ116" s="46" t="n">
        <f aca="false">RANK(BA116,$BA$2:$BA$154)</f>
        <v>35</v>
      </c>
      <c r="BA116" s="30" t="n">
        <f aca="false">ROUND(AY116, 2)</f>
        <v>8.01</v>
      </c>
      <c r="BB116" s="43" t="n">
        <f aca="false">Table1323[[#This Row],[1 Rule of Law]]</f>
        <v>6.6</v>
      </c>
      <c r="BC116" s="43" t="n">
        <f aca="false">Table1323[[#This Row],[2 Security &amp; Safety]]</f>
        <v>9.84</v>
      </c>
      <c r="BD116" s="43" t="e">
        <f aca="false">AVERAGE(AQ116,U116,AI116,AV116,X116)</f>
        <v>#N/A</v>
      </c>
    </row>
    <row r="117" customFormat="false" ht="15" hidden="false" customHeight="true" outlineLevel="0" collapsed="false">
      <c r="A117" s="41" t="s">
        <v>209</v>
      </c>
      <c r="B117" s="42" t="s">
        <v>60</v>
      </c>
      <c r="C117" s="42" t="s">
        <v>60</v>
      </c>
      <c r="D117" s="42" t="s">
        <v>60</v>
      </c>
      <c r="E117" s="42" t="n">
        <v>6.669343</v>
      </c>
      <c r="F117" s="42" t="n">
        <v>9.56</v>
      </c>
      <c r="G117" s="42" t="n">
        <v>10</v>
      </c>
      <c r="H117" s="42" t="n">
        <v>10</v>
      </c>
      <c r="I117" s="42" t="n">
        <v>10</v>
      </c>
      <c r="J117" s="42" t="n">
        <v>10</v>
      </c>
      <c r="K117" s="42" t="n">
        <v>10</v>
      </c>
      <c r="L117" s="42" t="n">
        <f aca="false">AVERAGE(Table1323[[#This Row],[2Bi Disappearance]:[2Bv Terrorism Injured ]])</f>
        <v>10</v>
      </c>
      <c r="M117" s="42" t="n">
        <v>7</v>
      </c>
      <c r="N117" s="42" t="n">
        <v>0</v>
      </c>
      <c r="O117" s="47" t="n">
        <v>0</v>
      </c>
      <c r="P117" s="47" t="n">
        <f aca="false">AVERAGE(Table1323[[#This Row],[2Ci Female Genital Mutilation]:[2Ciii Equal Inheritance Rights]])</f>
        <v>2.33333333333333</v>
      </c>
      <c r="Q117" s="42" t="n">
        <f aca="false">AVERAGE(F117,L117,P117)</f>
        <v>7.29777777777778</v>
      </c>
      <c r="R117" s="42" t="n">
        <v>0</v>
      </c>
      <c r="S117" s="42" t="n">
        <v>5</v>
      </c>
      <c r="T117" s="42" t="n">
        <v>0</v>
      </c>
      <c r="U117" s="42" t="n">
        <f aca="false">AVERAGE(R117:T117)</f>
        <v>1.66666666666667</v>
      </c>
      <c r="V117" s="42" t="n">
        <v>2.5</v>
      </c>
      <c r="W117" s="42" t="n">
        <v>0</v>
      </c>
      <c r="X117" s="42" t="n">
        <f aca="false">AVERAGE(Table1323[[#This Row],[4A Freedom to establish religious organizations]:[4B Autonomy of religious organizations]])</f>
        <v>1.25</v>
      </c>
      <c r="Y117" s="42" t="n">
        <v>2.5</v>
      </c>
      <c r="Z117" s="42" t="n">
        <v>0</v>
      </c>
      <c r="AA117" s="42" t="n">
        <v>0</v>
      </c>
      <c r="AB117" s="42" t="n">
        <v>0</v>
      </c>
      <c r="AC117" s="42" t="n">
        <v>3.33333333333333</v>
      </c>
      <c r="AD117" s="42" t="e">
        <f aca="false">AVERAGE(Table1323[[#This Row],[5Ci Political parties]:[5ciii educational, sporting and cultural organizations]])</f>
        <v>#N/A</v>
      </c>
      <c r="AE117" s="42" t="n">
        <v>0</v>
      </c>
      <c r="AF117" s="42" t="n">
        <v>0</v>
      </c>
      <c r="AG117" s="42" t="n">
        <v>2.5</v>
      </c>
      <c r="AH117" s="42" t="e">
        <f aca="false">AVERAGE(Table1323[[#This Row],[5Di Political parties]:[5diii educational, sporting and cultural organizations5]])</f>
        <v>#N/A</v>
      </c>
      <c r="AI117" s="42" t="e">
        <f aca="false">AVERAGE(Y117,Z117,AD117,AH117)</f>
        <v>#N/A</v>
      </c>
      <c r="AJ117" s="24" t="n">
        <v>10</v>
      </c>
      <c r="AK117" s="25" t="n">
        <v>3.66666666666667</v>
      </c>
      <c r="AL117" s="25" t="n">
        <v>4</v>
      </c>
      <c r="AM117" s="25" t="n">
        <v>6.66666666666667</v>
      </c>
      <c r="AN117" s="25" t="n">
        <v>6.66666666666667</v>
      </c>
      <c r="AO117" s="25" t="n">
        <f aca="false">AVERAGE(Table1323[[#This Row],[6Di Access to foreign television (cable/ satellite)]:[6Dii Access to foreign newspapers]])</f>
        <v>6.66666666666667</v>
      </c>
      <c r="AP117" s="25" t="n">
        <v>0</v>
      </c>
      <c r="AQ117" s="42" t="n">
        <f aca="false">AVERAGE(AJ117:AK117,AL117,AO117,AP117)</f>
        <v>4.86666666666667</v>
      </c>
      <c r="AR117" s="42" t="n">
        <v>0</v>
      </c>
      <c r="AS117" s="42" t="n">
        <v>0</v>
      </c>
      <c r="AT117" s="42" t="n">
        <v>0</v>
      </c>
      <c r="AU117" s="42" t="n">
        <f aca="false">AVERAGE(AS117:AT117)</f>
        <v>0</v>
      </c>
      <c r="AV117" s="42" t="n">
        <f aca="false">AVERAGE(AR117,AU117)</f>
        <v>0</v>
      </c>
      <c r="AW117" s="43" t="n">
        <f aca="false">AVERAGE(Table1323[[#This Row],[RULE OF LAW]],Table1323[[#This Row],[SECURITY &amp; SAFETY]],Table1323[[#This Row],[PERSONAL FREEDOM (minus Security &amp;Safety and Rule of Law)]],Table1323[[#This Row],[PERSONAL FREEDOM (minus Security &amp;Safety and Rule of Law)]])</f>
        <v>4.38122463888889</v>
      </c>
      <c r="AX117" s="44" t="n">
        <v>7.58</v>
      </c>
      <c r="AY117" s="45" t="n">
        <f aca="false">AVERAGE(Table1323[[#This Row],[PERSONAL FREEDOM]:[ECONOMIC FREEDOM]])</f>
        <v>5.98061231944444</v>
      </c>
      <c r="AZ117" s="46" t="n">
        <f aca="false">RANK(BA117,$BA$2:$BA$154)</f>
        <v>123</v>
      </c>
      <c r="BA117" s="30" t="n">
        <f aca="false">ROUND(AY117, 2)</f>
        <v>5.98</v>
      </c>
      <c r="BB117" s="43" t="n">
        <f aca="false">Table1323[[#This Row],[1 Rule of Law]]</f>
        <v>6.669343</v>
      </c>
      <c r="BC117" s="43" t="n">
        <f aca="false">Table1323[[#This Row],[2 Security &amp; Safety]]</f>
        <v>7.29777777777778</v>
      </c>
      <c r="BD117" s="43" t="e">
        <f aca="false">AVERAGE(AQ117,U117,AI117,AV117,X117)</f>
        <v>#N/A</v>
      </c>
    </row>
    <row r="118" customFormat="false" ht="15" hidden="false" customHeight="true" outlineLevel="0" collapsed="false">
      <c r="A118" s="41" t="s">
        <v>170</v>
      </c>
      <c r="B118" s="42" t="n">
        <v>7.03333333333333</v>
      </c>
      <c r="C118" s="42" t="n">
        <v>5.86043516584773</v>
      </c>
      <c r="D118" s="42" t="n">
        <v>5.98067883225716</v>
      </c>
      <c r="E118" s="42" t="n">
        <v>6.3</v>
      </c>
      <c r="F118" s="42" t="n">
        <v>9.28</v>
      </c>
      <c r="G118" s="42" t="n">
        <v>10</v>
      </c>
      <c r="H118" s="42" t="n">
        <v>10</v>
      </c>
      <c r="I118" s="42" t="n">
        <v>10</v>
      </c>
      <c r="J118" s="42" t="n">
        <v>10</v>
      </c>
      <c r="K118" s="42" t="n">
        <v>10</v>
      </c>
      <c r="L118" s="42" t="n">
        <f aca="false">AVERAGE(Table1323[[#This Row],[2Bi Disappearance]:[2Bv Terrorism Injured ]])</f>
        <v>10</v>
      </c>
      <c r="M118" s="42" t="n">
        <v>10</v>
      </c>
      <c r="N118" s="42" t="n">
        <v>10</v>
      </c>
      <c r="O118" s="47" t="n">
        <v>10</v>
      </c>
      <c r="P118" s="47" t="n">
        <f aca="false">AVERAGE(Table1323[[#This Row],[2Ci Female Genital Mutilation]:[2Ciii Equal Inheritance Rights]])</f>
        <v>10</v>
      </c>
      <c r="Q118" s="42" t="n">
        <f aca="false">AVERAGE(F118,L118,P118)</f>
        <v>9.76</v>
      </c>
      <c r="R118" s="42" t="n">
        <v>10</v>
      </c>
      <c r="S118" s="42" t="n">
        <v>10</v>
      </c>
      <c r="T118" s="42" t="n">
        <v>10</v>
      </c>
      <c r="U118" s="42" t="n">
        <f aca="false">AVERAGE(R118:T118)</f>
        <v>10</v>
      </c>
      <c r="V118" s="42" t="n">
        <v>10</v>
      </c>
      <c r="W118" s="42" t="n">
        <v>10</v>
      </c>
      <c r="X118" s="42" t="n">
        <f aca="false">AVERAGE(Table1323[[#This Row],[4A Freedom to establish religious organizations]:[4B Autonomy of religious organizations]])</f>
        <v>10</v>
      </c>
      <c r="Y118" s="42" t="n">
        <v>7.5</v>
      </c>
      <c r="Z118" s="42" t="n">
        <v>10</v>
      </c>
      <c r="AA118" s="42" t="n">
        <v>10</v>
      </c>
      <c r="AB118" s="42" t="n">
        <v>10</v>
      </c>
      <c r="AC118" s="42" t="n">
        <v>6.66666666666667</v>
      </c>
      <c r="AD118" s="42" t="e">
        <f aca="false">AVERAGE(Table1323[[#This Row],[5Ci Political parties]:[5ciii educational, sporting and cultural organizations]])</f>
        <v>#N/A</v>
      </c>
      <c r="AE118" s="42" t="n">
        <v>10</v>
      </c>
      <c r="AF118" s="42" t="n">
        <v>10</v>
      </c>
      <c r="AG118" s="42" t="n">
        <v>10</v>
      </c>
      <c r="AH118" s="42" t="e">
        <f aca="false">AVERAGE(Table1323[[#This Row],[5Di Political parties]:[5diii educational, sporting and cultural organizations5]])</f>
        <v>#N/A</v>
      </c>
      <c r="AI118" s="42" t="e">
        <f aca="false">AVERAGE(Y118,Z118,AD118,AH118)</f>
        <v>#N/A</v>
      </c>
      <c r="AJ118" s="24" t="n">
        <v>10</v>
      </c>
      <c r="AK118" s="25" t="n">
        <v>5.66666666666667</v>
      </c>
      <c r="AL118" s="25" t="n">
        <v>6</v>
      </c>
      <c r="AM118" s="25" t="n">
        <v>10</v>
      </c>
      <c r="AN118" s="25" t="n">
        <v>10</v>
      </c>
      <c r="AO118" s="25" t="n">
        <f aca="false">AVERAGE(Table1323[[#This Row],[6Di Access to foreign television (cable/ satellite)]:[6Dii Access to foreign newspapers]])</f>
        <v>10</v>
      </c>
      <c r="AP118" s="25" t="n">
        <v>10</v>
      </c>
      <c r="AQ118" s="42" t="n">
        <f aca="false">AVERAGE(AJ118:AK118,AL118,AO118,AP118)</f>
        <v>8.33333333333333</v>
      </c>
      <c r="AR118" s="42" t="n">
        <v>10</v>
      </c>
      <c r="AS118" s="42" t="n">
        <v>10</v>
      </c>
      <c r="AT118" s="42" t="n">
        <v>10</v>
      </c>
      <c r="AU118" s="42" t="n">
        <f aca="false">AVERAGE(AS118:AT118)</f>
        <v>10</v>
      </c>
      <c r="AV118" s="42" t="n">
        <f aca="false">AVERAGE(AR118,AU118)</f>
        <v>10</v>
      </c>
      <c r="AW118" s="43" t="n">
        <f aca="false">AVERAGE(Table1323[[#This Row],[RULE OF LAW]],Table1323[[#This Row],[SECURITY &amp; SAFETY]],Table1323[[#This Row],[PERSONAL FREEDOM (minus Security &amp;Safety and Rule of Law)]],Table1323[[#This Row],[PERSONAL FREEDOM (minus Security &amp;Safety and Rule of Law)]])</f>
        <v>8.75805555555555</v>
      </c>
      <c r="AX118" s="44" t="n">
        <v>7.45</v>
      </c>
      <c r="AY118" s="45" t="n">
        <f aca="false">AVERAGE(Table1323[[#This Row],[PERSONAL FREEDOM]:[ECONOMIC FREEDOM]])</f>
        <v>8.10402777777778</v>
      </c>
      <c r="AZ118" s="46" t="n">
        <f aca="false">RANK(BA118,$BA$2:$BA$154)</f>
        <v>29</v>
      </c>
      <c r="BA118" s="30" t="n">
        <f aca="false">ROUND(AY118, 2)</f>
        <v>8.1</v>
      </c>
      <c r="BB118" s="43" t="n">
        <f aca="false">Table1323[[#This Row],[1 Rule of Law]]</f>
        <v>6.3</v>
      </c>
      <c r="BC118" s="43" t="n">
        <f aca="false">Table1323[[#This Row],[2 Security &amp; Safety]]</f>
        <v>9.76</v>
      </c>
      <c r="BD118" s="43" t="e">
        <f aca="false">AVERAGE(AQ118,U118,AI118,AV118,X118)</f>
        <v>#N/A</v>
      </c>
    </row>
    <row r="119" customFormat="false" ht="15" hidden="false" customHeight="true" outlineLevel="0" collapsed="false">
      <c r="A119" s="41" t="s">
        <v>171</v>
      </c>
      <c r="B119" s="42" t="n">
        <v>3.9</v>
      </c>
      <c r="C119" s="42" t="n">
        <v>4.95897458198388</v>
      </c>
      <c r="D119" s="42" t="n">
        <v>3.95172427257584</v>
      </c>
      <c r="E119" s="42" t="n">
        <v>4.3</v>
      </c>
      <c r="F119" s="42" t="n">
        <v>5.96</v>
      </c>
      <c r="G119" s="42" t="n">
        <v>0</v>
      </c>
      <c r="H119" s="42" t="n">
        <v>9.02145999105736</v>
      </c>
      <c r="I119" s="42" t="n">
        <v>5</v>
      </c>
      <c r="J119" s="42" t="n">
        <v>9.46390989940702</v>
      </c>
      <c r="K119" s="42" t="n">
        <v>9.15864287269382</v>
      </c>
      <c r="L119" s="42" t="n">
        <f aca="false">AVERAGE(Table1323[[#This Row],[2Bi Disappearance]:[2Bv Terrorism Injured ]])</f>
        <v>6.52880255263164</v>
      </c>
      <c r="M119" s="42" t="n">
        <v>10</v>
      </c>
      <c r="N119" s="42" t="n">
        <v>10</v>
      </c>
      <c r="O119" s="47" t="n">
        <v>10</v>
      </c>
      <c r="P119" s="47" t="n">
        <f aca="false">AVERAGE(Table1323[[#This Row],[2Ci Female Genital Mutilation]:[2Ciii Equal Inheritance Rights]])</f>
        <v>10</v>
      </c>
      <c r="Q119" s="42" t="n">
        <f aca="false">AVERAGE(F119,L119,P119)</f>
        <v>7.49626751754388</v>
      </c>
      <c r="R119" s="42" t="n">
        <v>10</v>
      </c>
      <c r="S119" s="42" t="n">
        <v>0</v>
      </c>
      <c r="T119" s="42" t="n">
        <v>10</v>
      </c>
      <c r="U119" s="42" t="n">
        <f aca="false">AVERAGE(R119:T119)</f>
        <v>6.66666666666667</v>
      </c>
      <c r="V119" s="42" t="n">
        <v>5</v>
      </c>
      <c r="W119" s="42" t="n">
        <v>10</v>
      </c>
      <c r="X119" s="42" t="n">
        <f aca="false">AVERAGE(Table1323[[#This Row],[4A Freedom to establish religious organizations]:[4B Autonomy of religious organizations]])</f>
        <v>7.5</v>
      </c>
      <c r="Y119" s="42" t="n">
        <v>2.5</v>
      </c>
      <c r="Z119" s="42" t="n">
        <v>5</v>
      </c>
      <c r="AA119" s="42" t="n">
        <v>3.33333333333333</v>
      </c>
      <c r="AB119" s="42" t="n">
        <v>6.66666666666667</v>
      </c>
      <c r="AC119" s="42" t="n">
        <v>10</v>
      </c>
      <c r="AD119" s="42" t="e">
        <f aca="false">AVERAGE(Table1323[[#This Row],[5Ci Political parties]:[5ciii educational, sporting and cultural organizations]])</f>
        <v>#N/A</v>
      </c>
      <c r="AE119" s="42" t="n">
        <v>2.5</v>
      </c>
      <c r="AF119" s="42" t="n">
        <v>10</v>
      </c>
      <c r="AG119" s="42" t="n">
        <v>10</v>
      </c>
      <c r="AH119" s="42" t="e">
        <f aca="false">AVERAGE(Table1323[[#This Row],[5Di Political parties]:[5diii educational, sporting and cultural organizations5]])</f>
        <v>#N/A</v>
      </c>
      <c r="AI119" s="42" t="e">
        <f aca="false">AVERAGE(Y119,Z119,AD119,AH119)</f>
        <v>#N/A</v>
      </c>
      <c r="AJ119" s="24" t="n">
        <v>10</v>
      </c>
      <c r="AK119" s="25" t="n">
        <v>2.33333333333333</v>
      </c>
      <c r="AL119" s="25" t="n">
        <v>1.75</v>
      </c>
      <c r="AM119" s="25" t="n">
        <v>10</v>
      </c>
      <c r="AN119" s="25" t="n">
        <v>10</v>
      </c>
      <c r="AO119" s="25" t="n">
        <f aca="false">AVERAGE(Table1323[[#This Row],[6Di Access to foreign television (cable/ satellite)]:[6Dii Access to foreign newspapers]])</f>
        <v>10</v>
      </c>
      <c r="AP119" s="25" t="n">
        <v>10</v>
      </c>
      <c r="AQ119" s="42" t="n">
        <f aca="false">AVERAGE(AJ119:AK119,AL119,AO119,AP119)</f>
        <v>6.81666666666667</v>
      </c>
      <c r="AR119" s="42" t="n">
        <v>10</v>
      </c>
      <c r="AS119" s="42" t="n">
        <v>10</v>
      </c>
      <c r="AT119" s="42" t="n">
        <v>10</v>
      </c>
      <c r="AU119" s="42" t="n">
        <f aca="false">AVERAGE(AS119:AT119)</f>
        <v>10</v>
      </c>
      <c r="AV119" s="42" t="n">
        <f aca="false">AVERAGE(AR119,AU119)</f>
        <v>10</v>
      </c>
      <c r="AW119" s="43" t="n">
        <f aca="false">AVERAGE(Table1323[[#This Row],[RULE OF LAW]],Table1323[[#This Row],[SECURITY &amp; SAFETY]],Table1323[[#This Row],[PERSONAL FREEDOM (minus Security &amp;Safety and Rule of Law)]],Table1323[[#This Row],[PERSONAL FREEDOM (minus Security &amp;Safety and Rule of Law)]])</f>
        <v>6.58906687938597</v>
      </c>
      <c r="AX119" s="44" t="n">
        <v>6.55</v>
      </c>
      <c r="AY119" s="45" t="n">
        <f aca="false">AVERAGE(Table1323[[#This Row],[PERSONAL FREEDOM]:[ECONOMIC FREEDOM]])</f>
        <v>6.56953343969299</v>
      </c>
      <c r="AZ119" s="46" t="n">
        <f aca="false">RANK(BA119,$BA$2:$BA$154)</f>
        <v>103</v>
      </c>
      <c r="BA119" s="30" t="n">
        <f aca="false">ROUND(AY119, 2)</f>
        <v>6.57</v>
      </c>
      <c r="BB119" s="43" t="n">
        <f aca="false">Table1323[[#This Row],[1 Rule of Law]]</f>
        <v>4.3</v>
      </c>
      <c r="BC119" s="43" t="n">
        <f aca="false">Table1323[[#This Row],[2 Security &amp; Safety]]</f>
        <v>7.49626751754388</v>
      </c>
      <c r="BD119" s="43" t="e">
        <f aca="false">AVERAGE(AQ119,U119,AI119,AV119,X119)</f>
        <v>#N/A</v>
      </c>
    </row>
    <row r="120" customFormat="false" ht="15" hidden="false" customHeight="true" outlineLevel="0" collapsed="false">
      <c r="A120" s="41" t="s">
        <v>172</v>
      </c>
      <c r="B120" s="42" t="s">
        <v>60</v>
      </c>
      <c r="C120" s="42" t="s">
        <v>60</v>
      </c>
      <c r="D120" s="42" t="s">
        <v>60</v>
      </c>
      <c r="E120" s="42" t="n">
        <v>5.07764</v>
      </c>
      <c r="F120" s="42" t="n">
        <v>0.759999999999999</v>
      </c>
      <c r="G120" s="42" t="n">
        <v>5</v>
      </c>
      <c r="H120" s="42" t="n">
        <v>3.75627803890027</v>
      </c>
      <c r="I120" s="42" t="n">
        <v>5</v>
      </c>
      <c r="J120" s="42" t="n">
        <v>9.81174707654976</v>
      </c>
      <c r="K120" s="42" t="n">
        <v>8.39985015067293</v>
      </c>
      <c r="L120" s="42" t="n">
        <f aca="false">AVERAGE(Table1323[[#This Row],[2Bi Disappearance]:[2Bv Terrorism Injured ]])</f>
        <v>6.39357505322459</v>
      </c>
      <c r="M120" s="42" t="n">
        <v>10</v>
      </c>
      <c r="N120" s="42" t="n">
        <v>10</v>
      </c>
      <c r="O120" s="47" t="n">
        <v>5</v>
      </c>
      <c r="P120" s="47" t="n">
        <f aca="false">AVERAGE(Table1323[[#This Row],[2Ci Female Genital Mutilation]:[2Ciii Equal Inheritance Rights]])</f>
        <v>8.33333333333333</v>
      </c>
      <c r="Q120" s="42" t="n">
        <f aca="false">AVERAGE(F120,L120,P120)</f>
        <v>5.16230279551931</v>
      </c>
      <c r="R120" s="42" t="n">
        <v>10</v>
      </c>
      <c r="S120" s="42" t="n">
        <v>10</v>
      </c>
      <c r="T120" s="42" t="n">
        <v>10</v>
      </c>
      <c r="U120" s="42" t="n">
        <f aca="false">AVERAGE(R120:T120)</f>
        <v>10</v>
      </c>
      <c r="V120" s="42" t="s">
        <v>60</v>
      </c>
      <c r="W120" s="42" t="s">
        <v>60</v>
      </c>
      <c r="X120" s="42" t="s">
        <v>60</v>
      </c>
      <c r="Y120" s="42" t="s">
        <v>60</v>
      </c>
      <c r="Z120" s="42" t="s">
        <v>60</v>
      </c>
      <c r="AA120" s="42" t="s">
        <v>60</v>
      </c>
      <c r="AB120" s="42" t="s">
        <v>60</v>
      </c>
      <c r="AC120" s="42" t="s">
        <v>60</v>
      </c>
      <c r="AD120" s="42" t="s">
        <v>60</v>
      </c>
      <c r="AE120" s="42" t="s">
        <v>60</v>
      </c>
      <c r="AF120" s="42" t="s">
        <v>60</v>
      </c>
      <c r="AG120" s="42" t="s">
        <v>60</v>
      </c>
      <c r="AH120" s="42" t="s">
        <v>60</v>
      </c>
      <c r="AI120" s="42" t="s">
        <v>60</v>
      </c>
      <c r="AJ120" s="24" t="n">
        <v>0.587353827487845</v>
      </c>
      <c r="AK120" s="25" t="n">
        <v>1.66666666666667</v>
      </c>
      <c r="AL120" s="25" t="n">
        <v>1.5</v>
      </c>
      <c r="AM120" s="25" t="s">
        <v>60</v>
      </c>
      <c r="AN120" s="25" t="s">
        <v>60</v>
      </c>
      <c r="AO120" s="25" t="s">
        <v>60</v>
      </c>
      <c r="AP120" s="25" t="s">
        <v>60</v>
      </c>
      <c r="AQ120" s="42" t="n">
        <f aca="false">AVERAGE(AJ120:AK120,AL120,AO120,AP120)</f>
        <v>1.25134016471817</v>
      </c>
      <c r="AR120" s="42" t="n">
        <v>5</v>
      </c>
      <c r="AS120" s="42" t="n">
        <v>10</v>
      </c>
      <c r="AT120" s="42" t="n">
        <v>10</v>
      </c>
      <c r="AU120" s="42" t="n">
        <f aca="false">AVERAGE(AS120:AT120)</f>
        <v>10</v>
      </c>
      <c r="AV120" s="42" t="n">
        <f aca="false">AVERAGE(AR120,AU120)</f>
        <v>7.5</v>
      </c>
      <c r="AW120" s="43" t="n">
        <f aca="false">AVERAGE(Table1323[[#This Row],[RULE OF LAW]],Table1323[[#This Row],[SECURITY &amp; SAFETY]],Table1323[[#This Row],[PERSONAL FREEDOM (minus Security &amp;Safety and Rule of Law)]],Table1323[[#This Row],[PERSONAL FREEDOM (minus Security &amp;Safety and Rule of Law)]])</f>
        <v>5.68520905966619</v>
      </c>
      <c r="AX120" s="44" t="n">
        <v>7.32</v>
      </c>
      <c r="AY120" s="45" t="n">
        <f aca="false">AVERAGE(Table1323[[#This Row],[PERSONAL FREEDOM]:[ECONOMIC FREEDOM]])</f>
        <v>6.50260452983309</v>
      </c>
      <c r="AZ120" s="46" t="n">
        <f aca="false">RANK(BA120,$BA$2:$BA$154)</f>
        <v>107</v>
      </c>
      <c r="BA120" s="30" t="n">
        <f aca="false">ROUND(AY120, 2)</f>
        <v>6.5</v>
      </c>
      <c r="BB120" s="43" t="n">
        <f aca="false">Table1323[[#This Row],[1 Rule of Law]]</f>
        <v>5.07764</v>
      </c>
      <c r="BC120" s="43" t="n">
        <f aca="false">Table1323[[#This Row],[2 Security &amp; Safety]]</f>
        <v>5.16230279551931</v>
      </c>
      <c r="BD120" s="43" t="n">
        <f aca="false">AVERAGE(AQ120,U120,AI120,AV120,X120)</f>
        <v>6.25044672157272</v>
      </c>
    </row>
    <row r="121" customFormat="false" ht="15" hidden="false" customHeight="true" outlineLevel="0" collapsed="false">
      <c r="A121" s="41" t="s">
        <v>210</v>
      </c>
      <c r="B121" s="42" t="s">
        <v>60</v>
      </c>
      <c r="C121" s="42" t="s">
        <v>60</v>
      </c>
      <c r="D121" s="42" t="s">
        <v>60</v>
      </c>
      <c r="E121" s="42" t="n">
        <v>5.730646</v>
      </c>
      <c r="F121" s="42" t="n">
        <v>9.68</v>
      </c>
      <c r="G121" s="42" t="n">
        <v>10</v>
      </c>
      <c r="H121" s="42" t="n">
        <v>10</v>
      </c>
      <c r="I121" s="42" t="n">
        <v>5</v>
      </c>
      <c r="J121" s="42" t="n">
        <v>10</v>
      </c>
      <c r="K121" s="42" t="n">
        <v>10</v>
      </c>
      <c r="L121" s="42" t="n">
        <f aca="false">AVERAGE(Table1323[[#This Row],[2Bi Disappearance]:[2Bv Terrorism Injured ]])</f>
        <v>9</v>
      </c>
      <c r="M121" s="42" t="n">
        <v>9</v>
      </c>
      <c r="N121" s="42" t="n">
        <v>5</v>
      </c>
      <c r="O121" s="47" t="n">
        <v>5</v>
      </c>
      <c r="P121" s="47" t="n">
        <f aca="false">AVERAGE(Table1323[[#This Row],[2Ci Female Genital Mutilation]:[2Ciii Equal Inheritance Rights]])</f>
        <v>6.33333333333333</v>
      </c>
      <c r="Q121" s="42" t="n">
        <f aca="false">AVERAGE(F121,L121,P121)</f>
        <v>8.33777777777778</v>
      </c>
      <c r="R121" s="42" t="n">
        <v>0</v>
      </c>
      <c r="S121" s="42" t="n">
        <v>0</v>
      </c>
      <c r="T121" s="42" t="n">
        <v>0</v>
      </c>
      <c r="U121" s="42" t="n">
        <f aca="false">AVERAGE(R121:T121)</f>
        <v>0</v>
      </c>
      <c r="V121" s="42" t="n">
        <v>0</v>
      </c>
      <c r="W121" s="42" t="n">
        <v>0</v>
      </c>
      <c r="X121" s="42" t="n">
        <f aca="false">AVERAGE(Table1323[[#This Row],[4A Freedom to establish religious organizations]:[4B Autonomy of religious organizations]])</f>
        <v>0</v>
      </c>
      <c r="Y121" s="42" t="n">
        <v>0</v>
      </c>
      <c r="Z121" s="42" t="n">
        <v>0</v>
      </c>
      <c r="AA121" s="42" t="n">
        <v>0</v>
      </c>
      <c r="AB121" s="42" t="n">
        <v>0</v>
      </c>
      <c r="AC121" s="42" t="n">
        <v>0</v>
      </c>
      <c r="AD121" s="42" t="e">
        <f aca="false">AVERAGE(Table1323[[#This Row],[5Ci Political parties]:[5ciii educational, sporting and cultural organizations]])</f>
        <v>#N/A</v>
      </c>
      <c r="AE121" s="42" t="n">
        <v>0</v>
      </c>
      <c r="AF121" s="42" t="n">
        <v>0</v>
      </c>
      <c r="AG121" s="42" t="n">
        <v>2.5</v>
      </c>
      <c r="AH121" s="42" t="e">
        <f aca="false">AVERAGE(Table1323[[#This Row],[5Di Political parties]:[5diii educational, sporting and cultural organizations5]])</f>
        <v>#N/A</v>
      </c>
      <c r="AI121" s="42" t="n">
        <f aca="false">AVERAGE(Y121,Z121,AD121,AH121)</f>
        <v>0.208333333333333</v>
      </c>
      <c r="AJ121" s="24" t="n">
        <v>10</v>
      </c>
      <c r="AK121" s="25" t="n">
        <v>0.666666666666667</v>
      </c>
      <c r="AL121" s="25" t="n">
        <v>2.75</v>
      </c>
      <c r="AM121" s="25" t="n">
        <v>6.66666666666667</v>
      </c>
      <c r="AN121" s="25" t="n">
        <v>3.33333333333333</v>
      </c>
      <c r="AO121" s="25" t="n">
        <f aca="false">AVERAGE(Table1323[[#This Row],[6Di Access to foreign television (cable/ satellite)]:[6Dii Access to foreign newspapers]])</f>
        <v>5</v>
      </c>
      <c r="AP121" s="25" t="n">
        <v>0</v>
      </c>
      <c r="AQ121" s="42" t="n">
        <f aca="false">AVERAGE(AJ121:AK121,AL121,AO121,AP121)</f>
        <v>3.68333333333333</v>
      </c>
      <c r="AR121" s="42" t="n">
        <v>0</v>
      </c>
      <c r="AS121" s="42" t="n">
        <v>0</v>
      </c>
      <c r="AT121" s="42" t="n">
        <v>0</v>
      </c>
      <c r="AU121" s="42" t="n">
        <f aca="false">AVERAGE(AS121:AT121)</f>
        <v>0</v>
      </c>
      <c r="AV121" s="42" t="n">
        <f aca="false">AVERAGE(AR121,AU121)</f>
        <v>0</v>
      </c>
      <c r="AW121" s="43" t="n">
        <f aca="false">AVERAGE(Table1323[[#This Row],[RULE OF LAW]],Table1323[[#This Row],[SECURITY &amp; SAFETY]],Table1323[[#This Row],[PERSONAL FREEDOM (minus Security &amp;Safety and Rule of Law)]],Table1323[[#This Row],[PERSONAL FREEDOM (minus Security &amp;Safety and Rule of Law)]])</f>
        <v>3.90627261111111</v>
      </c>
      <c r="AX121" s="44" t="n">
        <v>7.13</v>
      </c>
      <c r="AY121" s="45" t="n">
        <f aca="false">AVERAGE(Table1323[[#This Row],[PERSONAL FREEDOM]:[ECONOMIC FREEDOM]])</f>
        <v>5.51813630555556</v>
      </c>
      <c r="AZ121" s="46" t="n">
        <f aca="false">RANK(BA121,$BA$2:$BA$154)</f>
        <v>141</v>
      </c>
      <c r="BA121" s="48" t="n">
        <f aca="false">ROUND(AY121, 2)</f>
        <v>5.52</v>
      </c>
      <c r="BB121" s="43" t="n">
        <f aca="false">Table1323[[#This Row],[1 Rule of Law]]</f>
        <v>5.730646</v>
      </c>
      <c r="BC121" s="43" t="n">
        <f aca="false">Table1323[[#This Row],[2 Security &amp; Safety]]</f>
        <v>8.33777777777778</v>
      </c>
      <c r="BD121" s="43" t="n">
        <f aca="false">AVERAGE(AQ121,U121,AI121,AV121,X121)</f>
        <v>0.778333333333333</v>
      </c>
    </row>
    <row r="122" customFormat="false" ht="15" hidden="false" customHeight="true" outlineLevel="0" collapsed="false">
      <c r="A122" s="41" t="s">
        <v>173</v>
      </c>
      <c r="B122" s="42" t="n">
        <v>4.7</v>
      </c>
      <c r="C122" s="42" t="n">
        <v>5.77500691695318</v>
      </c>
      <c r="D122" s="42" t="n">
        <v>4.64556700981614</v>
      </c>
      <c r="E122" s="42" t="n">
        <v>5</v>
      </c>
      <c r="F122" s="42" t="n">
        <v>8.88</v>
      </c>
      <c r="G122" s="42" t="n">
        <v>10</v>
      </c>
      <c r="H122" s="42" t="n">
        <v>10</v>
      </c>
      <c r="I122" s="42" t="n">
        <v>2.5</v>
      </c>
      <c r="J122" s="42" t="n">
        <v>9.9195735985217</v>
      </c>
      <c r="K122" s="42" t="n">
        <v>9.96782943940868</v>
      </c>
      <c r="L122" s="42" t="n">
        <f aca="false">AVERAGE(Table1323[[#This Row],[2Bi Disappearance]:[2Bv Terrorism Injured ]])</f>
        <v>8.47748060758608</v>
      </c>
      <c r="M122" s="42" t="n">
        <v>7.2</v>
      </c>
      <c r="N122" s="42" t="n">
        <v>10</v>
      </c>
      <c r="O122" s="47" t="n">
        <v>5</v>
      </c>
      <c r="P122" s="47" t="n">
        <f aca="false">AVERAGE(Table1323[[#This Row],[2Ci Female Genital Mutilation]:[2Ciii Equal Inheritance Rights]])</f>
        <v>7.4</v>
      </c>
      <c r="Q122" s="42" t="n">
        <f aca="false">AVERAGE(F122,L122,P122)</f>
        <v>8.25249353586202</v>
      </c>
      <c r="R122" s="42" t="n">
        <v>5</v>
      </c>
      <c r="S122" s="42" t="n">
        <v>10</v>
      </c>
      <c r="T122" s="42" t="n">
        <v>10</v>
      </c>
      <c r="U122" s="42" t="n">
        <f aca="false">AVERAGE(R122:T122)</f>
        <v>8.33333333333333</v>
      </c>
      <c r="V122" s="42" t="n">
        <v>10</v>
      </c>
      <c r="W122" s="42" t="n">
        <v>10</v>
      </c>
      <c r="X122" s="42" t="n">
        <f aca="false">AVERAGE(Table1323[[#This Row],[4A Freedom to establish religious organizations]:[4B Autonomy of religious organizations]])</f>
        <v>10</v>
      </c>
      <c r="Y122" s="42" t="n">
        <v>7.5</v>
      </c>
      <c r="Z122" s="42" t="n">
        <v>7.5</v>
      </c>
      <c r="AA122" s="42" t="n">
        <v>6.66666666666667</v>
      </c>
      <c r="AB122" s="42" t="n">
        <v>6.66666666666667</v>
      </c>
      <c r="AC122" s="42" t="n">
        <v>6.66666666666667</v>
      </c>
      <c r="AD122" s="42" t="e">
        <f aca="false">AVERAGE(Table1323[[#This Row],[5Ci Political parties]:[5ciii educational, sporting and cultural organizations]])</f>
        <v>#N/A</v>
      </c>
      <c r="AE122" s="42" t="n">
        <v>10</v>
      </c>
      <c r="AF122" s="42" t="n">
        <v>10</v>
      </c>
      <c r="AG122" s="42" t="n">
        <v>7.5</v>
      </c>
      <c r="AH122" s="42" t="e">
        <f aca="false">AVERAGE(Table1323[[#This Row],[5Di Political parties]:[5diii educational, sporting and cultural organizations5]])</f>
        <v>#N/A</v>
      </c>
      <c r="AI122" s="42" t="n">
        <f aca="false">AVERAGE(Y122,Z122,AD122,AH122)</f>
        <v>7.70833333333333</v>
      </c>
      <c r="AJ122" s="24" t="n">
        <v>10</v>
      </c>
      <c r="AK122" s="25" t="n">
        <v>4</v>
      </c>
      <c r="AL122" s="25" t="n">
        <v>4.75</v>
      </c>
      <c r="AM122" s="25" t="n">
        <v>10</v>
      </c>
      <c r="AN122" s="25" t="n">
        <v>6.66666666666667</v>
      </c>
      <c r="AO122" s="25" t="n">
        <f aca="false">AVERAGE(Table1323[[#This Row],[6Di Access to foreign television (cable/ satellite)]:[6Dii Access to foreign newspapers]])</f>
        <v>8.33333333333333</v>
      </c>
      <c r="AP122" s="25" t="n">
        <v>10</v>
      </c>
      <c r="AQ122" s="42" t="n">
        <f aca="false">AVERAGE(AJ122:AK122,AL122,AO122,AP122)</f>
        <v>7.41666666666667</v>
      </c>
      <c r="AR122" s="42" t="n">
        <v>0</v>
      </c>
      <c r="AS122" s="42" t="n">
        <v>0</v>
      </c>
      <c r="AT122" s="42" t="n">
        <v>0</v>
      </c>
      <c r="AU122" s="42" t="n">
        <f aca="false">AVERAGE(AS122:AT122)</f>
        <v>0</v>
      </c>
      <c r="AV122" s="42" t="n">
        <f aca="false">AVERAGE(AR122,AU122)</f>
        <v>0</v>
      </c>
      <c r="AW122" s="43" t="n">
        <f aca="false">AVERAGE(Table1323[[#This Row],[RULE OF LAW]],Table1323[[#This Row],[SECURITY &amp; SAFETY]],Table1323[[#This Row],[PERSONAL FREEDOM (minus Security &amp;Safety and Rule of Law)]],Table1323[[#This Row],[PERSONAL FREEDOM (minus Security &amp;Safety and Rule of Law)]])</f>
        <v>6.65895671729884</v>
      </c>
      <c r="AX122" s="44" t="n">
        <v>6.04</v>
      </c>
      <c r="AY122" s="45" t="n">
        <f aca="false">AVERAGE(Table1323[[#This Row],[PERSONAL FREEDOM]:[ECONOMIC FREEDOM]])</f>
        <v>6.34947835864942</v>
      </c>
      <c r="AZ122" s="46" t="n">
        <f aca="false">RANK(BA122,$BA$2:$BA$154)</f>
        <v>115</v>
      </c>
      <c r="BA122" s="48" t="n">
        <f aca="false">ROUND(AY122, 2)</f>
        <v>6.35</v>
      </c>
      <c r="BB122" s="43" t="n">
        <f aca="false">Table1323[[#This Row],[1 Rule of Law]]</f>
        <v>5</v>
      </c>
      <c r="BC122" s="43" t="n">
        <f aca="false">Table1323[[#This Row],[2 Security &amp; Safety]]</f>
        <v>8.25249353586202</v>
      </c>
      <c r="BD122" s="43" t="n">
        <f aca="false">AVERAGE(AQ122,U122,AI122,AV122,X122)</f>
        <v>6.69166666666667</v>
      </c>
    </row>
    <row r="123" customFormat="false" ht="15" hidden="false" customHeight="true" outlineLevel="0" collapsed="false">
      <c r="A123" s="41" t="s">
        <v>174</v>
      </c>
      <c r="B123" s="42" t="n">
        <v>4.96666666666667</v>
      </c>
      <c r="C123" s="42" t="n">
        <v>4.71363922042215</v>
      </c>
      <c r="D123" s="42" t="n">
        <v>4.496496401872</v>
      </c>
      <c r="E123" s="42" t="n">
        <v>4.7</v>
      </c>
      <c r="F123" s="42" t="n">
        <v>9.48</v>
      </c>
      <c r="G123" s="42" t="n">
        <v>10</v>
      </c>
      <c r="H123" s="42" t="n">
        <v>10</v>
      </c>
      <c r="I123" s="42" t="n">
        <v>7.5</v>
      </c>
      <c r="J123" s="42" t="n">
        <v>10</v>
      </c>
      <c r="K123" s="42" t="n">
        <v>9.89028224344286</v>
      </c>
      <c r="L123" s="42" t="n">
        <f aca="false">AVERAGE(Table1323[[#This Row],[2Bi Disappearance]:[2Bv Terrorism Injured ]])</f>
        <v>9.47805644868857</v>
      </c>
      <c r="M123" s="42" t="n">
        <v>10</v>
      </c>
      <c r="N123" s="42" t="n">
        <v>10</v>
      </c>
      <c r="O123" s="47" t="n">
        <v>5</v>
      </c>
      <c r="P123" s="47" t="n">
        <f aca="false">AVERAGE(Table1323[[#This Row],[2Ci Female Genital Mutilation]:[2Ciii Equal Inheritance Rights]])</f>
        <v>8.33333333333333</v>
      </c>
      <c r="Q123" s="42" t="n">
        <f aca="false">AVERAGE(F123,L123,P123)</f>
        <v>9.09712992734064</v>
      </c>
      <c r="R123" s="42" t="n">
        <v>10</v>
      </c>
      <c r="S123" s="42" t="n">
        <v>5</v>
      </c>
      <c r="T123" s="42" t="n">
        <v>10</v>
      </c>
      <c r="U123" s="42" t="n">
        <f aca="false">AVERAGE(R123:T123)</f>
        <v>8.33333333333333</v>
      </c>
      <c r="V123" s="42" t="n">
        <v>7.5</v>
      </c>
      <c r="W123" s="42" t="n">
        <v>6.66666666666667</v>
      </c>
      <c r="X123" s="42" t="n">
        <f aca="false">AVERAGE(Table1323[[#This Row],[4A Freedom to establish religious organizations]:[4B Autonomy of religious organizations]])</f>
        <v>7.08333333333333</v>
      </c>
      <c r="Y123" s="42" t="n">
        <v>7.5</v>
      </c>
      <c r="Z123" s="42" t="n">
        <v>10</v>
      </c>
      <c r="AA123" s="42" t="n">
        <v>3.33333333333333</v>
      </c>
      <c r="AB123" s="42" t="n">
        <v>6.66666666666667</v>
      </c>
      <c r="AC123" s="42" t="n">
        <v>3.33333333333333</v>
      </c>
      <c r="AD123" s="42" t="e">
        <f aca="false">AVERAGE(Table1323[[#This Row],[5Ci Political parties]:[5ciii educational, sporting and cultural organizations]])</f>
        <v>#N/A</v>
      </c>
      <c r="AE123" s="42" t="n">
        <v>10</v>
      </c>
      <c r="AF123" s="42" t="n">
        <v>10</v>
      </c>
      <c r="AG123" s="42" t="n">
        <v>7.5</v>
      </c>
      <c r="AH123" s="42" t="e">
        <f aca="false">AVERAGE(Table1323[[#This Row],[5Di Political parties]:[5diii educational, sporting and cultural organizations5]])</f>
        <v>#N/A</v>
      </c>
      <c r="AI123" s="42" t="n">
        <f aca="false">AVERAGE(Y123,Z123,AD123,AH123)</f>
        <v>7.77777777777778</v>
      </c>
      <c r="AJ123" s="24" t="n">
        <v>10</v>
      </c>
      <c r="AK123" s="25" t="n">
        <v>5.66666666666667</v>
      </c>
      <c r="AL123" s="25" t="n">
        <v>5.75</v>
      </c>
      <c r="AM123" s="25" t="n">
        <v>10</v>
      </c>
      <c r="AN123" s="25" t="n">
        <v>10</v>
      </c>
      <c r="AO123" s="25" t="n">
        <f aca="false">AVERAGE(Table1323[[#This Row],[6Di Access to foreign television (cable/ satellite)]:[6Dii Access to foreign newspapers]])</f>
        <v>10</v>
      </c>
      <c r="AP123" s="25" t="n">
        <v>10</v>
      </c>
      <c r="AQ123" s="42" t="n">
        <f aca="false">AVERAGE(AJ123:AK123,AL123,AO123,AP123)</f>
        <v>8.28333333333334</v>
      </c>
      <c r="AR123" s="42" t="n">
        <v>10</v>
      </c>
      <c r="AS123" s="42" t="n">
        <v>10</v>
      </c>
      <c r="AT123" s="42" t="n">
        <v>10</v>
      </c>
      <c r="AU123" s="42" t="n">
        <f aca="false">AVERAGE(AS123:AT123)</f>
        <v>10</v>
      </c>
      <c r="AV123" s="42" t="n">
        <f aca="false">AVERAGE(AR123,AU123)</f>
        <v>10</v>
      </c>
      <c r="AW123" s="43" t="n">
        <f aca="false">AVERAGE(Table1323[[#This Row],[RULE OF LAW]],Table1323[[#This Row],[SECURITY &amp; SAFETY]],Table1323[[#This Row],[PERSONAL FREEDOM (minus Security &amp;Safety and Rule of Law)]],Table1323[[#This Row],[PERSONAL FREEDOM (minus Security &amp;Safety and Rule of Law)]])</f>
        <v>7.59706025961294</v>
      </c>
      <c r="AX123" s="44" t="n">
        <v>6.55</v>
      </c>
      <c r="AY123" s="45" t="n">
        <f aca="false">AVERAGE(Table1323[[#This Row],[PERSONAL FREEDOM]:[ECONOMIC FREEDOM]])</f>
        <v>7.07353012980647</v>
      </c>
      <c r="AZ123" s="46" t="n">
        <f aca="false">RANK(BA123,$BA$2:$BA$154)</f>
        <v>70</v>
      </c>
      <c r="BA123" s="48" t="n">
        <f aca="false">ROUND(AY123, 2)</f>
        <v>7.07</v>
      </c>
      <c r="BB123" s="43" t="n">
        <f aca="false">Table1323[[#This Row],[1 Rule of Law]]</f>
        <v>4.7</v>
      </c>
      <c r="BC123" s="43" t="n">
        <f aca="false">Table1323[[#This Row],[2 Security &amp; Safety]]</f>
        <v>9.09712992734064</v>
      </c>
      <c r="BD123" s="43" t="n">
        <f aca="false">AVERAGE(AQ123,U123,AI123,AV123,X123)</f>
        <v>8.29555555555556</v>
      </c>
    </row>
    <row r="124" customFormat="false" ht="15" hidden="false" customHeight="true" outlineLevel="0" collapsed="false">
      <c r="A124" s="41" t="s">
        <v>175</v>
      </c>
      <c r="B124" s="42" t="n">
        <v>5.3</v>
      </c>
      <c r="C124" s="42" t="n">
        <v>5.42357481772603</v>
      </c>
      <c r="D124" s="42" t="n">
        <v>3.59000673991011</v>
      </c>
      <c r="E124" s="42" t="n">
        <v>4.8</v>
      </c>
      <c r="F124" s="42" t="n">
        <v>8.88</v>
      </c>
      <c r="G124" s="42" t="n">
        <v>10</v>
      </c>
      <c r="H124" s="42" t="n">
        <v>10</v>
      </c>
      <c r="I124" s="42" t="n">
        <v>7.5</v>
      </c>
      <c r="J124" s="42" t="n">
        <v>10</v>
      </c>
      <c r="K124" s="42" t="n">
        <v>10</v>
      </c>
      <c r="L124" s="42" t="n">
        <f aca="false">AVERAGE(Table1323[[#This Row],[2Bi Disappearance]:[2Bv Terrorism Injured ]])</f>
        <v>9.5</v>
      </c>
      <c r="M124" s="42" t="n">
        <v>1.5</v>
      </c>
      <c r="N124" s="42" t="n">
        <v>10</v>
      </c>
      <c r="O124" s="47" t="n">
        <v>0</v>
      </c>
      <c r="P124" s="47" t="n">
        <f aca="false">AVERAGE(Table1323[[#This Row],[2Ci Female Genital Mutilation]:[2Ciii Equal Inheritance Rights]])</f>
        <v>3.83333333333333</v>
      </c>
      <c r="Q124" s="42" t="n">
        <f aca="false">AVERAGE(F124,L124,P124)</f>
        <v>7.40444444444444</v>
      </c>
      <c r="R124" s="42" t="n">
        <v>5</v>
      </c>
      <c r="S124" s="42" t="n">
        <v>0</v>
      </c>
      <c r="T124" s="42" t="n">
        <v>10</v>
      </c>
      <c r="U124" s="42" t="n">
        <f aca="false">AVERAGE(R124:T124)</f>
        <v>5</v>
      </c>
      <c r="V124" s="42" t="s">
        <v>60</v>
      </c>
      <c r="W124" s="42" t="s">
        <v>60</v>
      </c>
      <c r="X124" s="42" t="s">
        <v>60</v>
      </c>
      <c r="Y124" s="42" t="s">
        <v>60</v>
      </c>
      <c r="Z124" s="42" t="s">
        <v>60</v>
      </c>
      <c r="AA124" s="42" t="s">
        <v>60</v>
      </c>
      <c r="AB124" s="42" t="s">
        <v>60</v>
      </c>
      <c r="AC124" s="42" t="s">
        <v>60</v>
      </c>
      <c r="AD124" s="42" t="s">
        <v>60</v>
      </c>
      <c r="AE124" s="42" t="s">
        <v>60</v>
      </c>
      <c r="AF124" s="42" t="s">
        <v>60</v>
      </c>
      <c r="AG124" s="42" t="s">
        <v>60</v>
      </c>
      <c r="AH124" s="42" t="s">
        <v>60</v>
      </c>
      <c r="AI124" s="42" t="s">
        <v>60</v>
      </c>
      <c r="AJ124" s="24" t="n">
        <v>10</v>
      </c>
      <c r="AK124" s="25" t="n">
        <v>4.66666666666667</v>
      </c>
      <c r="AL124" s="25" t="n">
        <v>4.25</v>
      </c>
      <c r="AM124" s="25" t="s">
        <v>60</v>
      </c>
      <c r="AN124" s="25" t="s">
        <v>60</v>
      </c>
      <c r="AO124" s="25" t="s">
        <v>60</v>
      </c>
      <c r="AP124" s="25" t="s">
        <v>60</v>
      </c>
      <c r="AQ124" s="42" t="n">
        <f aca="false">AVERAGE(AJ124:AK124,AL124,AO124,AP124)</f>
        <v>6.30555555555556</v>
      </c>
      <c r="AR124" s="42" t="n">
        <v>5</v>
      </c>
      <c r="AS124" s="42" t="n">
        <v>0</v>
      </c>
      <c r="AT124" s="42" t="n">
        <v>10</v>
      </c>
      <c r="AU124" s="42" t="n">
        <f aca="false">AVERAGE(AS124:AT124)</f>
        <v>5</v>
      </c>
      <c r="AV124" s="42" t="n">
        <f aca="false">AVERAGE(AR124,AU124)</f>
        <v>5</v>
      </c>
      <c r="AW124" s="43" t="n">
        <f aca="false">AVERAGE(Table1323[[#This Row],[RULE OF LAW]],Table1323[[#This Row],[SECURITY &amp; SAFETY]],Table1323[[#This Row],[PERSONAL FREEDOM (minus Security &amp;Safety and Rule of Law)]],Table1323[[#This Row],[PERSONAL FREEDOM (minus Security &amp;Safety and Rule of Law)]])</f>
        <v>5.7687037037037</v>
      </c>
      <c r="AX124" s="44" t="n">
        <v>6.34</v>
      </c>
      <c r="AY124" s="45" t="n">
        <f aca="false">AVERAGE(Table1323[[#This Row],[PERSONAL FREEDOM]:[ECONOMIC FREEDOM]])</f>
        <v>6.05435185185185</v>
      </c>
      <c r="AZ124" s="46" t="n">
        <f aca="false">RANK(BA124,$BA$2:$BA$154)</f>
        <v>122</v>
      </c>
      <c r="BA124" s="48" t="n">
        <f aca="false">ROUND(AY124, 2)</f>
        <v>6.05</v>
      </c>
      <c r="BB124" s="43" t="n">
        <f aca="false">Table1323[[#This Row],[1 Rule of Law]]</f>
        <v>4.8</v>
      </c>
      <c r="BC124" s="43" t="n">
        <f aca="false">Table1323[[#This Row],[2 Security &amp; Safety]]</f>
        <v>7.40444444444444</v>
      </c>
      <c r="BD124" s="43" t="n">
        <f aca="false">AVERAGE(AQ124,U124,AI124,AV124,X124)</f>
        <v>5.43518518518519</v>
      </c>
    </row>
    <row r="125" customFormat="false" ht="15" hidden="false" customHeight="true" outlineLevel="0" collapsed="false">
      <c r="A125" s="41" t="s">
        <v>176</v>
      </c>
      <c r="B125" s="42" t="n">
        <v>8.3</v>
      </c>
      <c r="C125" s="42" t="n">
        <v>7.88496054130823</v>
      </c>
      <c r="D125" s="42" t="n">
        <v>8.65126879510638</v>
      </c>
      <c r="E125" s="42" t="n">
        <v>8.3</v>
      </c>
      <c r="F125" s="42" t="n">
        <v>9.84</v>
      </c>
      <c r="G125" s="42" t="n">
        <v>10</v>
      </c>
      <c r="H125" s="42" t="n">
        <v>10</v>
      </c>
      <c r="I125" s="42" t="n">
        <v>10</v>
      </c>
      <c r="J125" s="42" t="n">
        <v>10</v>
      </c>
      <c r="K125" s="42" t="n">
        <v>10</v>
      </c>
      <c r="L125" s="42" t="n">
        <f aca="false">AVERAGE(Table1323[[#This Row],[2Bi Disappearance]:[2Bv Terrorism Injured ]])</f>
        <v>10</v>
      </c>
      <c r="M125" s="42" t="n">
        <v>10</v>
      </c>
      <c r="N125" s="42" t="n">
        <v>10</v>
      </c>
      <c r="O125" s="47" t="n">
        <v>10</v>
      </c>
      <c r="P125" s="47" t="n">
        <f aca="false">AVERAGE(Table1323[[#This Row],[2Ci Female Genital Mutilation]:[2Ciii Equal Inheritance Rights]])</f>
        <v>10</v>
      </c>
      <c r="Q125" s="42" t="n">
        <f aca="false">AVERAGE(F125,L125,P125)</f>
        <v>9.94666666666667</v>
      </c>
      <c r="R125" s="42" t="n">
        <v>5</v>
      </c>
      <c r="S125" s="42" t="n">
        <v>5</v>
      </c>
      <c r="T125" s="42" t="n">
        <v>10</v>
      </c>
      <c r="U125" s="42" t="n">
        <f aca="false">AVERAGE(R125:T125)</f>
        <v>6.66666666666667</v>
      </c>
      <c r="V125" s="42" t="n">
        <v>5</v>
      </c>
      <c r="W125" s="42" t="n">
        <v>3.33333333333333</v>
      </c>
      <c r="X125" s="42" t="n">
        <f aca="false">AVERAGE(Table1323[[#This Row],[4A Freedom to establish religious organizations]:[4B Autonomy of religious organizations]])</f>
        <v>4.16666666666667</v>
      </c>
      <c r="Y125" s="42" t="n">
        <v>5</v>
      </c>
      <c r="Z125" s="42" t="n">
        <v>2.5</v>
      </c>
      <c r="AA125" s="42" t="n">
        <v>3.33333333333333</v>
      </c>
      <c r="AB125" s="42" t="n">
        <v>3.33333333333333</v>
      </c>
      <c r="AC125" s="42" t="n">
        <v>3.33333333333333</v>
      </c>
      <c r="AD125" s="42" t="e">
        <f aca="false">AVERAGE(Table1323[[#This Row],[5Ci Political parties]:[5ciii educational, sporting and cultural organizations]])</f>
        <v>#N/A</v>
      </c>
      <c r="AE125" s="42" t="n">
        <v>5</v>
      </c>
      <c r="AF125" s="42" t="n">
        <v>7.5</v>
      </c>
      <c r="AG125" s="42" t="n">
        <v>5</v>
      </c>
      <c r="AH125" s="42" t="e">
        <f aca="false">AVERAGE(Table1323[[#This Row],[5Di Political parties]:[5diii educational, sporting and cultural organizations5]])</f>
        <v>#N/A</v>
      </c>
      <c r="AI125" s="42" t="e">
        <f aca="false">AVERAGE(Y125,Z125,AD125,AH125)</f>
        <v>#N/A</v>
      </c>
      <c r="AJ125" s="24" t="n">
        <v>10</v>
      </c>
      <c r="AK125" s="25" t="n">
        <v>2</v>
      </c>
      <c r="AL125" s="25" t="n">
        <v>4.25</v>
      </c>
      <c r="AM125" s="25" t="n">
        <v>6.66666666666667</v>
      </c>
      <c r="AN125" s="25" t="n">
        <v>3.33333333333333</v>
      </c>
      <c r="AO125" s="25" t="n">
        <f aca="false">AVERAGE(Table1323[[#This Row],[6Di Access to foreign television (cable/ satellite)]:[6Dii Access to foreign newspapers]])</f>
        <v>5</v>
      </c>
      <c r="AP125" s="25" t="n">
        <v>3.33333333333333</v>
      </c>
      <c r="AQ125" s="42" t="n">
        <f aca="false">AVERAGE(AJ125:AK125,AL125,AO125,AP125)</f>
        <v>4.91666666666667</v>
      </c>
      <c r="AR125" s="42" t="n">
        <v>10</v>
      </c>
      <c r="AS125" s="42" t="n">
        <v>0</v>
      </c>
      <c r="AT125" s="42" t="n">
        <v>10</v>
      </c>
      <c r="AU125" s="42" t="n">
        <f aca="false">AVERAGE(AS125:AT125)</f>
        <v>5</v>
      </c>
      <c r="AV125" s="42" t="n">
        <f aca="false">AVERAGE(AR125,AU125)</f>
        <v>7.5</v>
      </c>
      <c r="AW125" s="43" t="n">
        <f aca="false">AVERAGE(Table1323[[#This Row],[RULE OF LAW]],Table1323[[#This Row],[SECURITY &amp; SAFETY]],Table1323[[#This Row],[PERSONAL FREEDOM (minus Security &amp;Safety and Rule of Law)]],Table1323[[#This Row],[PERSONAL FREEDOM (minus Security &amp;Safety and Rule of Law)]])</f>
        <v>7.30333333333333</v>
      </c>
      <c r="AX125" s="44" t="n">
        <v>8.66</v>
      </c>
      <c r="AY125" s="45" t="n">
        <f aca="false">AVERAGE(Table1323[[#This Row],[PERSONAL FREEDOM]:[ECONOMIC FREEDOM]])</f>
        <v>7.98166666666667</v>
      </c>
      <c r="AZ125" s="46" t="n">
        <f aca="false">RANK(BA125,$BA$2:$BA$154)</f>
        <v>36</v>
      </c>
      <c r="BA125" s="48" t="n">
        <f aca="false">ROUND(AY125, 2)</f>
        <v>7.98</v>
      </c>
      <c r="BB125" s="43" t="n">
        <f aca="false">Table1323[[#This Row],[1 Rule of Law]]</f>
        <v>8.3</v>
      </c>
      <c r="BC125" s="43" t="n">
        <f aca="false">Table1323[[#This Row],[2 Security &amp; Safety]]</f>
        <v>9.94666666666667</v>
      </c>
      <c r="BD125" s="43" t="e">
        <f aca="false">AVERAGE(AQ125,U125,AI125,AV125,X125)</f>
        <v>#N/A</v>
      </c>
    </row>
    <row r="126" customFormat="false" ht="15" hidden="false" customHeight="true" outlineLevel="0" collapsed="false">
      <c r="A126" s="41" t="s">
        <v>177</v>
      </c>
      <c r="B126" s="42" t="s">
        <v>60</v>
      </c>
      <c r="C126" s="42" t="s">
        <v>60</v>
      </c>
      <c r="D126" s="42" t="s">
        <v>60</v>
      </c>
      <c r="E126" s="42" t="n">
        <v>6.288422</v>
      </c>
      <c r="F126" s="42" t="n">
        <v>9.36</v>
      </c>
      <c r="G126" s="42" t="n">
        <v>10</v>
      </c>
      <c r="H126" s="42" t="n">
        <v>10</v>
      </c>
      <c r="I126" s="42" t="n">
        <v>7.5</v>
      </c>
      <c r="J126" s="42" t="n">
        <v>10</v>
      </c>
      <c r="K126" s="42" t="n">
        <v>10</v>
      </c>
      <c r="L126" s="42" t="n">
        <f aca="false">AVERAGE(Table1323[[#This Row],[2Bi Disappearance]:[2Bv Terrorism Injured ]])</f>
        <v>9.5</v>
      </c>
      <c r="M126" s="42" t="n">
        <v>10</v>
      </c>
      <c r="N126" s="42" t="n">
        <v>10</v>
      </c>
      <c r="O126" s="47" t="n">
        <v>10</v>
      </c>
      <c r="P126" s="47" t="n">
        <f aca="false">AVERAGE(Table1323[[#This Row],[2Ci Female Genital Mutilation]:[2Ciii Equal Inheritance Rights]])</f>
        <v>10</v>
      </c>
      <c r="Q126" s="42" t="n">
        <f aca="false">AVERAGE(F126,L126,P126)</f>
        <v>9.62</v>
      </c>
      <c r="R126" s="42" t="n">
        <v>10</v>
      </c>
      <c r="S126" s="42" t="n">
        <v>10</v>
      </c>
      <c r="T126" s="42" t="n">
        <v>10</v>
      </c>
      <c r="U126" s="42" t="n">
        <f aca="false">AVERAGE(R126:T126)</f>
        <v>10</v>
      </c>
      <c r="V126" s="42" t="n">
        <v>10</v>
      </c>
      <c r="W126" s="42" t="n">
        <v>10</v>
      </c>
      <c r="X126" s="42" t="n">
        <f aca="false">AVERAGE(Table1323[[#This Row],[4A Freedom to establish religious organizations]:[4B Autonomy of religious organizations]])</f>
        <v>10</v>
      </c>
      <c r="Y126" s="42" t="n">
        <v>10</v>
      </c>
      <c r="Z126" s="42" t="n">
        <v>10</v>
      </c>
      <c r="AA126" s="42" t="n">
        <v>10</v>
      </c>
      <c r="AB126" s="42" t="n">
        <v>6.66666666666667</v>
      </c>
      <c r="AC126" s="42" t="n">
        <v>6.66666666666667</v>
      </c>
      <c r="AD126" s="42" t="e">
        <f aca="false">AVERAGE(Table1323[[#This Row],[5Ci Political parties]:[5ciii educational, sporting and cultural organizations]])</f>
        <v>#N/A</v>
      </c>
      <c r="AE126" s="42" t="n">
        <v>10</v>
      </c>
      <c r="AF126" s="42" t="n">
        <v>10</v>
      </c>
      <c r="AG126" s="42" t="n">
        <v>10</v>
      </c>
      <c r="AH126" s="42" t="e">
        <f aca="false">AVERAGE(Table1323[[#This Row],[5Di Political parties]:[5diii educational, sporting and cultural organizations5]])</f>
        <v>#N/A</v>
      </c>
      <c r="AI126" s="42" t="e">
        <f aca="false">AVERAGE(Y126,Z126,AD126,AH126)</f>
        <v>#N/A</v>
      </c>
      <c r="AJ126" s="24" t="n">
        <v>10</v>
      </c>
      <c r="AK126" s="25" t="n">
        <v>7.66666666666667</v>
      </c>
      <c r="AL126" s="25" t="n">
        <v>7.75</v>
      </c>
      <c r="AM126" s="25" t="n">
        <v>10</v>
      </c>
      <c r="AN126" s="25" t="n">
        <v>10</v>
      </c>
      <c r="AO126" s="25" t="n">
        <f aca="false">AVERAGE(Table1323[[#This Row],[6Di Access to foreign television (cable/ satellite)]:[6Dii Access to foreign newspapers]])</f>
        <v>10</v>
      </c>
      <c r="AP126" s="25" t="n">
        <v>10</v>
      </c>
      <c r="AQ126" s="42" t="n">
        <f aca="false">AVERAGE(AJ126:AK126,AL126,AO126,AP126)</f>
        <v>9.08333333333333</v>
      </c>
      <c r="AR126" s="42" t="n">
        <v>10</v>
      </c>
      <c r="AS126" s="42" t="n">
        <v>10</v>
      </c>
      <c r="AT126" s="42" t="n">
        <v>10</v>
      </c>
      <c r="AU126" s="42" t="n">
        <f aca="false">AVERAGE(AS126:AT126)</f>
        <v>10</v>
      </c>
      <c r="AV126" s="42" t="n">
        <f aca="false">AVERAGE(AR126,AU126)</f>
        <v>10</v>
      </c>
      <c r="AW126" s="43" t="n">
        <f aca="false">AVERAGE(Table1323[[#This Row],[RULE OF LAW]],Table1323[[#This Row],[SECURITY &amp; SAFETY]],Table1323[[#This Row],[PERSONAL FREEDOM (minus Security &amp;Safety and Rule of Law)]],Table1323[[#This Row],[PERSONAL FREEDOM (minus Security &amp;Safety and Rule of Law)]])</f>
        <v>8.82988327777778</v>
      </c>
      <c r="AX126" s="44" t="n">
        <v>7.42</v>
      </c>
      <c r="AY126" s="45" t="n">
        <f aca="false">AVERAGE(Table1323[[#This Row],[PERSONAL FREEDOM]:[ECONOMIC FREEDOM]])</f>
        <v>8.12494163888889</v>
      </c>
      <c r="AZ126" s="46" t="n">
        <f aca="false">RANK(BA126,$BA$2:$BA$154)</f>
        <v>27</v>
      </c>
      <c r="BA126" s="48" t="n">
        <f aca="false">ROUND(AY126, 2)</f>
        <v>8.12</v>
      </c>
      <c r="BB126" s="43" t="n">
        <f aca="false">Table1323[[#This Row],[1 Rule of Law]]</f>
        <v>6.288422</v>
      </c>
      <c r="BC126" s="43" t="n">
        <f aca="false">Table1323[[#This Row],[2 Security &amp; Safety]]</f>
        <v>9.62</v>
      </c>
      <c r="BD126" s="43" t="e">
        <f aca="false">AVERAGE(AQ126,U126,AI126,AV126,X126)</f>
        <v>#N/A</v>
      </c>
    </row>
    <row r="127" customFormat="false" ht="15" hidden="false" customHeight="true" outlineLevel="0" collapsed="false">
      <c r="A127" s="41" t="s">
        <v>178</v>
      </c>
      <c r="B127" s="42" t="n">
        <v>8.16666666666667</v>
      </c>
      <c r="C127" s="42" t="n">
        <v>5.95806129335339</v>
      </c>
      <c r="D127" s="42" t="n">
        <v>5.92049378632853</v>
      </c>
      <c r="E127" s="42" t="n">
        <v>6.7</v>
      </c>
      <c r="F127" s="42" t="n">
        <v>9.72</v>
      </c>
      <c r="G127" s="42" t="n">
        <v>10</v>
      </c>
      <c r="H127" s="42" t="n">
        <v>10</v>
      </c>
      <c r="I127" s="42" t="n">
        <v>7.5</v>
      </c>
      <c r="J127" s="42" t="n">
        <v>10</v>
      </c>
      <c r="K127" s="42" t="n">
        <v>10</v>
      </c>
      <c r="L127" s="42" t="n">
        <f aca="false">AVERAGE(Table1323[[#This Row],[2Bi Disappearance]:[2Bv Terrorism Injured ]])</f>
        <v>9.5</v>
      </c>
      <c r="M127" s="42" t="n">
        <v>10</v>
      </c>
      <c r="N127" s="42" t="n">
        <v>10</v>
      </c>
      <c r="O127" s="47" t="n">
        <v>10</v>
      </c>
      <c r="P127" s="47" t="n">
        <f aca="false">AVERAGE(Table1323[[#This Row],[2Ci Female Genital Mutilation]:[2Ciii Equal Inheritance Rights]])</f>
        <v>10</v>
      </c>
      <c r="Q127" s="42" t="n">
        <f aca="false">AVERAGE(F127,L127,P127)</f>
        <v>9.74</v>
      </c>
      <c r="R127" s="42" t="n">
        <v>10</v>
      </c>
      <c r="S127" s="42" t="n">
        <v>10</v>
      </c>
      <c r="T127" s="42" t="n">
        <v>10</v>
      </c>
      <c r="U127" s="42" t="n">
        <f aca="false">AVERAGE(R127:T127)</f>
        <v>10</v>
      </c>
      <c r="V127" s="42" t="n">
        <v>10</v>
      </c>
      <c r="W127" s="42" t="n">
        <v>3.33333333333333</v>
      </c>
      <c r="X127" s="42" t="n">
        <f aca="false">AVERAGE(Table1323[[#This Row],[4A Freedom to establish religious organizations]:[4B Autonomy of religious organizations]])</f>
        <v>6.66666666666667</v>
      </c>
      <c r="Y127" s="42" t="n">
        <v>10</v>
      </c>
      <c r="Z127" s="42" t="n">
        <v>10</v>
      </c>
      <c r="AA127" s="42" t="n">
        <v>6.66666666666667</v>
      </c>
      <c r="AB127" s="42" t="n">
        <v>6.66666666666667</v>
      </c>
      <c r="AC127" s="42" t="n">
        <v>6.66666666666667</v>
      </c>
      <c r="AD127" s="42" t="e">
        <f aca="false">AVERAGE(Table1323[[#This Row],[5Ci Political parties]:[5ciii educational, sporting and cultural organizations]])</f>
        <v>#N/A</v>
      </c>
      <c r="AE127" s="42" t="n">
        <v>10</v>
      </c>
      <c r="AF127" s="42" t="n">
        <v>7.5</v>
      </c>
      <c r="AG127" s="42" t="n">
        <v>10</v>
      </c>
      <c r="AH127" s="42" t="e">
        <f aca="false">AVERAGE(Table1323[[#This Row],[5Di Political parties]:[5diii educational, sporting and cultural organizations5]])</f>
        <v>#N/A</v>
      </c>
      <c r="AI127" s="42" t="e">
        <f aca="false">AVERAGE(Y127,Z127,AD127,AH127)</f>
        <v>#N/A</v>
      </c>
      <c r="AJ127" s="24" t="n">
        <v>10</v>
      </c>
      <c r="AK127" s="25" t="n">
        <v>7.66666666666667</v>
      </c>
      <c r="AL127" s="25" t="n">
        <v>7.5</v>
      </c>
      <c r="AM127" s="25" t="n">
        <v>10</v>
      </c>
      <c r="AN127" s="25" t="n">
        <v>10</v>
      </c>
      <c r="AO127" s="25" t="n">
        <f aca="false">AVERAGE(Table1323[[#This Row],[6Di Access to foreign television (cable/ satellite)]:[6Dii Access to foreign newspapers]])</f>
        <v>10</v>
      </c>
      <c r="AP127" s="25" t="n">
        <v>10</v>
      </c>
      <c r="AQ127" s="42" t="n">
        <f aca="false">AVERAGE(AJ127:AK127,AL127,AO127,AP127)</f>
        <v>9.03333333333333</v>
      </c>
      <c r="AR127" s="42" t="n">
        <v>10</v>
      </c>
      <c r="AS127" s="42" t="n">
        <v>10</v>
      </c>
      <c r="AT127" s="42" t="n">
        <v>10</v>
      </c>
      <c r="AU127" s="42" t="n">
        <f aca="false">AVERAGE(AS127:AT127)</f>
        <v>10</v>
      </c>
      <c r="AV127" s="42" t="n">
        <f aca="false">AVERAGE(AR127,AU127)</f>
        <v>10</v>
      </c>
      <c r="AW127" s="43" t="n">
        <f aca="false">AVERAGE(Table1323[[#This Row],[RULE OF LAW]],Table1323[[#This Row],[SECURITY &amp; SAFETY]],Table1323[[#This Row],[PERSONAL FREEDOM (minus Security &amp;Safety and Rule of Law)]],Table1323[[#This Row],[PERSONAL FREEDOM (minus Security &amp;Safety and Rule of Law)]])</f>
        <v>8.57583333333333</v>
      </c>
      <c r="AX127" s="44" t="n">
        <v>6.56</v>
      </c>
      <c r="AY127" s="45" t="n">
        <f aca="false">AVERAGE(Table1323[[#This Row],[PERSONAL FREEDOM]:[ECONOMIC FREEDOM]])</f>
        <v>7.56791666666667</v>
      </c>
      <c r="AZ127" s="46" t="n">
        <f aca="false">RANK(BA127,$BA$2:$BA$154)</f>
        <v>46</v>
      </c>
      <c r="BA127" s="48" t="n">
        <f aca="false">ROUND(AY127, 2)</f>
        <v>7.57</v>
      </c>
      <c r="BB127" s="43" t="n">
        <f aca="false">Table1323[[#This Row],[1 Rule of Law]]</f>
        <v>6.7</v>
      </c>
      <c r="BC127" s="43" t="n">
        <f aca="false">Table1323[[#This Row],[2 Security &amp; Safety]]</f>
        <v>9.74</v>
      </c>
      <c r="BD127" s="43" t="e">
        <f aca="false">AVERAGE(AQ127,U127,AI127,AV127,X127)</f>
        <v>#N/A</v>
      </c>
    </row>
    <row r="128" customFormat="false" ht="15" hidden="false" customHeight="true" outlineLevel="0" collapsed="false">
      <c r="A128" s="41" t="s">
        <v>179</v>
      </c>
      <c r="B128" s="42" t="n">
        <v>5.9</v>
      </c>
      <c r="C128" s="42" t="n">
        <v>5.4702061588314</v>
      </c>
      <c r="D128" s="42" t="n">
        <v>4.93221886115064</v>
      </c>
      <c r="E128" s="42" t="n">
        <v>5.4</v>
      </c>
      <c r="F128" s="42" t="n">
        <v>0</v>
      </c>
      <c r="G128" s="42" t="n">
        <v>10</v>
      </c>
      <c r="H128" s="42" t="n">
        <v>10</v>
      </c>
      <c r="I128" s="42" t="n">
        <v>2.5</v>
      </c>
      <c r="J128" s="42" t="n">
        <v>10</v>
      </c>
      <c r="K128" s="42" t="n">
        <v>10</v>
      </c>
      <c r="L128" s="42" t="n">
        <f aca="false">AVERAGE(Table1323[[#This Row],[2Bi Disappearance]:[2Bv Terrorism Injured ]])</f>
        <v>8.5</v>
      </c>
      <c r="M128" s="42" t="n">
        <v>10</v>
      </c>
      <c r="N128" s="42" t="n">
        <v>10</v>
      </c>
      <c r="O128" s="47" t="n">
        <v>0</v>
      </c>
      <c r="P128" s="47" t="n">
        <f aca="false">AVERAGE(Table1323[[#This Row],[2Ci Female Genital Mutilation]:[2Ciii Equal Inheritance Rights]])</f>
        <v>6.66666666666667</v>
      </c>
      <c r="Q128" s="42" t="n">
        <f aca="false">AVERAGE(F128,L128,P128)</f>
        <v>5.05555555555556</v>
      </c>
      <c r="R128" s="42" t="n">
        <v>10</v>
      </c>
      <c r="S128" s="42" t="n">
        <v>10</v>
      </c>
      <c r="T128" s="42" t="n">
        <v>5</v>
      </c>
      <c r="U128" s="42" t="n">
        <f aca="false">AVERAGE(R128:T128)</f>
        <v>8.33333333333333</v>
      </c>
      <c r="V128" s="42" t="n">
        <v>7.5</v>
      </c>
      <c r="W128" s="42" t="n">
        <v>10</v>
      </c>
      <c r="X128" s="42" t="n">
        <f aca="false">AVERAGE(Table1323[[#This Row],[4A Freedom to establish religious organizations]:[4B Autonomy of religious organizations]])</f>
        <v>8.75</v>
      </c>
      <c r="Y128" s="42" t="n">
        <v>10</v>
      </c>
      <c r="Z128" s="42" t="n">
        <v>10</v>
      </c>
      <c r="AA128" s="42" t="n">
        <v>10</v>
      </c>
      <c r="AB128" s="42" t="n">
        <v>6.66666666666667</v>
      </c>
      <c r="AC128" s="42" t="n">
        <v>10</v>
      </c>
      <c r="AD128" s="42" t="e">
        <f aca="false">AVERAGE(Table1323[[#This Row],[5Ci Political parties]:[5ciii educational, sporting and cultural organizations]])</f>
        <v>#N/A</v>
      </c>
      <c r="AE128" s="42" t="n">
        <v>7.5</v>
      </c>
      <c r="AF128" s="42" t="n">
        <v>7.5</v>
      </c>
      <c r="AG128" s="42" t="n">
        <v>7.5</v>
      </c>
      <c r="AH128" s="42" t="e">
        <f aca="false">AVERAGE(Table1323[[#This Row],[5Di Political parties]:[5diii educational, sporting and cultural organizations5]])</f>
        <v>#N/A</v>
      </c>
      <c r="AI128" s="42" t="e">
        <f aca="false">AVERAGE(Y128,Z128,AD128,AH128)</f>
        <v>#N/A</v>
      </c>
      <c r="AJ128" s="24" t="n">
        <v>10</v>
      </c>
      <c r="AK128" s="25" t="n">
        <v>7</v>
      </c>
      <c r="AL128" s="25" t="n">
        <v>7</v>
      </c>
      <c r="AM128" s="25" t="n">
        <v>10</v>
      </c>
      <c r="AN128" s="25" t="n">
        <v>10</v>
      </c>
      <c r="AO128" s="25" t="n">
        <f aca="false">AVERAGE(Table1323[[#This Row],[6Di Access to foreign television (cable/ satellite)]:[6Dii Access to foreign newspapers]])</f>
        <v>10</v>
      </c>
      <c r="AP128" s="25" t="n">
        <v>10</v>
      </c>
      <c r="AQ128" s="42" t="n">
        <f aca="false">AVERAGE(AJ128:AK128,AL128,AO128,AP128)</f>
        <v>8.8</v>
      </c>
      <c r="AR128" s="42" t="n">
        <v>5</v>
      </c>
      <c r="AS128" s="42" t="n">
        <v>10</v>
      </c>
      <c r="AT128" s="42" t="n">
        <v>10</v>
      </c>
      <c r="AU128" s="42" t="n">
        <f aca="false">AVERAGE(AS128:AT128)</f>
        <v>10</v>
      </c>
      <c r="AV128" s="42" t="n">
        <f aca="false">AVERAGE(AR128,AU128)</f>
        <v>7.5</v>
      </c>
      <c r="AW128" s="43" t="n">
        <f aca="false">AVERAGE(Table1323[[#This Row],[RULE OF LAW]],Table1323[[#This Row],[SECURITY &amp; SAFETY]],Table1323[[#This Row],[PERSONAL FREEDOM (minus Security &amp;Safety and Rule of Law)]],Table1323[[#This Row],[PERSONAL FREEDOM (minus Security &amp;Safety and Rule of Law)]])</f>
        <v>6.86194444444445</v>
      </c>
      <c r="AX128" s="44" t="n">
        <v>6.73</v>
      </c>
      <c r="AY128" s="45" t="n">
        <f aca="false">AVERAGE(Table1323[[#This Row],[PERSONAL FREEDOM]:[ECONOMIC FREEDOM]])</f>
        <v>6.79597222222222</v>
      </c>
      <c r="AZ128" s="46" t="n">
        <f aca="false">RANK(BA128,$BA$2:$BA$154)</f>
        <v>86</v>
      </c>
      <c r="BA128" s="48" t="n">
        <f aca="false">ROUND(AY128, 2)</f>
        <v>6.8</v>
      </c>
      <c r="BB128" s="43" t="n">
        <f aca="false">Table1323[[#This Row],[1 Rule of Law]]</f>
        <v>5.4</v>
      </c>
      <c r="BC128" s="43" t="n">
        <f aca="false">Table1323[[#This Row],[2 Security &amp; Safety]]</f>
        <v>5.05555555555556</v>
      </c>
      <c r="BD128" s="43" t="e">
        <f aca="false">AVERAGE(AQ128,U128,AI128,AV128,X128)</f>
        <v>#N/A</v>
      </c>
    </row>
    <row r="129" customFormat="false" ht="15" hidden="false" customHeight="true" outlineLevel="0" collapsed="false">
      <c r="A129" s="41" t="s">
        <v>180</v>
      </c>
      <c r="B129" s="42" t="n">
        <v>8.46666666666667</v>
      </c>
      <c r="C129" s="42" t="n">
        <v>6.45605528166687</v>
      </c>
      <c r="D129" s="42" t="n">
        <v>6.92366032303946</v>
      </c>
      <c r="E129" s="42" t="n">
        <v>7.3</v>
      </c>
      <c r="F129" s="42" t="n">
        <v>9.68</v>
      </c>
      <c r="G129" s="42" t="n">
        <v>10</v>
      </c>
      <c r="H129" s="42" t="n">
        <v>10</v>
      </c>
      <c r="I129" s="42" t="n">
        <v>10</v>
      </c>
      <c r="J129" s="42" t="n">
        <v>10</v>
      </c>
      <c r="K129" s="42" t="n">
        <v>10</v>
      </c>
      <c r="L129" s="42" t="n">
        <f aca="false">AVERAGE(Table1323[[#This Row],[2Bi Disappearance]:[2Bv Terrorism Injured ]])</f>
        <v>10</v>
      </c>
      <c r="M129" s="42" t="n">
        <v>9.5</v>
      </c>
      <c r="N129" s="42" t="n">
        <v>10</v>
      </c>
      <c r="O129" s="47" t="n">
        <v>10</v>
      </c>
      <c r="P129" s="47" t="n">
        <f aca="false">AVERAGE(Table1323[[#This Row],[2Ci Female Genital Mutilation]:[2Ciii Equal Inheritance Rights]])</f>
        <v>9.83333333333333</v>
      </c>
      <c r="Q129" s="42" t="n">
        <f aca="false">AVERAGE(F129,L129,P129)</f>
        <v>9.83777777777778</v>
      </c>
      <c r="R129" s="42" t="n">
        <v>10</v>
      </c>
      <c r="S129" s="42" t="n">
        <v>10</v>
      </c>
      <c r="T129" s="42" t="n">
        <v>10</v>
      </c>
      <c r="U129" s="42" t="n">
        <f aca="false">AVERAGE(R129:T129)</f>
        <v>10</v>
      </c>
      <c r="V129" s="42" t="n">
        <v>10</v>
      </c>
      <c r="W129" s="42" t="n">
        <v>10</v>
      </c>
      <c r="X129" s="42" t="n">
        <f aca="false">AVERAGE(Table1323[[#This Row],[4A Freedom to establish religious organizations]:[4B Autonomy of religious organizations]])</f>
        <v>10</v>
      </c>
      <c r="Y129" s="42" t="n">
        <v>10</v>
      </c>
      <c r="Z129" s="42" t="n">
        <v>10</v>
      </c>
      <c r="AA129" s="42" t="n">
        <v>10</v>
      </c>
      <c r="AB129" s="42" t="n">
        <v>10</v>
      </c>
      <c r="AC129" s="42" t="n">
        <v>10</v>
      </c>
      <c r="AD129" s="42" t="e">
        <f aca="false">AVERAGE(Table1323[[#This Row],[5Ci Political parties]:[5ciii educational, sporting and cultural organizations]])</f>
        <v>#N/A</v>
      </c>
      <c r="AE129" s="42" t="n">
        <v>10</v>
      </c>
      <c r="AF129" s="42" t="n">
        <v>10</v>
      </c>
      <c r="AG129" s="42" t="n">
        <v>10</v>
      </c>
      <c r="AH129" s="42" t="e">
        <f aca="false">AVERAGE(Table1323[[#This Row],[5Di Political parties]:[5diii educational, sporting and cultural organizations5]])</f>
        <v>#N/A</v>
      </c>
      <c r="AI129" s="42" t="e">
        <f aca="false">AVERAGE(Y129,Z129,AD129,AH129)</f>
        <v>#N/A</v>
      </c>
      <c r="AJ129" s="24" t="n">
        <v>10</v>
      </c>
      <c r="AK129" s="25" t="n">
        <v>8.33333333333333</v>
      </c>
      <c r="AL129" s="25" t="n">
        <v>6.5</v>
      </c>
      <c r="AM129" s="25" t="n">
        <v>10</v>
      </c>
      <c r="AN129" s="25" t="n">
        <v>10</v>
      </c>
      <c r="AO129" s="25" t="n">
        <f aca="false">AVERAGE(Table1323[[#This Row],[6Di Access to foreign television (cable/ satellite)]:[6Dii Access to foreign newspapers]])</f>
        <v>10</v>
      </c>
      <c r="AP129" s="25" t="n">
        <v>10</v>
      </c>
      <c r="AQ129" s="42" t="n">
        <f aca="false">AVERAGE(AJ129:AK129,AL129,AO129,AP129)</f>
        <v>8.96666666666667</v>
      </c>
      <c r="AR129" s="42" t="n">
        <v>10</v>
      </c>
      <c r="AS129" s="42" t="n">
        <v>10</v>
      </c>
      <c r="AT129" s="42" t="n">
        <v>10</v>
      </c>
      <c r="AU129" s="42" t="n">
        <f aca="false">AVERAGE(AS129:AT129)</f>
        <v>10</v>
      </c>
      <c r="AV129" s="42" t="n">
        <f aca="false">AVERAGE(AR129,AU129)</f>
        <v>10</v>
      </c>
      <c r="AW129" s="43" t="n">
        <f aca="false">AVERAGE(Table1323[[#This Row],[RULE OF LAW]],Table1323[[#This Row],[SECURITY &amp; SAFETY]],Table1323[[#This Row],[PERSONAL FREEDOM (minus Security &amp;Safety and Rule of Law)]],Table1323[[#This Row],[PERSONAL FREEDOM (minus Security &amp;Safety and Rule of Law)]])</f>
        <v>9.18111111111111</v>
      </c>
      <c r="AX129" s="44" t="n">
        <v>7.28</v>
      </c>
      <c r="AY129" s="45" t="n">
        <f aca="false">AVERAGE(Table1323[[#This Row],[PERSONAL FREEDOM]:[ECONOMIC FREEDOM]])</f>
        <v>8.23055555555556</v>
      </c>
      <c r="AZ129" s="46" t="n">
        <f aca="false">RANK(BA129,$BA$2:$BA$154)</f>
        <v>21</v>
      </c>
      <c r="BA129" s="48" t="n">
        <f aca="false">ROUND(AY129, 2)</f>
        <v>8.23</v>
      </c>
      <c r="BB129" s="43" t="n">
        <f aca="false">Table1323[[#This Row],[1 Rule of Law]]</f>
        <v>7.3</v>
      </c>
      <c r="BC129" s="43" t="n">
        <f aca="false">Table1323[[#This Row],[2 Security &amp; Safety]]</f>
        <v>9.83777777777778</v>
      </c>
      <c r="BD129" s="43" t="e">
        <f aca="false">AVERAGE(AQ129,U129,AI129,AV129,X129)</f>
        <v>#N/A</v>
      </c>
    </row>
    <row r="130" customFormat="false" ht="15" hidden="false" customHeight="true" outlineLevel="0" collapsed="false">
      <c r="A130" s="41" t="s">
        <v>181</v>
      </c>
      <c r="B130" s="42" t="n">
        <v>4.1</v>
      </c>
      <c r="C130" s="42" t="n">
        <v>5.22685738675552</v>
      </c>
      <c r="D130" s="42" t="n">
        <v>6.1635622588734</v>
      </c>
      <c r="E130" s="42" t="n">
        <v>5.2</v>
      </c>
      <c r="F130" s="42" t="n">
        <v>8.56</v>
      </c>
      <c r="G130" s="42" t="n">
        <v>5</v>
      </c>
      <c r="H130" s="42" t="n">
        <v>10</v>
      </c>
      <c r="I130" s="42" t="n">
        <v>5</v>
      </c>
      <c r="J130" s="42" t="n">
        <v>9.96772058942204</v>
      </c>
      <c r="K130" s="42" t="n">
        <v>9.96126470730644</v>
      </c>
      <c r="L130" s="42" t="n">
        <f aca="false">AVERAGE(Table1323[[#This Row],[2Bi Disappearance]:[2Bv Terrorism Injured ]])</f>
        <v>7.9857970593457</v>
      </c>
      <c r="M130" s="42" t="n">
        <v>10</v>
      </c>
      <c r="N130" s="42" t="n">
        <v>10</v>
      </c>
      <c r="O130" s="47" t="n">
        <v>5</v>
      </c>
      <c r="P130" s="47" t="n">
        <f aca="false">AVERAGE(Table1323[[#This Row],[2Ci Female Genital Mutilation]:[2Ciii Equal Inheritance Rights]])</f>
        <v>8.33333333333333</v>
      </c>
      <c r="Q130" s="42" t="n">
        <f aca="false">AVERAGE(F130,L130,P130)</f>
        <v>8.29304346422634</v>
      </c>
      <c r="R130" s="42" t="n">
        <v>5</v>
      </c>
      <c r="S130" s="42" t="n">
        <v>0</v>
      </c>
      <c r="T130" s="42" t="n">
        <v>10</v>
      </c>
      <c r="U130" s="42" t="n">
        <f aca="false">AVERAGE(R130:T130)</f>
        <v>5</v>
      </c>
      <c r="V130" s="42" t="n">
        <v>10</v>
      </c>
      <c r="W130" s="42" t="n">
        <v>6.66666666666667</v>
      </c>
      <c r="X130" s="42" t="n">
        <f aca="false">AVERAGE(Table1323[[#This Row],[4A Freedom to establish religious organizations]:[4B Autonomy of religious organizations]])</f>
        <v>8.33333333333333</v>
      </c>
      <c r="Y130" s="42" t="n">
        <v>7.5</v>
      </c>
      <c r="Z130" s="42" t="n">
        <v>7.5</v>
      </c>
      <c r="AA130" s="42" t="n">
        <v>6.66666666666667</v>
      </c>
      <c r="AB130" s="42" t="n">
        <v>6.66666666666667</v>
      </c>
      <c r="AC130" s="42" t="n">
        <v>6.66666666666667</v>
      </c>
      <c r="AD130" s="42" t="e">
        <f aca="false">AVERAGE(Table1323[[#This Row],[5Ci Political parties]:[5ciii educational, sporting and cultural organizations]])</f>
        <v>#N/A</v>
      </c>
      <c r="AE130" s="42" t="n">
        <v>7.5</v>
      </c>
      <c r="AF130" s="42" t="n">
        <v>10</v>
      </c>
      <c r="AG130" s="42" t="n">
        <v>10</v>
      </c>
      <c r="AH130" s="42" t="e">
        <f aca="false">AVERAGE(Table1323[[#This Row],[5Di Political parties]:[5diii educational, sporting and cultural organizations5]])</f>
        <v>#N/A</v>
      </c>
      <c r="AI130" s="42" t="e">
        <f aca="false">AVERAGE(Y130,Z130,AD130,AH130)</f>
        <v>#N/A</v>
      </c>
      <c r="AJ130" s="24" t="n">
        <v>10</v>
      </c>
      <c r="AK130" s="25" t="n">
        <v>3</v>
      </c>
      <c r="AL130" s="25" t="n">
        <v>2</v>
      </c>
      <c r="AM130" s="25" t="n">
        <v>10</v>
      </c>
      <c r="AN130" s="25" t="n">
        <v>10</v>
      </c>
      <c r="AO130" s="25" t="n">
        <f aca="false">AVERAGE(Table1323[[#This Row],[6Di Access to foreign television (cable/ satellite)]:[6Dii Access to foreign newspapers]])</f>
        <v>10</v>
      </c>
      <c r="AP130" s="25" t="n">
        <v>10</v>
      </c>
      <c r="AQ130" s="42" t="n">
        <f aca="false">AVERAGE(AJ130:AK130,AL130,AO130,AP130)</f>
        <v>7</v>
      </c>
      <c r="AR130" s="42" t="n">
        <v>5</v>
      </c>
      <c r="AS130" s="42" t="n">
        <v>0</v>
      </c>
      <c r="AT130" s="42" t="n">
        <v>0</v>
      </c>
      <c r="AU130" s="42" t="n">
        <f aca="false">AVERAGE(AS130:AT130)</f>
        <v>0</v>
      </c>
      <c r="AV130" s="42" t="n">
        <f aca="false">AVERAGE(AR130,AU130)</f>
        <v>2.5</v>
      </c>
      <c r="AW130" s="43" t="n">
        <f aca="false">AVERAGE(Table1323[[#This Row],[RULE OF LAW]],Table1323[[#This Row],[SECURITY &amp; SAFETY]],Table1323[[#This Row],[PERSONAL FREEDOM (minus Security &amp;Safety and Rule of Law)]],Table1323[[#This Row],[PERSONAL FREEDOM (minus Security &amp;Safety and Rule of Law)]])</f>
        <v>6.42742753272325</v>
      </c>
      <c r="AX130" s="44" t="n">
        <v>6.49</v>
      </c>
      <c r="AY130" s="45" t="n">
        <f aca="false">AVERAGE(Table1323[[#This Row],[PERSONAL FREEDOM]:[ECONOMIC FREEDOM]])</f>
        <v>6.45871376636163</v>
      </c>
      <c r="AZ130" s="46" t="n">
        <f aca="false">RANK(BA130,$BA$2:$BA$154)</f>
        <v>110</v>
      </c>
      <c r="BA130" s="48" t="n">
        <f aca="false">ROUND(AY130, 2)</f>
        <v>6.46</v>
      </c>
      <c r="BB130" s="43" t="n">
        <f aca="false">Table1323[[#This Row],[1 Rule of Law]]</f>
        <v>5.2</v>
      </c>
      <c r="BC130" s="43" t="n">
        <f aca="false">Table1323[[#This Row],[2 Security &amp; Safety]]</f>
        <v>8.29304346422634</v>
      </c>
      <c r="BD130" s="43" t="e">
        <f aca="false">AVERAGE(AQ130,U130,AI130,AV130,X130)</f>
        <v>#N/A</v>
      </c>
    </row>
    <row r="131" customFormat="false" ht="15" hidden="false" customHeight="true" outlineLevel="0" collapsed="false">
      <c r="A131" s="41" t="s">
        <v>211</v>
      </c>
      <c r="B131" s="42" t="s">
        <v>60</v>
      </c>
      <c r="C131" s="42" t="s">
        <v>60</v>
      </c>
      <c r="D131" s="42" t="s">
        <v>60</v>
      </c>
      <c r="E131" s="42" t="n">
        <v>5.376934</v>
      </c>
      <c r="F131" s="42" t="n">
        <v>7.56</v>
      </c>
      <c r="G131" s="42" t="n">
        <v>10</v>
      </c>
      <c r="H131" s="42" t="n">
        <v>10</v>
      </c>
      <c r="I131" s="42" t="s">
        <v>60</v>
      </c>
      <c r="J131" s="42" t="n">
        <v>10</v>
      </c>
      <c r="K131" s="42" t="n">
        <v>10</v>
      </c>
      <c r="L131" s="42" t="n">
        <f aca="false">AVERAGE(Table1323[[#This Row],[2Bi Disappearance]:[2Bv Terrorism Injured ]])</f>
        <v>10</v>
      </c>
      <c r="M131" s="42" t="n">
        <v>10</v>
      </c>
      <c r="N131" s="42" t="n">
        <v>10</v>
      </c>
      <c r="O131" s="47" t="n">
        <v>5</v>
      </c>
      <c r="P131" s="47" t="n">
        <f aca="false">AVERAGE(Table1323[[#This Row],[2Ci Female Genital Mutilation]:[2Ciii Equal Inheritance Rights]])</f>
        <v>8.33333333333333</v>
      </c>
      <c r="Q131" s="42" t="n">
        <f aca="false">AVERAGE(F131,L131,P131)</f>
        <v>8.63111111111111</v>
      </c>
      <c r="R131" s="42" t="n">
        <v>10</v>
      </c>
      <c r="S131" s="42" t="n">
        <v>10</v>
      </c>
      <c r="T131" s="42" t="s">
        <v>60</v>
      </c>
      <c r="U131" s="42" t="n">
        <f aca="false">AVERAGE(R131:T131)</f>
        <v>10</v>
      </c>
      <c r="V131" s="42" t="s">
        <v>60</v>
      </c>
      <c r="W131" s="42" t="s">
        <v>60</v>
      </c>
      <c r="X131" s="42" t="s">
        <v>60</v>
      </c>
      <c r="Y131" s="42" t="s">
        <v>60</v>
      </c>
      <c r="Z131" s="42" t="s">
        <v>60</v>
      </c>
      <c r="AA131" s="42" t="s">
        <v>60</v>
      </c>
      <c r="AB131" s="42" t="s">
        <v>60</v>
      </c>
      <c r="AC131" s="42" t="s">
        <v>60</v>
      </c>
      <c r="AD131" s="42" t="s">
        <v>60</v>
      </c>
      <c r="AE131" s="42" t="s">
        <v>60</v>
      </c>
      <c r="AF131" s="42" t="s">
        <v>60</v>
      </c>
      <c r="AG131" s="42" t="s">
        <v>60</v>
      </c>
      <c r="AH131" s="42" t="s">
        <v>60</v>
      </c>
      <c r="AI131" s="42" t="s">
        <v>60</v>
      </c>
      <c r="AJ131" s="24" t="n">
        <v>10</v>
      </c>
      <c r="AK131" s="25" t="n">
        <v>8.33333333333333</v>
      </c>
      <c r="AL131" s="25" t="n">
        <v>7</v>
      </c>
      <c r="AM131" s="25" t="s">
        <v>60</v>
      </c>
      <c r="AN131" s="25" t="s">
        <v>60</v>
      </c>
      <c r="AO131" s="25" t="s">
        <v>60</v>
      </c>
      <c r="AP131" s="25" t="s">
        <v>60</v>
      </c>
      <c r="AQ131" s="42" t="n">
        <f aca="false">AVERAGE(AJ131:AK131,AL131,AO131,AP131)</f>
        <v>8.44444444444444</v>
      </c>
      <c r="AR131" s="42" t="n">
        <v>10</v>
      </c>
      <c r="AS131" s="42" t="n">
        <v>10</v>
      </c>
      <c r="AT131" s="42" t="n">
        <v>10</v>
      </c>
      <c r="AU131" s="42" t="n">
        <f aca="false">AVERAGE(AS131:AT131)</f>
        <v>10</v>
      </c>
      <c r="AV131" s="42" t="n">
        <f aca="false">AVERAGE(AR131,AU131)</f>
        <v>10</v>
      </c>
      <c r="AW131" s="43" t="n">
        <f aca="false">AVERAGE(Table1323[[#This Row],[RULE OF LAW]],Table1323[[#This Row],[SECURITY &amp; SAFETY]],Table1323[[#This Row],[PERSONAL FREEDOM (minus Security &amp;Safety and Rule of Law)]],Table1323[[#This Row],[PERSONAL FREEDOM (minus Security &amp;Safety and Rule of Law)]])</f>
        <v>8.24275201851852</v>
      </c>
      <c r="AX131" s="44" t="n">
        <v>6.78</v>
      </c>
      <c r="AY131" s="45" t="n">
        <f aca="false">AVERAGE(Table1323[[#This Row],[PERSONAL FREEDOM]:[ECONOMIC FREEDOM]])</f>
        <v>7.51137600925926</v>
      </c>
      <c r="AZ131" s="46" t="n">
        <f aca="false">RANK(BA131,$BA$2:$BA$154)</f>
        <v>49</v>
      </c>
      <c r="BA131" s="48" t="n">
        <f aca="false">ROUND(AY131, 2)</f>
        <v>7.51</v>
      </c>
      <c r="BB131" s="43" t="n">
        <f aca="false">Table1323[[#This Row],[1 Rule of Law]]</f>
        <v>5.376934</v>
      </c>
      <c r="BC131" s="43" t="n">
        <f aca="false">Table1323[[#This Row],[2 Security &amp; Safety]]</f>
        <v>8.63111111111111</v>
      </c>
      <c r="BD131" s="43" t="n">
        <f aca="false">AVERAGE(AQ131,U131,AI131,AV131,X131)</f>
        <v>9.48148148148148</v>
      </c>
    </row>
    <row r="132" customFormat="false" ht="15" hidden="false" customHeight="true" outlineLevel="0" collapsed="false">
      <c r="A132" s="41" t="s">
        <v>212</v>
      </c>
      <c r="B132" s="42" t="s">
        <v>60</v>
      </c>
      <c r="C132" s="42" t="s">
        <v>60</v>
      </c>
      <c r="D132" s="42" t="s">
        <v>60</v>
      </c>
      <c r="E132" s="42" t="n">
        <v>4.832763</v>
      </c>
      <c r="F132" s="42" t="n">
        <v>0</v>
      </c>
      <c r="G132" s="42" t="n">
        <v>10</v>
      </c>
      <c r="H132" s="42" t="n">
        <v>10</v>
      </c>
      <c r="I132" s="42" t="n">
        <v>7.5</v>
      </c>
      <c r="J132" s="42" t="n">
        <v>10</v>
      </c>
      <c r="K132" s="42" t="n">
        <v>10</v>
      </c>
      <c r="L132" s="42" t="n">
        <f aca="false">AVERAGE(Table1323[[#This Row],[2Bi Disappearance]:[2Bv Terrorism Injured ]])</f>
        <v>9.5</v>
      </c>
      <c r="M132" s="42" t="n">
        <v>10</v>
      </c>
      <c r="N132" s="42" t="n">
        <v>10</v>
      </c>
      <c r="O132" s="47" t="n">
        <v>5</v>
      </c>
      <c r="P132" s="47" t="n">
        <f aca="false">AVERAGE(Table1323[[#This Row],[2Ci Female Genital Mutilation]:[2Ciii Equal Inheritance Rights]])</f>
        <v>8.33333333333333</v>
      </c>
      <c r="Q132" s="42" t="n">
        <f aca="false">AVERAGE(F132,L132,P132)</f>
        <v>5.94444444444445</v>
      </c>
      <c r="R132" s="42" t="n">
        <v>5</v>
      </c>
      <c r="S132" s="42" t="n">
        <v>5</v>
      </c>
      <c r="T132" s="42" t="n">
        <v>5</v>
      </c>
      <c r="U132" s="42" t="n">
        <f aca="false">AVERAGE(R132:T132)</f>
        <v>5</v>
      </c>
      <c r="V132" s="42" t="s">
        <v>60</v>
      </c>
      <c r="W132" s="42" t="s">
        <v>60</v>
      </c>
      <c r="X132" s="42" t="s">
        <v>60</v>
      </c>
      <c r="Y132" s="42" t="s">
        <v>60</v>
      </c>
      <c r="Z132" s="42" t="s">
        <v>60</v>
      </c>
      <c r="AA132" s="42" t="s">
        <v>60</v>
      </c>
      <c r="AB132" s="42" t="s">
        <v>60</v>
      </c>
      <c r="AC132" s="42" t="s">
        <v>60</v>
      </c>
      <c r="AD132" s="42" t="s">
        <v>60</v>
      </c>
      <c r="AE132" s="42" t="s">
        <v>60</v>
      </c>
      <c r="AF132" s="42" t="s">
        <v>60</v>
      </c>
      <c r="AG132" s="42" t="s">
        <v>60</v>
      </c>
      <c r="AH132" s="42" t="s">
        <v>60</v>
      </c>
      <c r="AI132" s="42" t="s">
        <v>60</v>
      </c>
      <c r="AJ132" s="24" t="n">
        <v>10</v>
      </c>
      <c r="AK132" s="25" t="n">
        <v>1.66666666666667</v>
      </c>
      <c r="AL132" s="25" t="n">
        <v>3.5</v>
      </c>
      <c r="AM132" s="25" t="s">
        <v>60</v>
      </c>
      <c r="AN132" s="25" t="s">
        <v>60</v>
      </c>
      <c r="AO132" s="25" t="s">
        <v>60</v>
      </c>
      <c r="AP132" s="25" t="s">
        <v>60</v>
      </c>
      <c r="AQ132" s="42" t="n">
        <f aca="false">AVERAGE(AJ132:AK132,AL132,AO132,AP132)</f>
        <v>5.05555555555556</v>
      </c>
      <c r="AR132" s="42" t="n">
        <v>0</v>
      </c>
      <c r="AS132" s="42" t="n">
        <v>0</v>
      </c>
      <c r="AT132" s="42" t="n">
        <v>10</v>
      </c>
      <c r="AU132" s="42" t="n">
        <f aca="false">AVERAGE(AS132:AT132)</f>
        <v>5</v>
      </c>
      <c r="AV132" s="42" t="n">
        <f aca="false">AVERAGE(AR132,AU132)</f>
        <v>2.5</v>
      </c>
      <c r="AW132" s="43" t="n">
        <f aca="false">AVERAGE(Table1323[[#This Row],[RULE OF LAW]],Table1323[[#This Row],[SECURITY &amp; SAFETY]],Table1323[[#This Row],[PERSONAL FREEDOM (minus Security &amp;Safety and Rule of Law)]],Table1323[[#This Row],[PERSONAL FREEDOM (minus Security &amp;Safety and Rule of Law)]])</f>
        <v>4.7868944537037</v>
      </c>
      <c r="AX132" s="44" t="n">
        <v>6.69</v>
      </c>
      <c r="AY132" s="45" t="n">
        <f aca="false">AVERAGE(Table1323[[#This Row],[PERSONAL FREEDOM]:[ECONOMIC FREEDOM]])</f>
        <v>5.73844722685185</v>
      </c>
      <c r="AZ132" s="46" t="n">
        <f aca="false">RANK(BA132,$BA$2:$BA$154)</f>
        <v>134</v>
      </c>
      <c r="BA132" s="48" t="n">
        <f aca="false">ROUND(AY132, 2)</f>
        <v>5.74</v>
      </c>
      <c r="BB132" s="43" t="n">
        <f aca="false">Table1323[[#This Row],[1 Rule of Law]]</f>
        <v>4.832763</v>
      </c>
      <c r="BC132" s="43" t="n">
        <f aca="false">Table1323[[#This Row],[2 Security &amp; Safety]]</f>
        <v>5.94444444444445</v>
      </c>
      <c r="BD132" s="43" t="n">
        <f aca="false">AVERAGE(AQ132,U132,AI132,AV132,X132)</f>
        <v>4.18518518518519</v>
      </c>
    </row>
    <row r="133" customFormat="false" ht="15" hidden="false" customHeight="true" outlineLevel="0" collapsed="false">
      <c r="A133" s="41" t="s">
        <v>182</v>
      </c>
      <c r="B133" s="42" t="n">
        <v>9.5</v>
      </c>
      <c r="C133" s="42" t="n">
        <v>7.78017664161462</v>
      </c>
      <c r="D133" s="42" t="n">
        <v>8.23055405462867</v>
      </c>
      <c r="E133" s="42" t="n">
        <v>8.5</v>
      </c>
      <c r="F133" s="42" t="n">
        <v>9.6</v>
      </c>
      <c r="G133" s="42" t="n">
        <v>10</v>
      </c>
      <c r="H133" s="42" t="n">
        <v>10</v>
      </c>
      <c r="I133" s="42" t="n">
        <v>10</v>
      </c>
      <c r="J133" s="42" t="n">
        <v>9.96445629613706</v>
      </c>
      <c r="K133" s="42" t="n">
        <v>9.95734755536447</v>
      </c>
      <c r="L133" s="42" t="n">
        <f aca="false">AVERAGE(Table1323[[#This Row],[2Bi Disappearance]:[2Bv Terrorism Injured ]])</f>
        <v>9.98436077030031</v>
      </c>
      <c r="M133" s="42" t="n">
        <v>9.5</v>
      </c>
      <c r="N133" s="42" t="n">
        <v>10</v>
      </c>
      <c r="O133" s="47" t="n">
        <v>10</v>
      </c>
      <c r="P133" s="47" t="n">
        <f aca="false">AVERAGE(Table1323[[#This Row],[2Ci Female Genital Mutilation]:[2Ciii Equal Inheritance Rights]])</f>
        <v>9.83333333333333</v>
      </c>
      <c r="Q133" s="42" t="n">
        <f aca="false">AVERAGE(F133,L133,P133)</f>
        <v>9.80589803454455</v>
      </c>
      <c r="R133" s="42" t="n">
        <v>10</v>
      </c>
      <c r="S133" s="42" t="n">
        <v>10</v>
      </c>
      <c r="T133" s="42" t="n">
        <v>10</v>
      </c>
      <c r="U133" s="42" t="n">
        <f aca="false">AVERAGE(R133:T133)</f>
        <v>10</v>
      </c>
      <c r="V133" s="42" t="n">
        <v>10</v>
      </c>
      <c r="W133" s="42" t="n">
        <v>10</v>
      </c>
      <c r="X133" s="42" t="n">
        <f aca="false">AVERAGE(Table1323[[#This Row],[4A Freedom to establish religious organizations]:[4B Autonomy of religious organizations]])</f>
        <v>10</v>
      </c>
      <c r="Y133" s="42" t="n">
        <v>10</v>
      </c>
      <c r="Z133" s="42" t="n">
        <v>10</v>
      </c>
      <c r="AA133" s="42" t="n">
        <v>10</v>
      </c>
      <c r="AB133" s="42" t="n">
        <v>10</v>
      </c>
      <c r="AC133" s="42" t="n">
        <v>10</v>
      </c>
      <c r="AD133" s="42" t="e">
        <f aca="false">AVERAGE(Table1323[[#This Row],[5Ci Political parties]:[5ciii educational, sporting and cultural organizations]])</f>
        <v>#N/A</v>
      </c>
      <c r="AE133" s="42" t="n">
        <v>10</v>
      </c>
      <c r="AF133" s="42" t="n">
        <v>10</v>
      </c>
      <c r="AG133" s="42" t="n">
        <v>10</v>
      </c>
      <c r="AH133" s="42" t="e">
        <f aca="false">AVERAGE(Table1323[[#This Row],[5Di Political parties]:[5diii educational, sporting and cultural organizations5]])</f>
        <v>#N/A</v>
      </c>
      <c r="AI133" s="42" t="n">
        <f aca="false">AVERAGE(Y133,Z133,AD133,AH133)</f>
        <v>10</v>
      </c>
      <c r="AJ133" s="24" t="n">
        <v>10</v>
      </c>
      <c r="AK133" s="25" t="n">
        <v>9.33333333333333</v>
      </c>
      <c r="AL133" s="25" t="n">
        <v>8.75</v>
      </c>
      <c r="AM133" s="25" t="n">
        <v>10</v>
      </c>
      <c r="AN133" s="25" t="n">
        <v>10</v>
      </c>
      <c r="AO133" s="25" t="n">
        <f aca="false">AVERAGE(Table1323[[#This Row],[6Di Access to foreign television (cable/ satellite)]:[6Dii Access to foreign newspapers]])</f>
        <v>10</v>
      </c>
      <c r="AP133" s="25" t="n">
        <v>10</v>
      </c>
      <c r="AQ133" s="42" t="n">
        <f aca="false">AVERAGE(AJ133:AK133,AL133,AO133,AP133)</f>
        <v>9.61666666666667</v>
      </c>
      <c r="AR133" s="42" t="n">
        <v>10</v>
      </c>
      <c r="AS133" s="42" t="n">
        <v>10</v>
      </c>
      <c r="AT133" s="42" t="n">
        <v>10</v>
      </c>
      <c r="AU133" s="42" t="n">
        <f aca="false">AVERAGE(AS133:AT133)</f>
        <v>10</v>
      </c>
      <c r="AV133" s="42" t="n">
        <f aca="false">AVERAGE(AR133,AU133)</f>
        <v>10</v>
      </c>
      <c r="AW133" s="43" t="n">
        <f aca="false">AVERAGE(Table1323[[#This Row],[RULE OF LAW]],Table1323[[#This Row],[SECURITY &amp; SAFETY]],Table1323[[#This Row],[PERSONAL FREEDOM (minus Security &amp;Safety and Rule of Law)]],Table1323[[#This Row],[PERSONAL FREEDOM (minus Security &amp;Safety and Rule of Law)]])</f>
        <v>9.5381411753028</v>
      </c>
      <c r="AX133" s="44" t="n">
        <v>7.51</v>
      </c>
      <c r="AY133" s="45" t="n">
        <f aca="false">AVERAGE(Table1323[[#This Row],[PERSONAL FREEDOM]:[ECONOMIC FREEDOM]])</f>
        <v>8.5240705876514</v>
      </c>
      <c r="AZ133" s="46" t="n">
        <f aca="false">RANK(BA133,$BA$2:$BA$154)</f>
        <v>9</v>
      </c>
      <c r="BA133" s="48" t="n">
        <f aca="false">ROUND(AY133, 2)</f>
        <v>8.52</v>
      </c>
      <c r="BB133" s="43" t="n">
        <f aca="false">Table1323[[#This Row],[1 Rule of Law]]</f>
        <v>8.5</v>
      </c>
      <c r="BC133" s="43" t="n">
        <f aca="false">Table1323[[#This Row],[2 Security &amp; Safety]]</f>
        <v>9.80589803454455</v>
      </c>
      <c r="BD133" s="43" t="n">
        <f aca="false">AVERAGE(AQ133,U133,AI133,AV133,X133)</f>
        <v>9.92333333333333</v>
      </c>
    </row>
    <row r="134" customFormat="false" ht="15" hidden="false" customHeight="true" outlineLevel="0" collapsed="false">
      <c r="A134" s="41" t="s">
        <v>183</v>
      </c>
      <c r="B134" s="42" t="s">
        <v>60</v>
      </c>
      <c r="C134" s="42" t="s">
        <v>60</v>
      </c>
      <c r="D134" s="42" t="s">
        <v>60</v>
      </c>
      <c r="E134" s="42" t="n">
        <v>7.920938</v>
      </c>
      <c r="F134" s="42" t="n">
        <v>9.72</v>
      </c>
      <c r="G134" s="42" t="n">
        <v>10</v>
      </c>
      <c r="H134" s="42" t="n">
        <v>10</v>
      </c>
      <c r="I134" s="42" t="n">
        <v>10</v>
      </c>
      <c r="J134" s="42" t="n">
        <v>10</v>
      </c>
      <c r="K134" s="42" t="n">
        <v>10</v>
      </c>
      <c r="L134" s="42" t="n">
        <f aca="false">AVERAGE(Table1323[[#This Row],[2Bi Disappearance]:[2Bv Terrorism Injured ]])</f>
        <v>10</v>
      </c>
      <c r="M134" s="42" t="n">
        <v>9.5</v>
      </c>
      <c r="N134" s="42" t="n">
        <v>10</v>
      </c>
      <c r="O134" s="47" t="n">
        <v>10</v>
      </c>
      <c r="P134" s="47" t="n">
        <f aca="false">AVERAGE(Table1323[[#This Row],[2Ci Female Genital Mutilation]:[2Ciii Equal Inheritance Rights]])</f>
        <v>9.83333333333333</v>
      </c>
      <c r="Q134" s="42" t="n">
        <f aca="false">AVERAGE(F134,L134,P134)</f>
        <v>9.85111111111111</v>
      </c>
      <c r="R134" s="42" t="n">
        <v>10</v>
      </c>
      <c r="S134" s="42" t="n">
        <v>10</v>
      </c>
      <c r="T134" s="42" t="n">
        <v>10</v>
      </c>
      <c r="U134" s="42" t="n">
        <f aca="false">AVERAGE(R134:T134)</f>
        <v>10</v>
      </c>
      <c r="V134" s="42" t="n">
        <v>10</v>
      </c>
      <c r="W134" s="42" t="n">
        <v>10</v>
      </c>
      <c r="X134" s="42" t="n">
        <f aca="false">AVERAGE(Table1323[[#This Row],[4A Freedom to establish religious organizations]:[4B Autonomy of religious organizations]])</f>
        <v>10</v>
      </c>
      <c r="Y134" s="42" t="n">
        <v>10</v>
      </c>
      <c r="Z134" s="42" t="n">
        <v>10</v>
      </c>
      <c r="AA134" s="42" t="n">
        <v>10</v>
      </c>
      <c r="AB134" s="42" t="n">
        <v>10</v>
      </c>
      <c r="AC134" s="42" t="n">
        <v>10</v>
      </c>
      <c r="AD134" s="42" t="e">
        <f aca="false">AVERAGE(Table1323[[#This Row],[5Ci Political parties]:[5ciii educational, sporting and cultural organizations]])</f>
        <v>#N/A</v>
      </c>
      <c r="AE134" s="42" t="n">
        <v>10</v>
      </c>
      <c r="AF134" s="42" t="n">
        <v>10</v>
      </c>
      <c r="AG134" s="42" t="n">
        <v>10</v>
      </c>
      <c r="AH134" s="42" t="e">
        <f aca="false">AVERAGE(Table1323[[#This Row],[5Di Political parties]:[5diii educational, sporting and cultural organizations5]])</f>
        <v>#N/A</v>
      </c>
      <c r="AI134" s="42" t="n">
        <f aca="false">AVERAGE(Y134,Z134,AD134,AH134)</f>
        <v>10</v>
      </c>
      <c r="AJ134" s="24" t="n">
        <v>10</v>
      </c>
      <c r="AK134" s="25" t="n">
        <v>8.33333333333333</v>
      </c>
      <c r="AL134" s="25" t="n">
        <v>9.25</v>
      </c>
      <c r="AM134" s="25" t="n">
        <v>10</v>
      </c>
      <c r="AN134" s="25" t="n">
        <v>10</v>
      </c>
      <c r="AO134" s="25" t="n">
        <f aca="false">AVERAGE(Table1323[[#This Row],[6Di Access to foreign television (cable/ satellite)]:[6Dii Access to foreign newspapers]])</f>
        <v>10</v>
      </c>
      <c r="AP134" s="25" t="n">
        <v>10</v>
      </c>
      <c r="AQ134" s="42" t="n">
        <f aca="false">AVERAGE(AJ134:AK134,AL134,AO134,AP134)</f>
        <v>9.51666666666667</v>
      </c>
      <c r="AR134" s="42" t="n">
        <v>10</v>
      </c>
      <c r="AS134" s="42" t="n">
        <v>10</v>
      </c>
      <c r="AT134" s="42" t="n">
        <v>10</v>
      </c>
      <c r="AU134" s="42" t="n">
        <f aca="false">AVERAGE(AS134:AT134)</f>
        <v>10</v>
      </c>
      <c r="AV134" s="42" t="n">
        <f aca="false">AVERAGE(AR134,AU134)</f>
        <v>10</v>
      </c>
      <c r="AW134" s="43" t="n">
        <f aca="false">AVERAGE(Table1323[[#This Row],[RULE OF LAW]],Table1323[[#This Row],[SECURITY &amp; SAFETY]],Table1323[[#This Row],[PERSONAL FREEDOM (minus Security &amp;Safety and Rule of Law)]],Table1323[[#This Row],[PERSONAL FREEDOM (minus Security &amp;Safety and Rule of Law)]])</f>
        <v>9.39467894444444</v>
      </c>
      <c r="AX134" s="44" t="n">
        <v>8.24</v>
      </c>
      <c r="AY134" s="45" t="n">
        <f aca="false">AVERAGE(Table1323[[#This Row],[PERSONAL FREEDOM]:[ECONOMIC FREEDOM]])</f>
        <v>8.81733947222222</v>
      </c>
      <c r="AZ134" s="46" t="n">
        <f aca="false">RANK(BA134,$BA$2:$BA$154)</f>
        <v>2</v>
      </c>
      <c r="BA134" s="48" t="n">
        <f aca="false">ROUND(AY134, 2)</f>
        <v>8.82</v>
      </c>
      <c r="BB134" s="43" t="n">
        <f aca="false">Table1323[[#This Row],[1 Rule of Law]]</f>
        <v>7.920938</v>
      </c>
      <c r="BC134" s="43" t="n">
        <f aca="false">Table1323[[#This Row],[2 Security &amp; Safety]]</f>
        <v>9.85111111111111</v>
      </c>
      <c r="BD134" s="43" t="n">
        <f aca="false">AVERAGE(AQ134,U134,AI134,AV134,X134)</f>
        <v>9.90333333333333</v>
      </c>
    </row>
    <row r="135" customFormat="false" ht="15" hidden="false" customHeight="true" outlineLevel="0" collapsed="false">
      <c r="A135" s="41" t="s">
        <v>184</v>
      </c>
      <c r="B135" s="42" t="s">
        <v>60</v>
      </c>
      <c r="C135" s="42" t="s">
        <v>60</v>
      </c>
      <c r="D135" s="42" t="s">
        <v>60</v>
      </c>
      <c r="E135" s="42" t="n">
        <v>4.832763</v>
      </c>
      <c r="F135" s="42" t="n">
        <v>9.12</v>
      </c>
      <c r="G135" s="42" t="n">
        <v>5</v>
      </c>
      <c r="H135" s="42" t="n">
        <v>10</v>
      </c>
      <c r="I135" s="42" t="n">
        <v>0</v>
      </c>
      <c r="J135" s="42" t="n">
        <v>10</v>
      </c>
      <c r="K135" s="42" t="n">
        <v>10</v>
      </c>
      <c r="L135" s="42" t="n">
        <f aca="false">AVERAGE(Table1323[[#This Row],[2Bi Disappearance]:[2Bv Terrorism Injured ]])</f>
        <v>7</v>
      </c>
      <c r="M135" s="42" t="n">
        <v>10</v>
      </c>
      <c r="N135" s="42" t="n">
        <v>5</v>
      </c>
      <c r="O135" s="47" t="n">
        <v>5</v>
      </c>
      <c r="P135" s="47" t="n">
        <f aca="false">AVERAGE(Table1323[[#This Row],[2Ci Female Genital Mutilation]:[2Ciii Equal Inheritance Rights]])</f>
        <v>6.66666666666667</v>
      </c>
      <c r="Q135" s="42" t="n">
        <f aca="false">AVERAGE(F135,L135,P135)</f>
        <v>7.59555555555556</v>
      </c>
      <c r="R135" s="42" t="n">
        <v>0</v>
      </c>
      <c r="S135" s="42" t="n">
        <v>5</v>
      </c>
      <c r="T135" s="42" t="n">
        <v>10</v>
      </c>
      <c r="U135" s="42" t="n">
        <f aca="false">AVERAGE(R135:T135)</f>
        <v>5</v>
      </c>
      <c r="V135" s="42" t="n">
        <v>5</v>
      </c>
      <c r="W135" s="42" t="n">
        <v>6.66666666666667</v>
      </c>
      <c r="X135" s="42" t="n">
        <f aca="false">AVERAGE(Table1323[[#This Row],[4A Freedom to establish religious organizations]:[4B Autonomy of religious organizations]])</f>
        <v>5.83333333333333</v>
      </c>
      <c r="Y135" s="42" t="n">
        <v>0</v>
      </c>
      <c r="Z135" s="42" t="n">
        <v>0</v>
      </c>
      <c r="AA135" s="42" t="n">
        <v>0</v>
      </c>
      <c r="AB135" s="42" t="n">
        <v>3.33333333333333</v>
      </c>
      <c r="AC135" s="42" t="n">
        <v>3.33333333333333</v>
      </c>
      <c r="AD135" s="42" t="e">
        <f aca="false">AVERAGE(Table1323[[#This Row],[5Ci Political parties]:[5ciii educational, sporting and cultural organizations]])</f>
        <v>#N/A</v>
      </c>
      <c r="AE135" s="42" t="n">
        <v>2.5</v>
      </c>
      <c r="AF135" s="42" t="n">
        <v>2.5</v>
      </c>
      <c r="AG135" s="42" t="n">
        <v>5</v>
      </c>
      <c r="AH135" s="42" t="e">
        <f aca="false">AVERAGE(Table1323[[#This Row],[5Di Political parties]:[5diii educational, sporting and cultural organizations5]])</f>
        <v>#N/A</v>
      </c>
      <c r="AI135" s="42" t="n">
        <f aca="false">AVERAGE(Y135,Z135,AD135,AH135)</f>
        <v>1.38888888888889</v>
      </c>
      <c r="AJ135" s="24" t="n">
        <v>10</v>
      </c>
      <c r="AK135" s="25" t="n">
        <v>0.333333333333333</v>
      </c>
      <c r="AL135" s="25" t="n">
        <v>1.75</v>
      </c>
      <c r="AM135" s="25" t="n">
        <v>3.33333333333333</v>
      </c>
      <c r="AN135" s="25" t="n">
        <v>3.33333333333333</v>
      </c>
      <c r="AO135" s="25" t="n">
        <f aca="false">AVERAGE(Table1323[[#This Row],[6Di Access to foreign television (cable/ satellite)]:[6Dii Access to foreign newspapers]])</f>
        <v>3.33333333333333</v>
      </c>
      <c r="AP135" s="25" t="n">
        <v>0</v>
      </c>
      <c r="AQ135" s="42" t="n">
        <f aca="false">AVERAGE(AJ135:AK135,AL135,AO135,AP135)</f>
        <v>3.08333333333333</v>
      </c>
      <c r="AR135" s="42" t="n">
        <v>5</v>
      </c>
      <c r="AS135" s="42" t="n">
        <v>0</v>
      </c>
      <c r="AT135" s="42" t="n">
        <v>0</v>
      </c>
      <c r="AU135" s="42" t="n">
        <f aca="false">AVERAGE(AS135:AT135)</f>
        <v>0</v>
      </c>
      <c r="AV135" s="42" t="n">
        <f aca="false">AVERAGE(AR135,AU135)</f>
        <v>2.5</v>
      </c>
      <c r="AW135" s="43" t="n">
        <f aca="false">AVERAGE(Table1323[[#This Row],[RULE OF LAW]],Table1323[[#This Row],[SECURITY &amp; SAFETY]],Table1323[[#This Row],[PERSONAL FREEDOM (minus Security &amp;Safety and Rule of Law)]],Table1323[[#This Row],[PERSONAL FREEDOM (minus Security &amp;Safety and Rule of Law)]])</f>
        <v>4.88763519444445</v>
      </c>
      <c r="AX135" s="44" t="n">
        <v>6.2</v>
      </c>
      <c r="AY135" s="45" t="n">
        <f aca="false">AVERAGE(Table1323[[#This Row],[PERSONAL FREEDOM]:[ECONOMIC FREEDOM]])</f>
        <v>5.54381759722222</v>
      </c>
      <c r="AZ135" s="46" t="n">
        <f aca="false">RANK(BA135,$BA$2:$BA$154)</f>
        <v>140</v>
      </c>
      <c r="BA135" s="48" t="n">
        <f aca="false">ROUND(AY135, 2)</f>
        <v>5.54</v>
      </c>
      <c r="BB135" s="43" t="n">
        <f aca="false">Table1323[[#This Row],[1 Rule of Law]]</f>
        <v>4.832763</v>
      </c>
      <c r="BC135" s="43" t="n">
        <f aca="false">Table1323[[#This Row],[2 Security &amp; Safety]]</f>
        <v>7.59555555555556</v>
      </c>
      <c r="BD135" s="43" t="n">
        <f aca="false">AVERAGE(AQ135,U135,AI135,AV135,X135)</f>
        <v>3.56111111111111</v>
      </c>
    </row>
    <row r="136" customFormat="false" ht="15" hidden="false" customHeight="true" outlineLevel="0" collapsed="false">
      <c r="A136" s="41" t="s">
        <v>185</v>
      </c>
      <c r="B136" s="42" t="s">
        <v>60</v>
      </c>
      <c r="C136" s="42" t="s">
        <v>60</v>
      </c>
      <c r="D136" s="42" t="s">
        <v>60</v>
      </c>
      <c r="E136" s="42" t="n">
        <v>6.859803</v>
      </c>
      <c r="F136" s="42" t="s">
        <v>60</v>
      </c>
      <c r="G136" s="42" t="n">
        <v>10</v>
      </c>
      <c r="H136" s="42" t="s">
        <v>60</v>
      </c>
      <c r="I136" s="42" t="n">
        <v>7.5</v>
      </c>
      <c r="J136" s="42" t="n">
        <v>10</v>
      </c>
      <c r="K136" s="42" t="n">
        <v>10</v>
      </c>
      <c r="L136" s="42" t="n">
        <f aca="false">AVERAGE(Table1323[[#This Row],[2Bi Disappearance]:[2Bv Terrorism Injured ]])</f>
        <v>9.375</v>
      </c>
      <c r="M136" s="42" t="n">
        <v>10</v>
      </c>
      <c r="N136" s="42" t="n">
        <v>5</v>
      </c>
      <c r="O136" s="47" t="n">
        <v>5</v>
      </c>
      <c r="P136" s="47" t="n">
        <f aca="false">AVERAGE(Table1323[[#This Row],[2Ci Female Genital Mutilation]:[2Ciii Equal Inheritance Rights]])</f>
        <v>6.66666666666667</v>
      </c>
      <c r="Q136" s="42" t="n">
        <f aca="false">AVERAGE(F136,L136,P136)</f>
        <v>8.02083333333333</v>
      </c>
      <c r="R136" s="42" t="n">
        <v>10</v>
      </c>
      <c r="S136" s="42" t="n">
        <v>10</v>
      </c>
      <c r="T136" s="42" t="n">
        <v>10</v>
      </c>
      <c r="U136" s="42" t="n">
        <f aca="false">AVERAGE(R136:T136)</f>
        <v>10</v>
      </c>
      <c r="V136" s="42" t="n">
        <v>7.5</v>
      </c>
      <c r="W136" s="42" t="n">
        <v>6.66666666666667</v>
      </c>
      <c r="X136" s="42" t="n">
        <f aca="false">AVERAGE(Table1323[[#This Row],[4A Freedom to establish religious organizations]:[4B Autonomy of religious organizations]])</f>
        <v>7.08333333333333</v>
      </c>
      <c r="Y136" s="42" t="n">
        <v>10</v>
      </c>
      <c r="Z136" s="42" t="n">
        <v>7.5</v>
      </c>
      <c r="AA136" s="42" t="n">
        <v>10</v>
      </c>
      <c r="AB136" s="42" t="n">
        <v>6.66666666666667</v>
      </c>
      <c r="AC136" s="42" t="n">
        <v>6.66666666666667</v>
      </c>
      <c r="AD136" s="42" t="e">
        <f aca="false">AVERAGE(Table1323[[#This Row],[5Ci Political parties]:[5ciii educational, sporting and cultural organizations]])</f>
        <v>#N/A</v>
      </c>
      <c r="AE136" s="42" t="n">
        <v>7.5</v>
      </c>
      <c r="AF136" s="42" t="n">
        <v>7.5</v>
      </c>
      <c r="AG136" s="42" t="n">
        <v>10</v>
      </c>
      <c r="AH136" s="42" t="e">
        <f aca="false">AVERAGE(Table1323[[#This Row],[5Di Political parties]:[5diii educational, sporting and cultural organizations5]])</f>
        <v>#N/A</v>
      </c>
      <c r="AI136" s="42" t="n">
        <f aca="false">AVERAGE(Y136,Z136,AD136,AH136)</f>
        <v>8.40277777777778</v>
      </c>
      <c r="AJ136" s="24" t="n">
        <v>10</v>
      </c>
      <c r="AK136" s="25" t="n">
        <v>7.66666666666667</v>
      </c>
      <c r="AL136" s="25" t="n">
        <v>7.75</v>
      </c>
      <c r="AM136" s="25" t="n">
        <v>10</v>
      </c>
      <c r="AN136" s="25" t="n">
        <v>10</v>
      </c>
      <c r="AO136" s="25" t="n">
        <f aca="false">AVERAGE(Table1323[[#This Row],[6Di Access to foreign television (cable/ satellite)]:[6Dii Access to foreign newspapers]])</f>
        <v>10</v>
      </c>
      <c r="AP136" s="25" t="n">
        <v>10</v>
      </c>
      <c r="AQ136" s="42" t="n">
        <f aca="false">AVERAGE(AJ136:AK136,AL136,AO136,AP136)</f>
        <v>9.08333333333333</v>
      </c>
      <c r="AR136" s="42" t="n">
        <v>10</v>
      </c>
      <c r="AS136" s="42" t="s">
        <v>60</v>
      </c>
      <c r="AT136" s="42" t="s">
        <v>60</v>
      </c>
      <c r="AU136" s="42" t="s">
        <v>60</v>
      </c>
      <c r="AV136" s="42" t="n">
        <f aca="false">AVERAGE(AR136,AU136)</f>
        <v>10</v>
      </c>
      <c r="AW136" s="43" t="n">
        <f aca="false">AVERAGE(Table1323[[#This Row],[RULE OF LAW]],Table1323[[#This Row],[SECURITY &amp; SAFETY]],Table1323[[#This Row],[PERSONAL FREEDOM (minus Security &amp;Safety and Rule of Law)]],Table1323[[#This Row],[PERSONAL FREEDOM (minus Security &amp;Safety and Rule of Law)]])</f>
        <v>8.17710352777778</v>
      </c>
      <c r="AX136" s="44" t="n">
        <v>7.66</v>
      </c>
      <c r="AY136" s="45" t="n">
        <f aca="false">AVERAGE(Table1323[[#This Row],[PERSONAL FREEDOM]:[ECONOMIC FREEDOM]])</f>
        <v>7.91855176388889</v>
      </c>
      <c r="AZ136" s="46" t="n">
        <f aca="false">RANK(BA136,$BA$2:$BA$154)</f>
        <v>39</v>
      </c>
      <c r="BA136" s="48" t="n">
        <f aca="false">ROUND(AY136, 2)</f>
        <v>7.92</v>
      </c>
      <c r="BB136" s="43" t="n">
        <f aca="false">Table1323[[#This Row],[1 Rule of Law]]</f>
        <v>6.859803</v>
      </c>
      <c r="BC136" s="43" t="n">
        <f aca="false">Table1323[[#This Row],[2 Security &amp; Safety]]</f>
        <v>8.02083333333333</v>
      </c>
      <c r="BD136" s="43" t="n">
        <f aca="false">AVERAGE(AQ136,U136,AI136,AV136,X136)</f>
        <v>8.91388888888889</v>
      </c>
    </row>
    <row r="137" customFormat="false" ht="15" hidden="false" customHeight="true" outlineLevel="0" collapsed="false">
      <c r="A137" s="41" t="s">
        <v>213</v>
      </c>
      <c r="B137" s="42" t="s">
        <v>60</v>
      </c>
      <c r="C137" s="42" t="s">
        <v>60</v>
      </c>
      <c r="D137" s="42" t="s">
        <v>60</v>
      </c>
      <c r="E137" s="42" t="n">
        <v>3.880462</v>
      </c>
      <c r="F137" s="42" t="n">
        <v>9.04</v>
      </c>
      <c r="G137" s="42" t="n">
        <v>10</v>
      </c>
      <c r="H137" s="42" t="n">
        <v>5.25099715733413</v>
      </c>
      <c r="I137" s="42" t="n">
        <v>2.5</v>
      </c>
      <c r="J137" s="42" t="n">
        <v>9.80616314927894</v>
      </c>
      <c r="K137" s="42" t="n">
        <v>9.27311180979604</v>
      </c>
      <c r="L137" s="42" t="n">
        <f aca="false">AVERAGE(Table1323[[#This Row],[2Bi Disappearance]:[2Bv Terrorism Injured ]])</f>
        <v>7.36605442328182</v>
      </c>
      <c r="M137" s="42" t="n">
        <v>10</v>
      </c>
      <c r="N137" s="42" t="n">
        <v>10</v>
      </c>
      <c r="O137" s="47" t="n">
        <v>5</v>
      </c>
      <c r="P137" s="47" t="n">
        <f aca="false">AVERAGE(Table1323[[#This Row],[2Ci Female Genital Mutilation]:[2Ciii Equal Inheritance Rights]])</f>
        <v>8.33333333333333</v>
      </c>
      <c r="Q137" s="42" t="n">
        <f aca="false">AVERAGE(F137,L137,P137)</f>
        <v>8.24646258553839</v>
      </c>
      <c r="R137" s="42" t="n">
        <v>10</v>
      </c>
      <c r="S137" s="42" t="n">
        <v>10</v>
      </c>
      <c r="T137" s="42" t="n">
        <v>10</v>
      </c>
      <c r="U137" s="42" t="n">
        <f aca="false">AVERAGE(R137:T137)</f>
        <v>10</v>
      </c>
      <c r="V137" s="42" t="s">
        <v>60</v>
      </c>
      <c r="W137" s="42" t="s">
        <v>60</v>
      </c>
      <c r="X137" s="42" t="s">
        <v>60</v>
      </c>
      <c r="Y137" s="42" t="s">
        <v>60</v>
      </c>
      <c r="Z137" s="42" t="s">
        <v>60</v>
      </c>
      <c r="AA137" s="42" t="s">
        <v>60</v>
      </c>
      <c r="AB137" s="42" t="s">
        <v>60</v>
      </c>
      <c r="AC137" s="42" t="s">
        <v>60</v>
      </c>
      <c r="AD137" s="42" t="s">
        <v>60</v>
      </c>
      <c r="AE137" s="42" t="s">
        <v>60</v>
      </c>
      <c r="AF137" s="42" t="s">
        <v>60</v>
      </c>
      <c r="AG137" s="42" t="s">
        <v>60</v>
      </c>
      <c r="AH137" s="42" t="s">
        <v>60</v>
      </c>
      <c r="AI137" s="42" t="s">
        <v>60</v>
      </c>
      <c r="AJ137" s="24" t="n">
        <v>10</v>
      </c>
      <c r="AK137" s="25" t="n">
        <v>1.66666666666667</v>
      </c>
      <c r="AL137" s="25" t="n">
        <v>3</v>
      </c>
      <c r="AM137" s="25" t="s">
        <v>60</v>
      </c>
      <c r="AN137" s="25" t="s">
        <v>60</v>
      </c>
      <c r="AO137" s="25" t="s">
        <v>60</v>
      </c>
      <c r="AP137" s="25" t="s">
        <v>60</v>
      </c>
      <c r="AQ137" s="42" t="n">
        <f aca="false">AVERAGE(AJ137:AK137,AL137,AO137,AP137)</f>
        <v>4.88888888888889</v>
      </c>
      <c r="AR137" s="42" t="n">
        <v>10</v>
      </c>
      <c r="AS137" s="42" t="n">
        <v>10</v>
      </c>
      <c r="AT137" s="42" t="n">
        <v>10</v>
      </c>
      <c r="AU137" s="42" t="n">
        <f aca="false">AVERAGE(AS137:AT137)</f>
        <v>10</v>
      </c>
      <c r="AV137" s="42" t="n">
        <f aca="false">AVERAGE(AR137,AU137)</f>
        <v>10</v>
      </c>
      <c r="AW137" s="43" t="n">
        <f aca="false">AVERAGE(Table1323[[#This Row],[RULE OF LAW]],Table1323[[#This Row],[SECURITY &amp; SAFETY]],Table1323[[#This Row],[PERSONAL FREEDOM (minus Security &amp;Safety and Rule of Law)]],Table1323[[#This Row],[PERSONAL FREEDOM (minus Security &amp;Safety and Rule of Law)]])</f>
        <v>7.17987929453274</v>
      </c>
      <c r="AX137" s="44" t="n">
        <v>6.33</v>
      </c>
      <c r="AY137" s="45" t="n">
        <f aca="false">AVERAGE(Table1323[[#This Row],[PERSONAL FREEDOM]:[ECONOMIC FREEDOM]])</f>
        <v>6.75493964726637</v>
      </c>
      <c r="AZ137" s="46" t="n">
        <f aca="false">RANK(BA137,$BA$2:$BA$154)</f>
        <v>91</v>
      </c>
      <c r="BA137" s="48" t="n">
        <f aca="false">ROUND(AY137, 2)</f>
        <v>6.75</v>
      </c>
      <c r="BB137" s="43" t="n">
        <f aca="false">Table1323[[#This Row],[1 Rule of Law]]</f>
        <v>3.880462</v>
      </c>
      <c r="BC137" s="43" t="n">
        <f aca="false">Table1323[[#This Row],[2 Security &amp; Safety]]</f>
        <v>8.24646258553839</v>
      </c>
      <c r="BD137" s="43" t="n">
        <f aca="false">AVERAGE(AQ137,U137,AI137,AV137,X137)</f>
        <v>8.2962962962963</v>
      </c>
    </row>
    <row r="138" customFormat="false" ht="15" hidden="false" customHeight="true" outlineLevel="0" collapsed="false">
      <c r="A138" s="41" t="s">
        <v>186</v>
      </c>
      <c r="B138" s="42" t="n">
        <v>4.33333333333333</v>
      </c>
      <c r="C138" s="42" t="n">
        <v>4.84778605221366</v>
      </c>
      <c r="D138" s="42" t="n">
        <v>4.87371492785335</v>
      </c>
      <c r="E138" s="42" t="n">
        <v>4.7</v>
      </c>
      <c r="F138" s="42" t="n">
        <v>4.92</v>
      </c>
      <c r="G138" s="42" t="n">
        <v>10</v>
      </c>
      <c r="H138" s="42" t="n">
        <v>10</v>
      </c>
      <c r="I138" s="42" t="n">
        <v>7.5</v>
      </c>
      <c r="J138" s="42" t="n">
        <v>10</v>
      </c>
      <c r="K138" s="42" t="n">
        <v>10</v>
      </c>
      <c r="L138" s="42" t="n">
        <f aca="false">AVERAGE(Table1323[[#This Row],[2Bi Disappearance]:[2Bv Terrorism Injured ]])</f>
        <v>9.5</v>
      </c>
      <c r="M138" s="42" t="n">
        <v>8.5</v>
      </c>
      <c r="N138" s="42" t="n">
        <v>10</v>
      </c>
      <c r="O138" s="47" t="n">
        <v>5</v>
      </c>
      <c r="P138" s="47" t="n">
        <f aca="false">AVERAGE(Table1323[[#This Row],[2Ci Female Genital Mutilation]:[2Ciii Equal Inheritance Rights]])</f>
        <v>7.83333333333333</v>
      </c>
      <c r="Q138" s="42" t="n">
        <f aca="false">AVERAGE(F138,L138,P138)</f>
        <v>7.41777777777778</v>
      </c>
      <c r="R138" s="42" t="n">
        <v>10</v>
      </c>
      <c r="S138" s="42" t="n">
        <v>5</v>
      </c>
      <c r="T138" s="42" t="n">
        <v>10</v>
      </c>
      <c r="U138" s="42" t="n">
        <f aca="false">AVERAGE(R138:T138)</f>
        <v>8.33333333333333</v>
      </c>
      <c r="V138" s="42" t="n">
        <v>7.5</v>
      </c>
      <c r="W138" s="42" t="n">
        <v>10</v>
      </c>
      <c r="X138" s="42" t="n">
        <f aca="false">AVERAGE(Table1323[[#This Row],[4A Freedom to establish religious organizations]:[4B Autonomy of religious organizations]])</f>
        <v>8.75</v>
      </c>
      <c r="Y138" s="42" t="n">
        <v>7.5</v>
      </c>
      <c r="Z138" s="42" t="n">
        <v>7.5</v>
      </c>
      <c r="AA138" s="42" t="n">
        <v>6.66666666666667</v>
      </c>
      <c r="AB138" s="42" t="n">
        <v>6.66666666666667</v>
      </c>
      <c r="AC138" s="42" t="n">
        <v>6.66666666666667</v>
      </c>
      <c r="AD138" s="42" t="e">
        <f aca="false">AVERAGE(Table1323[[#This Row],[5Ci Political parties]:[5ciii educational, sporting and cultural organizations]])</f>
        <v>#N/A</v>
      </c>
      <c r="AE138" s="42" t="n">
        <v>5</v>
      </c>
      <c r="AF138" s="42" t="n">
        <v>7.5</v>
      </c>
      <c r="AG138" s="42" t="n">
        <v>10</v>
      </c>
      <c r="AH138" s="42" t="e">
        <f aca="false">AVERAGE(Table1323[[#This Row],[5Di Political parties]:[5diii educational, sporting and cultural organizations5]])</f>
        <v>#N/A</v>
      </c>
      <c r="AI138" s="42" t="n">
        <f aca="false">AVERAGE(Y138,Z138,AD138,AH138)</f>
        <v>7.29166666666667</v>
      </c>
      <c r="AJ138" s="24" t="n">
        <v>10</v>
      </c>
      <c r="AK138" s="25" t="n">
        <v>4.66666666666667</v>
      </c>
      <c r="AL138" s="25" t="n">
        <v>5.25</v>
      </c>
      <c r="AM138" s="25" t="n">
        <v>6.66666666666667</v>
      </c>
      <c r="AN138" s="25" t="n">
        <v>3.33333333333333</v>
      </c>
      <c r="AO138" s="25" t="n">
        <f aca="false">AVERAGE(Table1323[[#This Row],[6Di Access to foreign television (cable/ satellite)]:[6Dii Access to foreign newspapers]])</f>
        <v>5</v>
      </c>
      <c r="AP138" s="25" t="n">
        <v>10</v>
      </c>
      <c r="AQ138" s="42" t="n">
        <f aca="false">AVERAGE(AJ138:AK138,AL138,AO138,AP138)</f>
        <v>6.98333333333333</v>
      </c>
      <c r="AR138" s="42" t="n">
        <v>5</v>
      </c>
      <c r="AS138" s="42" t="n">
        <v>0</v>
      </c>
      <c r="AT138" s="42" t="n">
        <v>0</v>
      </c>
      <c r="AU138" s="42" t="n">
        <f aca="false">AVERAGE(AS138:AT138)</f>
        <v>0</v>
      </c>
      <c r="AV138" s="42" t="n">
        <f aca="false">AVERAGE(AR138,AU138)</f>
        <v>2.5</v>
      </c>
      <c r="AW138" s="43" t="n">
        <f aca="false">AVERAGE(Table1323[[#This Row],[RULE OF LAW]],Table1323[[#This Row],[SECURITY &amp; SAFETY]],Table1323[[#This Row],[PERSONAL FREEDOM (minus Security &amp;Safety and Rule of Law)]],Table1323[[#This Row],[PERSONAL FREEDOM (minus Security &amp;Safety and Rule of Law)]])</f>
        <v>6.41527777777778</v>
      </c>
      <c r="AX138" s="44" t="n">
        <v>6.78</v>
      </c>
      <c r="AY138" s="45" t="n">
        <f aca="false">AVERAGE(Table1323[[#This Row],[PERSONAL FREEDOM]:[ECONOMIC FREEDOM]])</f>
        <v>6.59763888888889</v>
      </c>
      <c r="AZ138" s="46" t="n">
        <f aca="false">RANK(BA138,$BA$2:$BA$154)</f>
        <v>99</v>
      </c>
      <c r="BA138" s="48" t="n">
        <f aca="false">ROUND(AY138, 2)</f>
        <v>6.6</v>
      </c>
      <c r="BB138" s="43" t="n">
        <f aca="false">Table1323[[#This Row],[1 Rule of Law]]</f>
        <v>4.7</v>
      </c>
      <c r="BC138" s="43" t="n">
        <f aca="false">Table1323[[#This Row],[2 Security &amp; Safety]]</f>
        <v>7.41777777777778</v>
      </c>
      <c r="BD138" s="43" t="n">
        <f aca="false">AVERAGE(AQ138,U138,AI138,AV138,X138)</f>
        <v>6.77166666666667</v>
      </c>
    </row>
    <row r="139" customFormat="false" ht="15" hidden="false" customHeight="true" outlineLevel="0" collapsed="false">
      <c r="A139" s="41" t="s">
        <v>187</v>
      </c>
      <c r="B139" s="42" t="n">
        <v>6.43333333333333</v>
      </c>
      <c r="C139" s="42" t="n">
        <v>4.32085454539089</v>
      </c>
      <c r="D139" s="42" t="n">
        <v>5.92741727424388</v>
      </c>
      <c r="E139" s="42" t="n">
        <v>5.6</v>
      </c>
      <c r="F139" s="42" t="n">
        <v>7.8</v>
      </c>
      <c r="G139" s="42" t="n">
        <v>5</v>
      </c>
      <c r="H139" s="42" t="n">
        <v>9.67207849985481</v>
      </c>
      <c r="I139" s="42" t="n">
        <v>5</v>
      </c>
      <c r="J139" s="42" t="n">
        <v>9.25735424967119</v>
      </c>
      <c r="K139" s="42" t="n">
        <v>9.09435797459903</v>
      </c>
      <c r="L139" s="42" t="n">
        <f aca="false">AVERAGE(Table1323[[#This Row],[2Bi Disappearance]:[2Bv Terrorism Injured ]])</f>
        <v>7.60475814482501</v>
      </c>
      <c r="M139" s="42" t="n">
        <v>10</v>
      </c>
      <c r="N139" s="42" t="n">
        <v>10</v>
      </c>
      <c r="O139" s="47" t="n">
        <v>10</v>
      </c>
      <c r="P139" s="47" t="n">
        <f aca="false">AVERAGE(Table1323[[#This Row],[2Ci Female Genital Mutilation]:[2Ciii Equal Inheritance Rights]])</f>
        <v>10</v>
      </c>
      <c r="Q139" s="42" t="n">
        <f aca="false">AVERAGE(F139,L139,P139)</f>
        <v>8.46825271494167</v>
      </c>
      <c r="R139" s="42" t="n">
        <v>10</v>
      </c>
      <c r="S139" s="42" t="n">
        <v>10</v>
      </c>
      <c r="T139" s="42" t="n">
        <v>10</v>
      </c>
      <c r="U139" s="42" t="n">
        <f aca="false">AVERAGE(R139:T139)</f>
        <v>10</v>
      </c>
      <c r="V139" s="42" t="n">
        <v>7.5</v>
      </c>
      <c r="W139" s="42" t="n">
        <v>10</v>
      </c>
      <c r="X139" s="42" t="n">
        <f aca="false">AVERAGE(Table1323[[#This Row],[4A Freedom to establish religious organizations]:[4B Autonomy of religious organizations]])</f>
        <v>8.75</v>
      </c>
      <c r="Y139" s="42" t="n">
        <v>7.5</v>
      </c>
      <c r="Z139" s="42" t="n">
        <v>10</v>
      </c>
      <c r="AA139" s="42" t="n">
        <v>6.66666666666667</v>
      </c>
      <c r="AB139" s="42" t="n">
        <v>6.66666666666667</v>
      </c>
      <c r="AC139" s="42" t="n">
        <v>10</v>
      </c>
      <c r="AD139" s="42" t="e">
        <f aca="false">AVERAGE(Table1323[[#This Row],[5Ci Political parties]:[5ciii educational, sporting and cultural organizations]])</f>
        <v>#N/A</v>
      </c>
      <c r="AE139" s="42" t="n">
        <v>7.5</v>
      </c>
      <c r="AF139" s="42" t="n">
        <v>7.5</v>
      </c>
      <c r="AG139" s="42" t="n">
        <v>10</v>
      </c>
      <c r="AH139" s="42" t="e">
        <f aca="false">AVERAGE(Table1323[[#This Row],[5Di Political parties]:[5diii educational, sporting and cultural organizations5]])</f>
        <v>#N/A</v>
      </c>
      <c r="AI139" s="42" t="n">
        <f aca="false">AVERAGE(Y139,Z139,AD139,AH139)</f>
        <v>8.40277777777778</v>
      </c>
      <c r="AJ139" s="24" t="n">
        <v>7.10657499871894</v>
      </c>
      <c r="AK139" s="25" t="n">
        <v>4.66666666666667</v>
      </c>
      <c r="AL139" s="25" t="n">
        <v>3.25</v>
      </c>
      <c r="AM139" s="25" t="n">
        <v>10</v>
      </c>
      <c r="AN139" s="25" t="n">
        <v>6.66666666666667</v>
      </c>
      <c r="AO139" s="25" t="n">
        <f aca="false">AVERAGE(Table1323[[#This Row],[6Di Access to foreign television (cable/ satellite)]:[6Dii Access to foreign newspapers]])</f>
        <v>8.33333333333333</v>
      </c>
      <c r="AP139" s="25" t="n">
        <v>3.33333333333333</v>
      </c>
      <c r="AQ139" s="42" t="n">
        <f aca="false">AVERAGE(AJ139:AK139,AL139,AO139,AP139)</f>
        <v>5.33798166641045</v>
      </c>
      <c r="AR139" s="42" t="n">
        <v>10</v>
      </c>
      <c r="AS139" s="42" t="n">
        <v>10</v>
      </c>
      <c r="AT139" s="42" t="n">
        <v>10</v>
      </c>
      <c r="AU139" s="42" t="n">
        <f aca="false">AVERAGE(AS139:AT139)</f>
        <v>10</v>
      </c>
      <c r="AV139" s="42" t="n">
        <f aca="false">AVERAGE(AR139,AU139)</f>
        <v>10</v>
      </c>
      <c r="AW139" s="43" t="n">
        <f aca="false">AVERAGE(Table1323[[#This Row],[RULE OF LAW]],Table1323[[#This Row],[SECURITY &amp; SAFETY]],Table1323[[#This Row],[PERSONAL FREEDOM (minus Security &amp;Safety and Rule of Law)]],Table1323[[#This Row],[PERSONAL FREEDOM (minus Security &amp;Safety and Rule of Law)]])</f>
        <v>7.76613912315424</v>
      </c>
      <c r="AX139" s="44" t="n">
        <v>6.7</v>
      </c>
      <c r="AY139" s="45" t="n">
        <f aca="false">AVERAGE(Table1323[[#This Row],[PERSONAL FREEDOM]:[ECONOMIC FREEDOM]])</f>
        <v>7.23306956157712</v>
      </c>
      <c r="AZ139" s="46" t="n">
        <f aca="false">RANK(BA139,$BA$2:$BA$154)</f>
        <v>61</v>
      </c>
      <c r="BA139" s="48" t="n">
        <f aca="false">ROUND(AY139, 2)</f>
        <v>7.23</v>
      </c>
      <c r="BB139" s="43" t="n">
        <f aca="false">Table1323[[#This Row],[1 Rule of Law]]</f>
        <v>5.6</v>
      </c>
      <c r="BC139" s="43" t="n">
        <f aca="false">Table1323[[#This Row],[2 Security &amp; Safety]]</f>
        <v>8.46825271494167</v>
      </c>
      <c r="BD139" s="43" t="n">
        <f aca="false">AVERAGE(AQ139,U139,AI139,AV139,X139)</f>
        <v>8.49815188883765</v>
      </c>
    </row>
    <row r="140" customFormat="false" ht="15" hidden="false" customHeight="true" outlineLevel="0" collapsed="false">
      <c r="A140" s="41" t="s">
        <v>188</v>
      </c>
      <c r="B140" s="42" t="s">
        <v>60</v>
      </c>
      <c r="C140" s="42" t="s">
        <v>60</v>
      </c>
      <c r="D140" s="42" t="s">
        <v>60</v>
      </c>
      <c r="E140" s="42" t="n">
        <v>4.247778</v>
      </c>
      <c r="F140" s="42" t="n">
        <v>5.88</v>
      </c>
      <c r="G140" s="42" t="n">
        <v>10</v>
      </c>
      <c r="H140" s="42" t="n">
        <v>10</v>
      </c>
      <c r="I140" s="42" t="n">
        <v>7.5</v>
      </c>
      <c r="J140" s="42" t="n">
        <v>10</v>
      </c>
      <c r="K140" s="42" t="n">
        <v>10</v>
      </c>
      <c r="L140" s="42" t="n">
        <f aca="false">AVERAGE(Table1323[[#This Row],[2Bi Disappearance]:[2Bv Terrorism Injured ]])</f>
        <v>9.5</v>
      </c>
      <c r="M140" s="42" t="n">
        <v>8.8</v>
      </c>
      <c r="N140" s="42" t="n">
        <v>10</v>
      </c>
      <c r="O140" s="47" t="n">
        <v>0</v>
      </c>
      <c r="P140" s="47" t="n">
        <f aca="false">AVERAGE(Table1323[[#This Row],[2Ci Female Genital Mutilation]:[2Ciii Equal Inheritance Rights]])</f>
        <v>6.26666666666667</v>
      </c>
      <c r="Q140" s="42" t="n">
        <f aca="false">AVERAGE(F140,L140,P140)</f>
        <v>7.21555555555555</v>
      </c>
      <c r="R140" s="42" t="n">
        <v>5</v>
      </c>
      <c r="S140" s="42" t="n">
        <v>0</v>
      </c>
      <c r="T140" s="42" t="n">
        <v>10</v>
      </c>
      <c r="U140" s="42" t="n">
        <f aca="false">AVERAGE(R140:T140)</f>
        <v>5</v>
      </c>
      <c r="V140" s="42" t="n">
        <v>7.5</v>
      </c>
      <c r="W140" s="42" t="n">
        <v>6.66666666666667</v>
      </c>
      <c r="X140" s="42" t="n">
        <f aca="false">AVERAGE(Table1323[[#This Row],[4A Freedom to establish religious organizations]:[4B Autonomy of religious organizations]])</f>
        <v>7.08333333333333</v>
      </c>
      <c r="Y140" s="42" t="n">
        <v>10</v>
      </c>
      <c r="Z140" s="42" t="n">
        <v>5</v>
      </c>
      <c r="AA140" s="42" t="n">
        <v>6.66666666666667</v>
      </c>
      <c r="AB140" s="42" t="n">
        <v>3.33333333333333</v>
      </c>
      <c r="AC140" s="42" t="n">
        <v>3.33333333333333</v>
      </c>
      <c r="AD140" s="42" t="e">
        <f aca="false">AVERAGE(Table1323[[#This Row],[5Ci Political parties]:[5ciii educational, sporting and cultural organizations]])</f>
        <v>#N/A</v>
      </c>
      <c r="AE140" s="42" t="n">
        <v>7.5</v>
      </c>
      <c r="AF140" s="42" t="n">
        <v>5</v>
      </c>
      <c r="AG140" s="42" t="n">
        <v>5</v>
      </c>
      <c r="AH140" s="42" t="e">
        <f aca="false">AVERAGE(Table1323[[#This Row],[5Di Political parties]:[5diii educational, sporting and cultural organizations5]])</f>
        <v>#N/A</v>
      </c>
      <c r="AI140" s="42" t="n">
        <f aca="false">AVERAGE(Y140,Z140,AD140,AH140)</f>
        <v>6.31944444444444</v>
      </c>
      <c r="AJ140" s="24" t="n">
        <v>10</v>
      </c>
      <c r="AK140" s="25" t="n">
        <v>2.33333333333333</v>
      </c>
      <c r="AL140" s="25" t="n">
        <v>3.25</v>
      </c>
      <c r="AM140" s="25" t="n">
        <v>6.66666666666667</v>
      </c>
      <c r="AN140" s="25" t="n">
        <v>6.66666666666667</v>
      </c>
      <c r="AO140" s="25" t="n">
        <f aca="false">AVERAGE(Table1323[[#This Row],[6Di Access to foreign television (cable/ satellite)]:[6Dii Access to foreign newspapers]])</f>
        <v>6.66666666666667</v>
      </c>
      <c r="AP140" s="25" t="n">
        <v>10</v>
      </c>
      <c r="AQ140" s="42" t="n">
        <f aca="false">AVERAGE(AJ140:AK140,AL140,AO140,AP140)</f>
        <v>6.45</v>
      </c>
      <c r="AR140" s="42" t="n">
        <v>5</v>
      </c>
      <c r="AS140" s="42" t="n">
        <v>0</v>
      </c>
      <c r="AT140" s="42" t="n">
        <v>0</v>
      </c>
      <c r="AU140" s="42" t="n">
        <f aca="false">AVERAGE(AS140:AT140)</f>
        <v>0</v>
      </c>
      <c r="AV140" s="42" t="n">
        <f aca="false">AVERAGE(AR140,AU140)</f>
        <v>2.5</v>
      </c>
      <c r="AW140" s="43" t="n">
        <f aca="false">AVERAGE(Table1323[[#This Row],[RULE OF LAW]],Table1323[[#This Row],[SECURITY &amp; SAFETY]],Table1323[[#This Row],[PERSONAL FREEDOM (minus Security &amp;Safety and Rule of Law)]],Table1323[[#This Row],[PERSONAL FREEDOM (minus Security &amp;Safety and Rule of Law)]])</f>
        <v>5.60111116666667</v>
      </c>
      <c r="AX140" s="44" t="n">
        <v>5.56</v>
      </c>
      <c r="AY140" s="45" t="n">
        <f aca="false">AVERAGE(Table1323[[#This Row],[PERSONAL FREEDOM]:[ECONOMIC FREEDOM]])</f>
        <v>5.58055558333333</v>
      </c>
      <c r="AZ140" s="46" t="n">
        <f aca="false">RANK(BA140,$BA$2:$BA$154)</f>
        <v>138</v>
      </c>
      <c r="BA140" s="48" t="n">
        <f aca="false">ROUND(AY140, 2)</f>
        <v>5.58</v>
      </c>
      <c r="BB140" s="43" t="n">
        <f aca="false">Table1323[[#This Row],[1 Rule of Law]]</f>
        <v>4.247778</v>
      </c>
      <c r="BC140" s="43" t="n">
        <f aca="false">Table1323[[#This Row],[2 Security &amp; Safety]]</f>
        <v>7.21555555555555</v>
      </c>
      <c r="BD140" s="43" t="n">
        <f aca="false">AVERAGE(AQ140,U140,AI140,AV140,X140)</f>
        <v>5.47055555555555</v>
      </c>
    </row>
    <row r="141" customFormat="false" ht="15" hidden="false" customHeight="true" outlineLevel="0" collapsed="false">
      <c r="A141" s="41" t="s">
        <v>189</v>
      </c>
      <c r="B141" s="42" t="s">
        <v>60</v>
      </c>
      <c r="C141" s="42" t="s">
        <v>60</v>
      </c>
      <c r="D141" s="42" t="s">
        <v>60</v>
      </c>
      <c r="E141" s="42" t="n">
        <v>5.200079</v>
      </c>
      <c r="F141" s="42" t="n">
        <v>0</v>
      </c>
      <c r="G141" s="42" t="n">
        <v>10</v>
      </c>
      <c r="H141" s="42" t="n">
        <v>10</v>
      </c>
      <c r="I141" s="42" t="n">
        <v>7.5</v>
      </c>
      <c r="J141" s="42" t="n">
        <v>10</v>
      </c>
      <c r="K141" s="42" t="n">
        <v>10</v>
      </c>
      <c r="L141" s="42" t="n">
        <f aca="false">AVERAGE(Table1323[[#This Row],[2Bi Disappearance]:[2Bv Terrorism Injured ]])</f>
        <v>9.5</v>
      </c>
      <c r="M141" s="42" t="n">
        <v>10</v>
      </c>
      <c r="N141" s="42" t="n">
        <v>7.5</v>
      </c>
      <c r="O141" s="47" t="n">
        <v>5</v>
      </c>
      <c r="P141" s="47" t="n">
        <f aca="false">AVERAGE(Table1323[[#This Row],[2Ci Female Genital Mutilation]:[2Ciii Equal Inheritance Rights]])</f>
        <v>7.5</v>
      </c>
      <c r="Q141" s="42" t="n">
        <f aca="false">AVERAGE(F141,L141,P141)</f>
        <v>5.66666666666667</v>
      </c>
      <c r="R141" s="42" t="n">
        <v>10</v>
      </c>
      <c r="S141" s="42" t="n">
        <v>10</v>
      </c>
      <c r="T141" s="42" t="n">
        <v>10</v>
      </c>
      <c r="U141" s="42" t="n">
        <f aca="false">AVERAGE(R141:T141)</f>
        <v>10</v>
      </c>
      <c r="V141" s="42" t="s">
        <v>60</v>
      </c>
      <c r="W141" s="42" t="s">
        <v>60</v>
      </c>
      <c r="X141" s="42" t="s">
        <v>60</v>
      </c>
      <c r="Y141" s="42" t="s">
        <v>60</v>
      </c>
      <c r="Z141" s="42" t="s">
        <v>60</v>
      </c>
      <c r="AA141" s="42" t="s">
        <v>60</v>
      </c>
      <c r="AB141" s="42" t="s">
        <v>60</v>
      </c>
      <c r="AC141" s="42" t="s">
        <v>60</v>
      </c>
      <c r="AD141" s="42" t="s">
        <v>60</v>
      </c>
      <c r="AE141" s="42" t="s">
        <v>60</v>
      </c>
      <c r="AF141" s="42" t="s">
        <v>60</v>
      </c>
      <c r="AG141" s="42" t="s">
        <v>60</v>
      </c>
      <c r="AH141" s="42" t="s">
        <v>60</v>
      </c>
      <c r="AI141" s="42" t="s">
        <v>60</v>
      </c>
      <c r="AJ141" s="24" t="n">
        <v>10</v>
      </c>
      <c r="AK141" s="25" t="n">
        <v>8</v>
      </c>
      <c r="AL141" s="25" t="n">
        <v>7.5</v>
      </c>
      <c r="AM141" s="25" t="s">
        <v>60</v>
      </c>
      <c r="AN141" s="25" t="s">
        <v>60</v>
      </c>
      <c r="AO141" s="25" t="s">
        <v>60</v>
      </c>
      <c r="AP141" s="25" t="s">
        <v>60</v>
      </c>
      <c r="AQ141" s="42" t="n">
        <f aca="false">AVERAGE(AJ141:AK141,AL141,AO141,AP141)</f>
        <v>8.5</v>
      </c>
      <c r="AR141" s="42" t="n">
        <v>10</v>
      </c>
      <c r="AS141" s="42" t="n">
        <v>0</v>
      </c>
      <c r="AT141" s="42" t="n">
        <v>0</v>
      </c>
      <c r="AU141" s="42" t="n">
        <f aca="false">AVERAGE(AS141:AT141)</f>
        <v>0</v>
      </c>
      <c r="AV141" s="42" t="n">
        <f aca="false">AVERAGE(AR141,AU141)</f>
        <v>5</v>
      </c>
      <c r="AW141" s="43" t="n">
        <f aca="false">AVERAGE(Table1323[[#This Row],[RULE OF LAW]],Table1323[[#This Row],[SECURITY &amp; SAFETY]],Table1323[[#This Row],[PERSONAL FREEDOM (minus Security &amp;Safety and Rule of Law)]],Table1323[[#This Row],[PERSONAL FREEDOM (minus Security &amp;Safety and Rule of Law)]])</f>
        <v>6.63335308333333</v>
      </c>
      <c r="AX141" s="44" t="n">
        <v>6.97</v>
      </c>
      <c r="AY141" s="45" t="n">
        <f aca="false">AVERAGE(Table1323[[#This Row],[PERSONAL FREEDOM]:[ECONOMIC FREEDOM]])</f>
        <v>6.80167654166667</v>
      </c>
      <c r="AZ141" s="46" t="n">
        <f aca="false">RANK(BA141,$BA$2:$BA$154)</f>
        <v>86</v>
      </c>
      <c r="BA141" s="48" t="n">
        <f aca="false">ROUND(AY141, 2)</f>
        <v>6.8</v>
      </c>
      <c r="BB141" s="43" t="n">
        <f aca="false">Table1323[[#This Row],[1 Rule of Law]]</f>
        <v>5.200079</v>
      </c>
      <c r="BC141" s="43" t="n">
        <f aca="false">Table1323[[#This Row],[2 Security &amp; Safety]]</f>
        <v>5.66666666666667</v>
      </c>
      <c r="BD141" s="43" t="n">
        <f aca="false">AVERAGE(AQ141,U141,AI141,AV141,X141)</f>
        <v>7.83333333333333</v>
      </c>
    </row>
    <row r="142" customFormat="false" ht="15" hidden="false" customHeight="true" outlineLevel="0" collapsed="false">
      <c r="A142" s="41" t="s">
        <v>190</v>
      </c>
      <c r="B142" s="42" t="n">
        <v>4.93333333333333</v>
      </c>
      <c r="C142" s="42" t="n">
        <v>5.55595793767379</v>
      </c>
      <c r="D142" s="42" t="n">
        <v>5.24598719562823</v>
      </c>
      <c r="E142" s="42" t="n">
        <v>5.2</v>
      </c>
      <c r="F142" s="42" t="n">
        <v>9.12</v>
      </c>
      <c r="G142" s="42" t="n">
        <v>10</v>
      </c>
      <c r="H142" s="42" t="n">
        <v>10</v>
      </c>
      <c r="I142" s="42" t="n">
        <v>2.5</v>
      </c>
      <c r="J142" s="42" t="n">
        <v>10</v>
      </c>
      <c r="K142" s="42" t="n">
        <v>10</v>
      </c>
      <c r="L142" s="42" t="n">
        <f aca="false">AVERAGE(Table1323[[#This Row],[2Bi Disappearance]:[2Bv Terrorism Injured ]])</f>
        <v>8.5</v>
      </c>
      <c r="M142" s="42" t="n">
        <v>10</v>
      </c>
      <c r="N142" s="42" t="n">
        <v>7.5</v>
      </c>
      <c r="O142" s="47" t="n">
        <v>5</v>
      </c>
      <c r="P142" s="47" t="n">
        <f aca="false">AVERAGE(Table1323[[#This Row],[2Ci Female Genital Mutilation]:[2Ciii Equal Inheritance Rights]])</f>
        <v>7.5</v>
      </c>
      <c r="Q142" s="42" t="n">
        <f aca="false">AVERAGE(F142,L142,P142)</f>
        <v>8.37333333333333</v>
      </c>
      <c r="R142" s="42" t="n">
        <v>0</v>
      </c>
      <c r="S142" s="42" t="n">
        <v>5</v>
      </c>
      <c r="T142" s="42" t="n">
        <v>10</v>
      </c>
      <c r="U142" s="42" t="n">
        <f aca="false">AVERAGE(R142:T142)</f>
        <v>5</v>
      </c>
      <c r="V142" s="42" t="n">
        <v>2.5</v>
      </c>
      <c r="W142" s="42" t="n">
        <v>0</v>
      </c>
      <c r="X142" s="42" t="n">
        <f aca="false">AVERAGE(Table1323[[#This Row],[4A Freedom to establish religious organizations]:[4B Autonomy of religious organizations]])</f>
        <v>1.25</v>
      </c>
      <c r="Y142" s="42" t="n">
        <v>2.5</v>
      </c>
      <c r="Z142" s="42" t="n">
        <v>2.5</v>
      </c>
      <c r="AA142" s="42" t="n">
        <v>3.33333333333333</v>
      </c>
      <c r="AB142" s="42" t="n">
        <v>6.66666666666667</v>
      </c>
      <c r="AC142" s="42" t="n">
        <v>6.66666666666667</v>
      </c>
      <c r="AD142" s="42" t="e">
        <f aca="false">AVERAGE(Table1323[[#This Row],[5Ci Political parties]:[5ciii educational, sporting and cultural organizations]])</f>
        <v>#N/A</v>
      </c>
      <c r="AE142" s="42" t="n">
        <v>2.5</v>
      </c>
      <c r="AF142" s="42" t="n">
        <v>5</v>
      </c>
      <c r="AG142" s="42" t="n">
        <v>7.5</v>
      </c>
      <c r="AH142" s="42" t="e">
        <f aca="false">AVERAGE(Table1323[[#This Row],[5Di Political parties]:[5diii educational, sporting and cultural organizations5]])</f>
        <v>#N/A</v>
      </c>
      <c r="AI142" s="42" t="e">
        <f aca="false">AVERAGE(Y142,Z142,AD142,AH142)</f>
        <v>#N/A</v>
      </c>
      <c r="AJ142" s="24" t="n">
        <v>10</v>
      </c>
      <c r="AK142" s="25" t="n">
        <v>1</v>
      </c>
      <c r="AL142" s="25" t="n">
        <v>2.25</v>
      </c>
      <c r="AM142" s="25" t="n">
        <v>6.66666666666667</v>
      </c>
      <c r="AN142" s="25" t="n">
        <v>3.33333333333333</v>
      </c>
      <c r="AO142" s="25" t="n">
        <f aca="false">AVERAGE(Table1323[[#This Row],[6Di Access to foreign television (cable/ satellite)]:[6Dii Access to foreign newspapers]])</f>
        <v>5</v>
      </c>
      <c r="AP142" s="25" t="n">
        <v>0</v>
      </c>
      <c r="AQ142" s="42" t="n">
        <f aca="false">AVERAGE(AJ142:AK142,AL142,AO142,AP142)</f>
        <v>3.65</v>
      </c>
      <c r="AR142" s="42" t="n">
        <v>10</v>
      </c>
      <c r="AS142" s="42" t="n">
        <v>0</v>
      </c>
      <c r="AT142" s="42" t="n">
        <v>0</v>
      </c>
      <c r="AU142" s="42" t="n">
        <f aca="false">AVERAGE(AS142:AT142)</f>
        <v>0</v>
      </c>
      <c r="AV142" s="42" t="n">
        <f aca="false">AVERAGE(AR142,AU142)</f>
        <v>5</v>
      </c>
      <c r="AW142" s="43" t="n">
        <f aca="false">AVERAGE(Table1323[[#This Row],[RULE OF LAW]],Table1323[[#This Row],[SECURITY &amp; SAFETY]],Table1323[[#This Row],[PERSONAL FREEDOM (minus Security &amp;Safety and Rule of Law)]],Table1323[[#This Row],[PERSONAL FREEDOM (minus Security &amp;Safety and Rule of Law)]])</f>
        <v>5.27222222222222</v>
      </c>
      <c r="AX142" s="44" t="n">
        <v>6.65</v>
      </c>
      <c r="AY142" s="45" t="n">
        <f aca="false">AVERAGE(Table1323[[#This Row],[PERSONAL FREEDOM]:[ECONOMIC FREEDOM]])</f>
        <v>5.96111111111111</v>
      </c>
      <c r="AZ142" s="46" t="n">
        <f aca="false">RANK(BA142,$BA$2:$BA$154)</f>
        <v>124</v>
      </c>
      <c r="BA142" s="48" t="n">
        <f aca="false">ROUND(AY142, 2)</f>
        <v>5.96</v>
      </c>
      <c r="BB142" s="43" t="n">
        <f aca="false">Table1323[[#This Row],[1 Rule of Law]]</f>
        <v>5.2</v>
      </c>
      <c r="BC142" s="43" t="n">
        <f aca="false">Table1323[[#This Row],[2 Security &amp; Safety]]</f>
        <v>8.37333333333333</v>
      </c>
      <c r="BD142" s="43" t="e">
        <f aca="false">AVERAGE(AQ142,U142,AI142,AV142,X142)</f>
        <v>#N/A</v>
      </c>
    </row>
    <row r="143" customFormat="false" ht="15" hidden="false" customHeight="true" outlineLevel="0" collapsed="false">
      <c r="A143" s="41" t="s">
        <v>191</v>
      </c>
      <c r="B143" s="42" t="n">
        <v>4.8</v>
      </c>
      <c r="C143" s="42" t="n">
        <v>5.51752517805475</v>
      </c>
      <c r="D143" s="42" t="n">
        <v>4.19507376655529</v>
      </c>
      <c r="E143" s="42" t="n">
        <v>4.8</v>
      </c>
      <c r="F143" s="42" t="n">
        <v>8.92</v>
      </c>
      <c r="G143" s="42" t="n">
        <v>10</v>
      </c>
      <c r="H143" s="42" t="n">
        <v>8.49718433969865</v>
      </c>
      <c r="I143" s="42" t="n">
        <v>2.5</v>
      </c>
      <c r="J143" s="42" t="n">
        <v>9.94043718419537</v>
      </c>
      <c r="K143" s="42" t="n">
        <v>9.98075662874004</v>
      </c>
      <c r="L143" s="42" t="n">
        <f aca="false">AVERAGE(Table1323[[#This Row],[2Bi Disappearance]:[2Bv Terrorism Injured ]])</f>
        <v>8.18367563052681</v>
      </c>
      <c r="M143" s="42" t="n">
        <v>9.5</v>
      </c>
      <c r="N143" s="42" t="n">
        <v>10</v>
      </c>
      <c r="O143" s="47" t="n">
        <v>10</v>
      </c>
      <c r="P143" s="47" t="n">
        <f aca="false">AVERAGE(Table1323[[#This Row],[2Ci Female Genital Mutilation]:[2Ciii Equal Inheritance Rights]])</f>
        <v>9.83333333333333</v>
      </c>
      <c r="Q143" s="42" t="n">
        <f aca="false">AVERAGE(F143,L143,P143)</f>
        <v>8.97900298795338</v>
      </c>
      <c r="R143" s="42" t="n">
        <v>10</v>
      </c>
      <c r="S143" s="42" t="n">
        <v>10</v>
      </c>
      <c r="T143" s="42" t="n">
        <v>10</v>
      </c>
      <c r="U143" s="42" t="n">
        <f aca="false">AVERAGE(R143:T143)</f>
        <v>10</v>
      </c>
      <c r="V143" s="42" t="n">
        <v>5</v>
      </c>
      <c r="W143" s="42" t="n">
        <v>3.33333333333333</v>
      </c>
      <c r="X143" s="42" t="n">
        <f aca="false">AVERAGE(Table1323[[#This Row],[4A Freedom to establish religious organizations]:[4B Autonomy of religious organizations]])</f>
        <v>4.16666666666667</v>
      </c>
      <c r="Y143" s="42" t="n">
        <v>5</v>
      </c>
      <c r="Z143" s="42" t="n">
        <v>5</v>
      </c>
      <c r="AA143" s="42" t="n">
        <v>3.33333333333333</v>
      </c>
      <c r="AB143" s="42" t="n">
        <v>6.66666666666667</v>
      </c>
      <c r="AC143" s="42" t="n">
        <v>6.66666666666667</v>
      </c>
      <c r="AD143" s="42" t="e">
        <f aca="false">AVERAGE(Table1323[[#This Row],[5Ci Political parties]:[5ciii educational, sporting and cultural organizations]])</f>
        <v>#N/A</v>
      </c>
      <c r="AE143" s="42" t="n">
        <v>7.5</v>
      </c>
      <c r="AF143" s="42" t="n">
        <v>7.5</v>
      </c>
      <c r="AG143" s="42" t="n">
        <v>7.5</v>
      </c>
      <c r="AH143" s="42" t="e">
        <f aca="false">AVERAGE(Table1323[[#This Row],[5Di Political parties]:[5diii educational, sporting and cultural organizations5]])</f>
        <v>#N/A</v>
      </c>
      <c r="AI143" s="42" t="e">
        <f aca="false">AVERAGE(Y143,Z143,AD143,AH143)</f>
        <v>#N/A</v>
      </c>
      <c r="AJ143" s="24" t="n">
        <v>10</v>
      </c>
      <c r="AK143" s="25" t="n">
        <v>3</v>
      </c>
      <c r="AL143" s="25" t="n">
        <v>5.5</v>
      </c>
      <c r="AM143" s="25" t="n">
        <v>6.66666666666667</v>
      </c>
      <c r="AN143" s="25" t="n">
        <v>6.66666666666667</v>
      </c>
      <c r="AO143" s="25" t="n">
        <f aca="false">AVERAGE(Table1323[[#This Row],[6Di Access to foreign television (cable/ satellite)]:[6Dii Access to foreign newspapers]])</f>
        <v>6.66666666666667</v>
      </c>
      <c r="AP143" s="25" t="n">
        <v>3.33333333333333</v>
      </c>
      <c r="AQ143" s="42" t="n">
        <f aca="false">AVERAGE(AJ143:AK143,AL143,AO143,AP143)</f>
        <v>5.7</v>
      </c>
      <c r="AR143" s="42" t="n">
        <v>10</v>
      </c>
      <c r="AS143" s="42" t="n">
        <v>10</v>
      </c>
      <c r="AT143" s="42" t="n">
        <v>10</v>
      </c>
      <c r="AU143" s="42" t="n">
        <f aca="false">AVERAGE(AS143:AT143)</f>
        <v>10</v>
      </c>
      <c r="AV143" s="42" t="n">
        <f aca="false">AVERAGE(AR143,AU143)</f>
        <v>10</v>
      </c>
      <c r="AW143" s="43" t="n">
        <f aca="false">AVERAGE(Table1323[[#This Row],[RULE OF LAW]],Table1323[[#This Row],[SECURITY &amp; SAFETY]],Table1323[[#This Row],[PERSONAL FREEDOM (minus Security &amp;Safety and Rule of Law)]],Table1323[[#This Row],[PERSONAL FREEDOM (minus Security &amp;Safety and Rule of Law)]])</f>
        <v>7.0078063025439</v>
      </c>
      <c r="AX143" s="44" t="n">
        <v>6.88</v>
      </c>
      <c r="AY143" s="45" t="n">
        <f aca="false">AVERAGE(Table1323[[#This Row],[PERSONAL FREEDOM]:[ECONOMIC FREEDOM]])</f>
        <v>6.94390315127195</v>
      </c>
      <c r="AZ143" s="46" t="n">
        <f aca="false">RANK(BA143,$BA$2:$BA$154)</f>
        <v>73</v>
      </c>
      <c r="BA143" s="48" t="n">
        <f aca="false">ROUND(AY143, 2)</f>
        <v>6.94</v>
      </c>
      <c r="BB143" s="43" t="n">
        <f aca="false">Table1323[[#This Row],[1 Rule of Law]]</f>
        <v>4.8</v>
      </c>
      <c r="BC143" s="43" t="n">
        <f aca="false">Table1323[[#This Row],[2 Security &amp; Safety]]</f>
        <v>8.97900298795338</v>
      </c>
      <c r="BD143" s="43" t="e">
        <f aca="false">AVERAGE(AQ143,U143,AI143,AV143,X143)</f>
        <v>#N/A</v>
      </c>
    </row>
    <row r="144" customFormat="false" ht="15" hidden="false" customHeight="true" outlineLevel="0" collapsed="false">
      <c r="A144" s="41" t="s">
        <v>192</v>
      </c>
      <c r="B144" s="42" t="n">
        <v>2.73333333333333</v>
      </c>
      <c r="C144" s="42" t="n">
        <v>5.12812190165751</v>
      </c>
      <c r="D144" s="42" t="n">
        <v>4.30851872840662</v>
      </c>
      <c r="E144" s="42" t="n">
        <v>4.1</v>
      </c>
      <c r="F144" s="42" t="n">
        <v>6.28</v>
      </c>
      <c r="G144" s="42" t="n">
        <v>10</v>
      </c>
      <c r="H144" s="42" t="n">
        <v>8.80327960028821</v>
      </c>
      <c r="I144" s="42" t="n">
        <v>5</v>
      </c>
      <c r="J144" s="42" t="n">
        <v>9.25204975018013</v>
      </c>
      <c r="K144" s="42" t="n">
        <v>9.57516425810231</v>
      </c>
      <c r="L144" s="42" t="n">
        <f aca="false">AVERAGE(Table1323[[#This Row],[2Bi Disappearance]:[2Bv Terrorism Injured ]])</f>
        <v>8.52609872171413</v>
      </c>
      <c r="M144" s="42" t="n">
        <v>9.5</v>
      </c>
      <c r="N144" s="42" t="n">
        <v>10</v>
      </c>
      <c r="O144" s="47" t="n">
        <v>0</v>
      </c>
      <c r="P144" s="47" t="n">
        <f aca="false">AVERAGE(Table1323[[#This Row],[2Ci Female Genital Mutilation]:[2Ciii Equal Inheritance Rights]])</f>
        <v>6.5</v>
      </c>
      <c r="Q144" s="42" t="n">
        <f aca="false">AVERAGE(F144,L144,P144)</f>
        <v>7.10203290723804</v>
      </c>
      <c r="R144" s="42" t="n">
        <v>5</v>
      </c>
      <c r="S144" s="42" t="n">
        <v>5</v>
      </c>
      <c r="T144" s="42" t="n">
        <v>5</v>
      </c>
      <c r="U144" s="42" t="n">
        <f aca="false">AVERAGE(R144:T144)</f>
        <v>5</v>
      </c>
      <c r="V144" s="42" t="n">
        <v>7.5</v>
      </c>
      <c r="W144" s="42" t="n">
        <v>3.33333333333333</v>
      </c>
      <c r="X144" s="42" t="n">
        <f aca="false">AVERAGE(Table1323[[#This Row],[4A Freedom to establish religious organizations]:[4B Autonomy of religious organizations]])</f>
        <v>5.41666666666667</v>
      </c>
      <c r="Y144" s="42" t="n">
        <v>7.5</v>
      </c>
      <c r="Z144" s="42" t="n">
        <v>7.5</v>
      </c>
      <c r="AA144" s="42" t="n">
        <v>3.33333333333333</v>
      </c>
      <c r="AB144" s="42" t="n">
        <v>3.33333333333333</v>
      </c>
      <c r="AC144" s="42" t="n">
        <v>6.66666666666667</v>
      </c>
      <c r="AD144" s="42" t="e">
        <f aca="false">AVERAGE(Table1323[[#This Row],[5Ci Political parties]:[5ciii educational, sporting and cultural organizations]])</f>
        <v>#N/A</v>
      </c>
      <c r="AE144" s="42" t="n">
        <v>5</v>
      </c>
      <c r="AF144" s="42" t="n">
        <v>5</v>
      </c>
      <c r="AG144" s="42" t="n">
        <v>7.5</v>
      </c>
      <c r="AH144" s="42" t="e">
        <f aca="false">AVERAGE(Table1323[[#This Row],[5Di Political parties]:[5diii educational, sporting and cultural organizations5]])</f>
        <v>#N/A</v>
      </c>
      <c r="AI144" s="42" t="e">
        <f aca="false">AVERAGE(Y144,Z144,AD144,AH144)</f>
        <v>#N/A</v>
      </c>
      <c r="AJ144" s="24" t="n">
        <v>7.00819900072052</v>
      </c>
      <c r="AK144" s="25" t="n">
        <v>3.33333333333333</v>
      </c>
      <c r="AL144" s="25" t="n">
        <v>5</v>
      </c>
      <c r="AM144" s="25" t="n">
        <v>10</v>
      </c>
      <c r="AN144" s="25" t="n">
        <v>10</v>
      </c>
      <c r="AO144" s="25" t="n">
        <f aca="false">AVERAGE(Table1323[[#This Row],[6Di Access to foreign television (cable/ satellite)]:[6Dii Access to foreign newspapers]])</f>
        <v>10</v>
      </c>
      <c r="AP144" s="25" t="n">
        <v>10</v>
      </c>
      <c r="AQ144" s="42" t="n">
        <f aca="false">AVERAGE(AJ144:AK144,AL144,AO144,AP144)</f>
        <v>7.06830646681077</v>
      </c>
      <c r="AR144" s="42" t="n">
        <v>5</v>
      </c>
      <c r="AS144" s="42" t="n">
        <v>0</v>
      </c>
      <c r="AT144" s="42" t="n">
        <v>0</v>
      </c>
      <c r="AU144" s="42" t="n">
        <f aca="false">AVERAGE(AS144:AT144)</f>
        <v>0</v>
      </c>
      <c r="AV144" s="42" t="n">
        <f aca="false">AVERAGE(AR144,AU144)</f>
        <v>2.5</v>
      </c>
      <c r="AW144" s="43" t="n">
        <f aca="false">AVERAGE(Table1323[[#This Row],[RULE OF LAW]],Table1323[[#This Row],[SECURITY &amp; SAFETY]],Table1323[[#This Row],[PERSONAL FREEDOM (minus Security &amp;Safety and Rule of Law)]],Table1323[[#This Row],[PERSONAL FREEDOM (minus Security &amp;Safety and Rule of Law)]])</f>
        <v>5.4309499846017</v>
      </c>
      <c r="AX144" s="44" t="n">
        <v>7.33</v>
      </c>
      <c r="AY144" s="45" t="n">
        <f aca="false">AVERAGE(Table1323[[#This Row],[PERSONAL FREEDOM]:[ECONOMIC FREEDOM]])</f>
        <v>6.38047499230085</v>
      </c>
      <c r="AZ144" s="46" t="n">
        <f aca="false">RANK(BA144,$BA$2:$BA$154)</f>
        <v>114</v>
      </c>
      <c r="BA144" s="48" t="n">
        <f aca="false">ROUND(AY144, 2)</f>
        <v>6.38</v>
      </c>
      <c r="BB144" s="43" t="n">
        <f aca="false">Table1323[[#This Row],[1 Rule of Law]]</f>
        <v>4.1</v>
      </c>
      <c r="BC144" s="43" t="n">
        <f aca="false">Table1323[[#This Row],[2 Security &amp; Safety]]</f>
        <v>7.10203290723804</v>
      </c>
      <c r="BD144" s="43" t="e">
        <f aca="false">AVERAGE(AQ144,U144,AI144,AV144,X144)</f>
        <v>#N/A</v>
      </c>
    </row>
    <row r="145" customFormat="false" ht="15" hidden="false" customHeight="true" outlineLevel="0" collapsed="false">
      <c r="A145" s="41" t="s">
        <v>193</v>
      </c>
      <c r="B145" s="42" t="n">
        <v>5.1</v>
      </c>
      <c r="C145" s="42" t="n">
        <v>5.18525397450156</v>
      </c>
      <c r="D145" s="42" t="n">
        <v>3.93244162746606</v>
      </c>
      <c r="E145" s="42" t="n">
        <v>4.7</v>
      </c>
      <c r="F145" s="42" t="n">
        <v>8.28</v>
      </c>
      <c r="G145" s="42" t="n">
        <v>10</v>
      </c>
      <c r="H145" s="42" t="n">
        <v>10</v>
      </c>
      <c r="I145" s="42" t="n">
        <v>7.5</v>
      </c>
      <c r="J145" s="42" t="n">
        <v>9.99273319715345</v>
      </c>
      <c r="K145" s="42" t="n">
        <v>9.96511934633655</v>
      </c>
      <c r="L145" s="42" t="n">
        <f aca="false">AVERAGE(Table1323[[#This Row],[2Bi Disappearance]:[2Bv Terrorism Injured ]])</f>
        <v>9.491570508698</v>
      </c>
      <c r="M145" s="42" t="n">
        <v>10</v>
      </c>
      <c r="N145" s="42" t="n">
        <v>10</v>
      </c>
      <c r="O145" s="47" t="n">
        <v>10</v>
      </c>
      <c r="P145" s="47" t="n">
        <f aca="false">AVERAGE(Table1323[[#This Row],[2Ci Female Genital Mutilation]:[2Ciii Equal Inheritance Rights]])</f>
        <v>10</v>
      </c>
      <c r="Q145" s="42" t="n">
        <f aca="false">AVERAGE(F145,L145,P145)</f>
        <v>9.257190169566</v>
      </c>
      <c r="R145" s="42" t="n">
        <v>5</v>
      </c>
      <c r="S145" s="42" t="n">
        <v>10</v>
      </c>
      <c r="T145" s="42" t="n">
        <v>10</v>
      </c>
      <c r="U145" s="42" t="n">
        <f aca="false">AVERAGE(R145:T145)</f>
        <v>8.33333333333333</v>
      </c>
      <c r="V145" s="42" t="n">
        <v>10</v>
      </c>
      <c r="W145" s="42" t="n">
        <v>10</v>
      </c>
      <c r="X145" s="42" t="n">
        <f aca="false">AVERAGE(Table1323[[#This Row],[4A Freedom to establish religious organizations]:[4B Autonomy of religious organizations]])</f>
        <v>10</v>
      </c>
      <c r="Y145" s="42" t="n">
        <v>7.5</v>
      </c>
      <c r="Z145" s="42" t="n">
        <v>7.5</v>
      </c>
      <c r="AA145" s="42" t="n">
        <v>3.33333333333333</v>
      </c>
      <c r="AB145" s="42" t="n">
        <v>3.33333333333333</v>
      </c>
      <c r="AC145" s="42" t="n">
        <v>6.66666666666667</v>
      </c>
      <c r="AD145" s="42" t="e">
        <f aca="false">AVERAGE(Table1323[[#This Row],[5Ci Political parties]:[5ciii educational, sporting and cultural organizations]])</f>
        <v>#N/A</v>
      </c>
      <c r="AE145" s="42" t="n">
        <v>10</v>
      </c>
      <c r="AF145" s="42" t="n">
        <v>7.5</v>
      </c>
      <c r="AG145" s="42" t="n">
        <v>10</v>
      </c>
      <c r="AH145" s="42" t="e">
        <f aca="false">AVERAGE(Table1323[[#This Row],[5Di Political parties]:[5diii educational, sporting and cultural organizations5]])</f>
        <v>#N/A</v>
      </c>
      <c r="AI145" s="42" t="e">
        <f aca="false">AVERAGE(Y145,Z145,AD145,AH145)</f>
        <v>#N/A</v>
      </c>
      <c r="AJ145" s="24" t="n">
        <v>10</v>
      </c>
      <c r="AK145" s="25" t="n">
        <v>5</v>
      </c>
      <c r="AL145" s="25" t="n">
        <v>5</v>
      </c>
      <c r="AM145" s="25" t="n">
        <v>10</v>
      </c>
      <c r="AN145" s="25" t="n">
        <v>10</v>
      </c>
      <c r="AO145" s="25" t="n">
        <f aca="false">AVERAGE(Table1323[[#This Row],[6Di Access to foreign television (cable/ satellite)]:[6Dii Access to foreign newspapers]])</f>
        <v>10</v>
      </c>
      <c r="AP145" s="25" t="n">
        <v>10</v>
      </c>
      <c r="AQ145" s="42" t="n">
        <f aca="false">AVERAGE(AJ145:AK145,AL145,AO145,AP145)</f>
        <v>8</v>
      </c>
      <c r="AR145" s="42" t="n">
        <v>10</v>
      </c>
      <c r="AS145" s="42" t="n">
        <v>10</v>
      </c>
      <c r="AT145" s="42" t="n">
        <v>10</v>
      </c>
      <c r="AU145" s="42" t="n">
        <f aca="false">AVERAGE(AS145:AT145)</f>
        <v>10</v>
      </c>
      <c r="AV145" s="42" t="n">
        <f aca="false">AVERAGE(AR145,AU145)</f>
        <v>10</v>
      </c>
      <c r="AW145" s="43" t="n">
        <f aca="false">AVERAGE(Table1323[[#This Row],[RULE OF LAW]],Table1323[[#This Row],[SECURITY &amp; SAFETY]],Table1323[[#This Row],[PERSONAL FREEDOM (minus Security &amp;Safety and Rule of Law)]],Table1323[[#This Row],[PERSONAL FREEDOM (minus Security &amp;Safety and Rule of Law)]])</f>
        <v>7.83790865350261</v>
      </c>
      <c r="AX145" s="44" t="n">
        <v>5.94</v>
      </c>
      <c r="AY145" s="45" t="n">
        <f aca="false">AVERAGE(Table1323[[#This Row],[PERSONAL FREEDOM]:[ECONOMIC FREEDOM]])</f>
        <v>6.88895432675131</v>
      </c>
      <c r="AZ145" s="46" t="n">
        <f aca="false">RANK(BA145,$BA$2:$BA$154)</f>
        <v>79</v>
      </c>
      <c r="BA145" s="48" t="n">
        <f aca="false">ROUND(AY145, 2)</f>
        <v>6.89</v>
      </c>
      <c r="BB145" s="43" t="n">
        <f aca="false">Table1323[[#This Row],[1 Rule of Law]]</f>
        <v>4.7</v>
      </c>
      <c r="BC145" s="43" t="n">
        <f aca="false">Table1323[[#This Row],[2 Security &amp; Safety]]</f>
        <v>9.257190169566</v>
      </c>
      <c r="BD145" s="43" t="e">
        <f aca="false">AVERAGE(AQ145,U145,AI145,AV145,X145)</f>
        <v>#N/A</v>
      </c>
    </row>
    <row r="146" customFormat="false" ht="15" hidden="false" customHeight="true" outlineLevel="0" collapsed="false">
      <c r="A146" s="41" t="s">
        <v>194</v>
      </c>
      <c r="B146" s="42" t="n">
        <v>6.06666666666667</v>
      </c>
      <c r="C146" s="42" t="n">
        <v>6.03709132459892</v>
      </c>
      <c r="D146" s="42" t="n">
        <v>7.48649077269871</v>
      </c>
      <c r="E146" s="42" t="n">
        <v>6.5</v>
      </c>
      <c r="F146" s="42" t="n">
        <v>8.96</v>
      </c>
      <c r="G146" s="42" t="n">
        <v>10</v>
      </c>
      <c r="H146" s="42" t="n">
        <v>10</v>
      </c>
      <c r="I146" s="42" t="n">
        <v>10</v>
      </c>
      <c r="J146" s="42" t="n">
        <v>10</v>
      </c>
      <c r="K146" s="42" t="n">
        <v>10</v>
      </c>
      <c r="L146" s="42" t="n">
        <f aca="false">AVERAGE(Table1323[[#This Row],[2Bi Disappearance]:[2Bv Terrorism Injured ]])</f>
        <v>10</v>
      </c>
      <c r="M146" s="42" t="n">
        <v>7</v>
      </c>
      <c r="N146" s="42" t="n">
        <v>5</v>
      </c>
      <c r="O146" s="47" t="n">
        <v>5</v>
      </c>
      <c r="P146" s="47" t="n">
        <f aca="false">AVERAGE(Table1323[[#This Row],[2Ci Female Genital Mutilation]:[2Ciii Equal Inheritance Rights]])</f>
        <v>5.66666666666667</v>
      </c>
      <c r="Q146" s="42" t="n">
        <f aca="false">AVERAGE(F146,L146,P146)</f>
        <v>8.20888888888889</v>
      </c>
      <c r="R146" s="42" t="n">
        <v>0</v>
      </c>
      <c r="S146" s="42" t="n">
        <v>10</v>
      </c>
      <c r="T146" s="42" t="n">
        <v>5</v>
      </c>
      <c r="U146" s="42" t="n">
        <f aca="false">AVERAGE(R146:T146)</f>
        <v>5</v>
      </c>
      <c r="V146" s="42" t="n">
        <v>2.5</v>
      </c>
      <c r="W146" s="42" t="n">
        <v>3.33333333333333</v>
      </c>
      <c r="X146" s="42" t="n">
        <f aca="false">AVERAGE(Table1323[[#This Row],[4A Freedom to establish religious organizations]:[4B Autonomy of religious organizations]])</f>
        <v>2.91666666666667</v>
      </c>
      <c r="Y146" s="42" t="n">
        <v>5</v>
      </c>
      <c r="Z146" s="42" t="n">
        <v>2.5</v>
      </c>
      <c r="AA146" s="42" t="n">
        <v>0</v>
      </c>
      <c r="AB146" s="42" t="n">
        <v>3.33333333333333</v>
      </c>
      <c r="AC146" s="42" t="n">
        <v>6.66666666666667</v>
      </c>
      <c r="AD146" s="42" t="e">
        <f aca="false">AVERAGE(Table1323[[#This Row],[5Ci Political parties]:[5ciii educational, sporting and cultural organizations]])</f>
        <v>#N/A</v>
      </c>
      <c r="AE146" s="42" t="n">
        <v>0</v>
      </c>
      <c r="AF146" s="42" t="n">
        <v>5</v>
      </c>
      <c r="AG146" s="42" t="n">
        <v>10</v>
      </c>
      <c r="AH146" s="42" t="e">
        <f aca="false">AVERAGE(Table1323[[#This Row],[5Di Political parties]:[5diii educational, sporting and cultural organizations5]])</f>
        <v>#N/A</v>
      </c>
      <c r="AI146" s="42" t="e">
        <f aca="false">AVERAGE(Y146,Z146,AD146,AH146)</f>
        <v>#N/A</v>
      </c>
      <c r="AJ146" s="24" t="n">
        <v>10</v>
      </c>
      <c r="AK146" s="25" t="n">
        <v>2.33333333333333</v>
      </c>
      <c r="AL146" s="25" t="n">
        <v>4.25</v>
      </c>
      <c r="AM146" s="25" t="n">
        <v>10</v>
      </c>
      <c r="AN146" s="25" t="n">
        <v>6.66666666666667</v>
      </c>
      <c r="AO146" s="25" t="n">
        <f aca="false">AVERAGE(Table1323[[#This Row],[6Di Access to foreign television (cable/ satellite)]:[6Dii Access to foreign newspapers]])</f>
        <v>8.33333333333333</v>
      </c>
      <c r="AP146" s="25" t="n">
        <v>3.33333333333333</v>
      </c>
      <c r="AQ146" s="42" t="n">
        <f aca="false">AVERAGE(AJ146:AK146,AL146,AO146,AP146)</f>
        <v>5.65</v>
      </c>
      <c r="AR146" s="42" t="n">
        <v>0</v>
      </c>
      <c r="AS146" s="42" t="n">
        <v>0</v>
      </c>
      <c r="AT146" s="42" t="n">
        <v>0</v>
      </c>
      <c r="AU146" s="42" t="n">
        <f aca="false">AVERAGE(AS146:AT146)</f>
        <v>0</v>
      </c>
      <c r="AV146" s="42" t="n">
        <f aca="false">AVERAGE(AR146,AU146)</f>
        <v>0</v>
      </c>
      <c r="AW146" s="43" t="n">
        <f aca="false">AVERAGE(Table1323[[#This Row],[RULE OF LAW]],Table1323[[#This Row],[SECURITY &amp; SAFETY]],Table1323[[#This Row],[PERSONAL FREEDOM (minus Security &amp;Safety and Rule of Law)]],Table1323[[#This Row],[PERSONAL FREEDOM (minus Security &amp;Safety and Rule of Law)]])</f>
        <v>5.42972222222222</v>
      </c>
      <c r="AX146" s="44" t="n">
        <v>7.91</v>
      </c>
      <c r="AY146" s="45" t="n">
        <f aca="false">AVERAGE(Table1323[[#This Row],[PERSONAL FREEDOM]:[ECONOMIC FREEDOM]])</f>
        <v>6.66986111111111</v>
      </c>
      <c r="AZ146" s="46" t="n">
        <f aca="false">RANK(BA146,$BA$2:$BA$154)</f>
        <v>93</v>
      </c>
      <c r="BA146" s="48" t="n">
        <f aca="false">ROUND(AY146, 2)</f>
        <v>6.67</v>
      </c>
      <c r="BB146" s="43" t="n">
        <f aca="false">Table1323[[#This Row],[1 Rule of Law]]</f>
        <v>6.5</v>
      </c>
      <c r="BC146" s="43" t="n">
        <f aca="false">Table1323[[#This Row],[2 Security &amp; Safety]]</f>
        <v>8.20888888888889</v>
      </c>
      <c r="BD146" s="43" t="e">
        <f aca="false">AVERAGE(AQ146,U146,AI146,AV146,X146)</f>
        <v>#N/A</v>
      </c>
    </row>
    <row r="147" customFormat="false" ht="15" hidden="false" customHeight="true" outlineLevel="0" collapsed="false">
      <c r="A147" s="41" t="s">
        <v>195</v>
      </c>
      <c r="B147" s="42" t="n">
        <v>8.3</v>
      </c>
      <c r="C147" s="42" t="n">
        <v>7.23546573980261</v>
      </c>
      <c r="D147" s="42" t="n">
        <v>7.54677617110681</v>
      </c>
      <c r="E147" s="42" t="n">
        <v>7.7</v>
      </c>
      <c r="F147" s="42" t="n">
        <v>9.52</v>
      </c>
      <c r="G147" s="42" t="n">
        <v>10</v>
      </c>
      <c r="H147" s="42" t="n">
        <v>10</v>
      </c>
      <c r="I147" s="42" t="n">
        <v>10</v>
      </c>
      <c r="J147" s="42" t="n">
        <v>10</v>
      </c>
      <c r="K147" s="42" t="n">
        <v>9.93254397578676</v>
      </c>
      <c r="L147" s="42" t="n">
        <f aca="false">AVERAGE(Table1323[[#This Row],[2Bi Disappearance]:[2Bv Terrorism Injured ]])</f>
        <v>9.98650879515735</v>
      </c>
      <c r="M147" s="42" t="n">
        <v>9.5</v>
      </c>
      <c r="N147" s="42" t="n">
        <v>10</v>
      </c>
      <c r="O147" s="47" t="n">
        <v>10</v>
      </c>
      <c r="P147" s="47" t="n">
        <f aca="false">AVERAGE(Table1323[[#This Row],[2Ci Female Genital Mutilation]:[2Ciii Equal Inheritance Rights]])</f>
        <v>9.83333333333333</v>
      </c>
      <c r="Q147" s="42" t="n">
        <f aca="false">AVERAGE(F147,L147,P147)</f>
        <v>9.77994737616356</v>
      </c>
      <c r="R147" s="42" t="n">
        <v>10</v>
      </c>
      <c r="S147" s="42" t="n">
        <v>10</v>
      </c>
      <c r="T147" s="42" t="n">
        <v>10</v>
      </c>
      <c r="U147" s="42" t="n">
        <f aca="false">AVERAGE(R147:T147)</f>
        <v>10</v>
      </c>
      <c r="V147" s="42" t="n">
        <v>10</v>
      </c>
      <c r="W147" s="42" t="n">
        <v>6.66666666666667</v>
      </c>
      <c r="X147" s="42" t="n">
        <f aca="false">AVERAGE(Table1323[[#This Row],[4A Freedom to establish religious organizations]:[4B Autonomy of religious organizations]])</f>
        <v>8.33333333333333</v>
      </c>
      <c r="Y147" s="42" t="n">
        <v>10</v>
      </c>
      <c r="Z147" s="42" t="n">
        <v>10</v>
      </c>
      <c r="AA147" s="42" t="n">
        <v>10</v>
      </c>
      <c r="AB147" s="42" t="n">
        <v>10</v>
      </c>
      <c r="AC147" s="42" t="n">
        <v>10</v>
      </c>
      <c r="AD147" s="42" t="e">
        <f aca="false">AVERAGE(Table1323[[#This Row],[5Ci Political parties]:[5ciii educational, sporting and cultural organizations]])</f>
        <v>#N/A</v>
      </c>
      <c r="AE147" s="42" t="n">
        <v>10</v>
      </c>
      <c r="AF147" s="42" t="n">
        <v>10</v>
      </c>
      <c r="AG147" s="42" t="n">
        <v>10</v>
      </c>
      <c r="AH147" s="42" t="e">
        <f aca="false">AVERAGE(Table1323[[#This Row],[5Di Political parties]:[5diii educational, sporting and cultural organizations5]])</f>
        <v>#N/A</v>
      </c>
      <c r="AI147" s="42" t="e">
        <f aca="false">AVERAGE(Y147,Z147,AD147,AH147)</f>
        <v>#N/A</v>
      </c>
      <c r="AJ147" s="24" t="n">
        <v>10</v>
      </c>
      <c r="AK147" s="25" t="n">
        <v>8</v>
      </c>
      <c r="AL147" s="25" t="n">
        <v>8</v>
      </c>
      <c r="AM147" s="25" t="n">
        <v>10</v>
      </c>
      <c r="AN147" s="25" t="n">
        <v>10</v>
      </c>
      <c r="AO147" s="25" t="n">
        <f aca="false">AVERAGE(Table1323[[#This Row],[6Di Access to foreign television (cable/ satellite)]:[6Dii Access to foreign newspapers]])</f>
        <v>10</v>
      </c>
      <c r="AP147" s="25" t="n">
        <v>10</v>
      </c>
      <c r="AQ147" s="42" t="n">
        <f aca="false">AVERAGE(AJ147:AK147,AL147,AO147,AP147)</f>
        <v>9.2</v>
      </c>
      <c r="AR147" s="42" t="n">
        <v>10</v>
      </c>
      <c r="AS147" s="42" t="n">
        <v>10</v>
      </c>
      <c r="AT147" s="42" t="n">
        <v>10</v>
      </c>
      <c r="AU147" s="42" t="n">
        <f aca="false">AVERAGE(AS147:AT147)</f>
        <v>10</v>
      </c>
      <c r="AV147" s="42" t="n">
        <f aca="false">AVERAGE(AR147,AU147)</f>
        <v>10</v>
      </c>
      <c r="AW147" s="43" t="n">
        <f aca="false">AVERAGE(Table1323[[#This Row],[RULE OF LAW]],Table1323[[#This Row],[SECURITY &amp; SAFETY]],Table1323[[#This Row],[PERSONAL FREEDOM (minus Security &amp;Safety and Rule of Law)]],Table1323[[#This Row],[PERSONAL FREEDOM (minus Security &amp;Safety and Rule of Law)]])</f>
        <v>9.12332017737423</v>
      </c>
      <c r="AX147" s="44" t="n">
        <v>7.8</v>
      </c>
      <c r="AY147" s="45" t="n">
        <f aca="false">AVERAGE(Table1323[[#This Row],[PERSONAL FREEDOM]:[ECONOMIC FREEDOM]])</f>
        <v>8.46166008868711</v>
      </c>
      <c r="AZ147" s="46" t="n">
        <f aca="false">RANK(BA147,$BA$2:$BA$154)</f>
        <v>10</v>
      </c>
      <c r="BA147" s="48" t="n">
        <f aca="false">ROUND(AY147, 2)</f>
        <v>8.46</v>
      </c>
      <c r="BB147" s="43" t="n">
        <f aca="false">Table1323[[#This Row],[1 Rule of Law]]</f>
        <v>7.7</v>
      </c>
      <c r="BC147" s="43" t="n">
        <f aca="false">Table1323[[#This Row],[2 Security &amp; Safety]]</f>
        <v>9.77994737616356</v>
      </c>
      <c r="BD147" s="43" t="e">
        <f aca="false">AVERAGE(AQ147,U147,AI147,AV147,X147)</f>
        <v>#N/A</v>
      </c>
    </row>
    <row r="148" customFormat="false" ht="15" hidden="false" customHeight="true" outlineLevel="0" collapsed="false">
      <c r="A148" s="41" t="s">
        <v>196</v>
      </c>
      <c r="B148" s="42" t="n">
        <v>7.26666666666667</v>
      </c>
      <c r="C148" s="42" t="n">
        <v>6.53212670372662</v>
      </c>
      <c r="D148" s="42" t="n">
        <v>6.5387777076705</v>
      </c>
      <c r="E148" s="42" t="n">
        <v>6.8</v>
      </c>
      <c r="F148" s="42" t="n">
        <v>8.12</v>
      </c>
      <c r="G148" s="42" t="n">
        <v>10</v>
      </c>
      <c r="H148" s="42" t="n">
        <v>9.71014463613485</v>
      </c>
      <c r="I148" s="42" t="n">
        <v>10</v>
      </c>
      <c r="J148" s="42" t="n">
        <v>9.9956898830652</v>
      </c>
      <c r="K148" s="42" t="n">
        <v>9.98900920181627</v>
      </c>
      <c r="L148" s="42" t="n">
        <f aca="false">AVERAGE(Table1323[[#This Row],[2Bi Disappearance]:[2Bv Terrorism Injured ]])</f>
        <v>9.93896874420326</v>
      </c>
      <c r="M148" s="42" t="n">
        <v>9.5</v>
      </c>
      <c r="N148" s="42" t="n">
        <v>10</v>
      </c>
      <c r="O148" s="47" t="n">
        <v>10</v>
      </c>
      <c r="P148" s="47" t="n">
        <f aca="false">AVERAGE(Table1323[[#This Row],[2Ci Female Genital Mutilation]:[2Ciii Equal Inheritance Rights]])</f>
        <v>9.83333333333333</v>
      </c>
      <c r="Q148" s="42" t="n">
        <f aca="false">AVERAGE(F148,L148,P148)</f>
        <v>9.29743402584553</v>
      </c>
      <c r="R148" s="42" t="n">
        <v>10</v>
      </c>
      <c r="S148" s="42" t="n">
        <v>10</v>
      </c>
      <c r="T148" s="42" t="n">
        <v>10</v>
      </c>
      <c r="U148" s="42" t="n">
        <f aca="false">AVERAGE(R148:T148)</f>
        <v>10</v>
      </c>
      <c r="V148" s="42" t="n">
        <v>7.5</v>
      </c>
      <c r="W148" s="42" t="n">
        <v>10</v>
      </c>
      <c r="X148" s="42" t="n">
        <f aca="false">AVERAGE(Table1323[[#This Row],[4A Freedom to establish religious organizations]:[4B Autonomy of religious organizations]])</f>
        <v>8.75</v>
      </c>
      <c r="Y148" s="42" t="n">
        <v>10</v>
      </c>
      <c r="Z148" s="42" t="n">
        <v>10</v>
      </c>
      <c r="AA148" s="42" t="n">
        <v>6.66666666666667</v>
      </c>
      <c r="AB148" s="42" t="n">
        <v>10</v>
      </c>
      <c r="AC148" s="42" t="n">
        <v>6.66666666666667</v>
      </c>
      <c r="AD148" s="42" t="e">
        <f aca="false">AVERAGE(Table1323[[#This Row],[5Ci Political parties]:[5ciii educational, sporting and cultural organizations]])</f>
        <v>#N/A</v>
      </c>
      <c r="AE148" s="42" t="n">
        <v>7.5</v>
      </c>
      <c r="AF148" s="42" t="n">
        <v>7.5</v>
      </c>
      <c r="AG148" s="42" t="n">
        <v>10</v>
      </c>
      <c r="AH148" s="42" t="e">
        <f aca="false">AVERAGE(Table1323[[#This Row],[5Di Political parties]:[5diii educational, sporting and cultural organizations5]])</f>
        <v>#N/A</v>
      </c>
      <c r="AI148" s="42" t="e">
        <f aca="false">AVERAGE(Y148,Z148,AD148,AH148)</f>
        <v>#N/A</v>
      </c>
      <c r="AJ148" s="24" t="n">
        <v>10</v>
      </c>
      <c r="AK148" s="25" t="n">
        <v>8.33333333333333</v>
      </c>
      <c r="AL148" s="25" t="n">
        <v>8</v>
      </c>
      <c r="AM148" s="25" t="n">
        <v>10</v>
      </c>
      <c r="AN148" s="25" t="n">
        <v>10</v>
      </c>
      <c r="AO148" s="25" t="n">
        <f aca="false">AVERAGE(Table1323[[#This Row],[6Di Access to foreign television (cable/ satellite)]:[6Dii Access to foreign newspapers]])</f>
        <v>10</v>
      </c>
      <c r="AP148" s="25" t="n">
        <v>10</v>
      </c>
      <c r="AQ148" s="42" t="n">
        <f aca="false">AVERAGE(AJ148:AK148,AL148,AO148,AP148)</f>
        <v>9.26666666666667</v>
      </c>
      <c r="AR148" s="42" t="n">
        <v>10</v>
      </c>
      <c r="AS148" s="42" t="n">
        <v>10</v>
      </c>
      <c r="AT148" s="42" t="n">
        <v>10</v>
      </c>
      <c r="AU148" s="42" t="n">
        <f aca="false">AVERAGE(AS148:AT148)</f>
        <v>10</v>
      </c>
      <c r="AV148" s="42" t="n">
        <f aca="false">AVERAGE(AR148,AU148)</f>
        <v>10</v>
      </c>
      <c r="AW148" s="43" t="n">
        <f aca="false">AVERAGE(Table1323[[#This Row],[RULE OF LAW]],Table1323[[#This Row],[SECURITY &amp; SAFETY]],Table1323[[#This Row],[PERSONAL FREEDOM (minus Security &amp;Safety and Rule of Law)]],Table1323[[#This Row],[PERSONAL FREEDOM (minus Security &amp;Safety and Rule of Law)]])</f>
        <v>8.72880295090583</v>
      </c>
      <c r="AX148" s="44" t="n">
        <v>7.76</v>
      </c>
      <c r="AY148" s="45" t="n">
        <f aca="false">AVERAGE(Table1323[[#This Row],[PERSONAL FREEDOM]:[ECONOMIC FREEDOM]])</f>
        <v>8.24440147545291</v>
      </c>
      <c r="AZ148" s="46" t="n">
        <f aca="false">RANK(BA148,$BA$2:$BA$154)</f>
        <v>20</v>
      </c>
      <c r="BA148" s="48" t="n">
        <f aca="false">ROUND(AY148, 2)</f>
        <v>8.24</v>
      </c>
      <c r="BB148" s="43" t="n">
        <f aca="false">Table1323[[#This Row],[1 Rule of Law]]</f>
        <v>6.8</v>
      </c>
      <c r="BC148" s="43" t="n">
        <f aca="false">Table1323[[#This Row],[2 Security &amp; Safety]]</f>
        <v>9.29743402584553</v>
      </c>
      <c r="BD148" s="43" t="e">
        <f aca="false">AVERAGE(AQ148,U148,AI148,AV148,X148)</f>
        <v>#N/A</v>
      </c>
    </row>
    <row r="149" customFormat="false" ht="15" hidden="false" customHeight="true" outlineLevel="0" collapsed="false">
      <c r="A149" s="41" t="s">
        <v>197</v>
      </c>
      <c r="B149" s="42" t="n">
        <v>7.03333333333334</v>
      </c>
      <c r="C149" s="42" t="n">
        <v>7.14084852746523</v>
      </c>
      <c r="D149" s="42" t="n">
        <v>5.03522243990156</v>
      </c>
      <c r="E149" s="42" t="n">
        <v>6.4</v>
      </c>
      <c r="F149" s="42" t="n">
        <v>7.56</v>
      </c>
      <c r="G149" s="42" t="n">
        <v>10</v>
      </c>
      <c r="H149" s="42" t="n">
        <v>10</v>
      </c>
      <c r="I149" s="42" t="n">
        <v>10</v>
      </c>
      <c r="J149" s="42" t="n">
        <v>10</v>
      </c>
      <c r="K149" s="42" t="n">
        <v>10</v>
      </c>
      <c r="L149" s="42" t="n">
        <f aca="false">AVERAGE(Table1323[[#This Row],[2Bi Disappearance]:[2Bv Terrorism Injured ]])</f>
        <v>10</v>
      </c>
      <c r="M149" s="42" t="n">
        <v>10</v>
      </c>
      <c r="N149" s="42" t="n">
        <v>10</v>
      </c>
      <c r="O149" s="47" t="n">
        <v>10</v>
      </c>
      <c r="P149" s="47" t="n">
        <f aca="false">AVERAGE(Table1323[[#This Row],[2Ci Female Genital Mutilation]:[2Ciii Equal Inheritance Rights]])</f>
        <v>10</v>
      </c>
      <c r="Q149" s="42" t="n">
        <f aca="false">AVERAGE(F149,L149,P149)</f>
        <v>9.18666666666667</v>
      </c>
      <c r="R149" s="42" t="n">
        <v>10</v>
      </c>
      <c r="S149" s="42" t="n">
        <v>10</v>
      </c>
      <c r="T149" s="42" t="n">
        <v>10</v>
      </c>
      <c r="U149" s="42" t="n">
        <f aca="false">AVERAGE(R149:T149)</f>
        <v>10</v>
      </c>
      <c r="V149" s="42" t="n">
        <v>10</v>
      </c>
      <c r="W149" s="42" t="n">
        <v>10</v>
      </c>
      <c r="X149" s="42" t="n">
        <f aca="false">AVERAGE(Table1323[[#This Row],[4A Freedom to establish religious organizations]:[4B Autonomy of religious organizations]])</f>
        <v>10</v>
      </c>
      <c r="Y149" s="42" t="n">
        <v>10</v>
      </c>
      <c r="Z149" s="42" t="n">
        <v>10</v>
      </c>
      <c r="AA149" s="42" t="n">
        <v>10</v>
      </c>
      <c r="AB149" s="42" t="n">
        <v>10</v>
      </c>
      <c r="AC149" s="42" t="n">
        <v>10</v>
      </c>
      <c r="AD149" s="42" t="e">
        <f aca="false">AVERAGE(Table1323[[#This Row],[5Ci Political parties]:[5ciii educational, sporting and cultural organizations]])</f>
        <v>#N/A</v>
      </c>
      <c r="AE149" s="42" t="n">
        <v>10</v>
      </c>
      <c r="AF149" s="42" t="n">
        <v>10</v>
      </c>
      <c r="AG149" s="42" t="n">
        <v>10</v>
      </c>
      <c r="AH149" s="42" t="e">
        <f aca="false">AVERAGE(Table1323[[#This Row],[5Di Political parties]:[5diii educational, sporting and cultural organizations5]])</f>
        <v>#N/A</v>
      </c>
      <c r="AI149" s="42" t="e">
        <f aca="false">AVERAGE(Y149,Z149,AD149,AH149)</f>
        <v>#N/A</v>
      </c>
      <c r="AJ149" s="24" t="n">
        <v>10</v>
      </c>
      <c r="AK149" s="25" t="n">
        <v>7.33333333333333</v>
      </c>
      <c r="AL149" s="25" t="n">
        <v>7.75</v>
      </c>
      <c r="AM149" s="25" t="n">
        <v>10</v>
      </c>
      <c r="AN149" s="25" t="n">
        <v>10</v>
      </c>
      <c r="AO149" s="25" t="n">
        <f aca="false">AVERAGE(Table1323[[#This Row],[6Di Access to foreign television (cable/ satellite)]:[6Dii Access to foreign newspapers]])</f>
        <v>10</v>
      </c>
      <c r="AP149" s="25" t="n">
        <v>10</v>
      </c>
      <c r="AQ149" s="42" t="n">
        <f aca="false">AVERAGE(AJ149:AK149,AL149,AO149,AP149)</f>
        <v>9.01666666666667</v>
      </c>
      <c r="AR149" s="42" t="n">
        <v>10</v>
      </c>
      <c r="AS149" s="42" t="n">
        <v>10</v>
      </c>
      <c r="AT149" s="42" t="n">
        <v>10</v>
      </c>
      <c r="AU149" s="42" t="n">
        <f aca="false">AVERAGE(AS149:AT149)</f>
        <v>10</v>
      </c>
      <c r="AV149" s="42" t="n">
        <f aca="false">AVERAGE(AR149,AU149)</f>
        <v>10</v>
      </c>
      <c r="AW149" s="43" t="n">
        <f aca="false">AVERAGE(Table1323[[#This Row],[RULE OF LAW]],Table1323[[#This Row],[SECURITY &amp; SAFETY]],Table1323[[#This Row],[PERSONAL FREEDOM (minus Security &amp;Safety and Rule of Law)]],Table1323[[#This Row],[PERSONAL FREEDOM (minus Security &amp;Safety and Rule of Law)]])</f>
        <v>8.79833333333333</v>
      </c>
      <c r="AX149" s="44" t="n">
        <v>7.31</v>
      </c>
      <c r="AY149" s="45" t="n">
        <f aca="false">AVERAGE(Table1323[[#This Row],[PERSONAL FREEDOM]:[ECONOMIC FREEDOM]])</f>
        <v>8.05416666666667</v>
      </c>
      <c r="AZ149" s="46" t="n">
        <f aca="false">RANK(BA149,$BA$2:$BA$154)</f>
        <v>33</v>
      </c>
      <c r="BA149" s="48" t="n">
        <f aca="false">ROUND(AY149, 2)</f>
        <v>8.05</v>
      </c>
      <c r="BB149" s="43" t="n">
        <f aca="false">Table1323[[#This Row],[1 Rule of Law]]</f>
        <v>6.4</v>
      </c>
      <c r="BC149" s="43" t="n">
        <f aca="false">Table1323[[#This Row],[2 Security &amp; Safety]]</f>
        <v>9.18666666666667</v>
      </c>
      <c r="BD149" s="43" t="e">
        <f aca="false">AVERAGE(AQ149,U149,AI149,AV149,X149)</f>
        <v>#N/A</v>
      </c>
    </row>
    <row r="150" customFormat="false" ht="15" hidden="false" customHeight="true" outlineLevel="0" collapsed="false">
      <c r="A150" s="41" t="s">
        <v>198</v>
      </c>
      <c r="B150" s="42" t="n">
        <v>3</v>
      </c>
      <c r="C150" s="42" t="n">
        <v>3.7816877846121</v>
      </c>
      <c r="D150" s="42" t="n">
        <v>2.36923896179383</v>
      </c>
      <c r="E150" s="42" t="n">
        <v>3.1</v>
      </c>
      <c r="F150" s="42" t="n">
        <v>0</v>
      </c>
      <c r="G150" s="42" t="n">
        <v>5</v>
      </c>
      <c r="H150" s="42" t="n">
        <v>10</v>
      </c>
      <c r="I150" s="42" t="n">
        <v>5</v>
      </c>
      <c r="J150" s="42" t="n">
        <v>10</v>
      </c>
      <c r="K150" s="42" t="n">
        <v>10</v>
      </c>
      <c r="L150" s="42" t="n">
        <f aca="false">AVERAGE(Table1323[[#This Row],[2Bi Disappearance]:[2Bv Terrorism Injured ]])</f>
        <v>8</v>
      </c>
      <c r="M150" s="42" t="n">
        <v>10</v>
      </c>
      <c r="N150" s="42" t="n">
        <v>10</v>
      </c>
      <c r="O150" s="47" t="n">
        <v>10</v>
      </c>
      <c r="P150" s="47" t="n">
        <f aca="false">AVERAGE(Table1323[[#This Row],[2Ci Female Genital Mutilation]:[2Ciii Equal Inheritance Rights]])</f>
        <v>10</v>
      </c>
      <c r="Q150" s="42" t="n">
        <f aca="false">AVERAGE(F150,L150,P150)</f>
        <v>6</v>
      </c>
      <c r="R150" s="42" t="n">
        <v>10</v>
      </c>
      <c r="S150" s="42" t="n">
        <v>10</v>
      </c>
      <c r="T150" s="42" t="n">
        <v>10</v>
      </c>
      <c r="U150" s="42" t="n">
        <f aca="false">AVERAGE(R150:T150)</f>
        <v>10</v>
      </c>
      <c r="V150" s="42" t="n">
        <v>7.5</v>
      </c>
      <c r="W150" s="42" t="n">
        <v>6.66666666666667</v>
      </c>
      <c r="X150" s="42" t="n">
        <f aca="false">AVERAGE(Table1323[[#This Row],[4A Freedom to establish religious organizations]:[4B Autonomy of religious organizations]])</f>
        <v>7.08333333333333</v>
      </c>
      <c r="Y150" s="42" t="n">
        <v>7.5</v>
      </c>
      <c r="Z150" s="42" t="n">
        <v>5</v>
      </c>
      <c r="AA150" s="42" t="n">
        <v>3.33333333333333</v>
      </c>
      <c r="AB150" s="42" t="n">
        <v>6.66666666666667</v>
      </c>
      <c r="AC150" s="42" t="n">
        <v>3.33333333333333</v>
      </c>
      <c r="AD150" s="42" t="e">
        <f aca="false">AVERAGE(Table1323[[#This Row],[5Ci Political parties]:[5ciii educational, sporting and cultural organizations]])</f>
        <v>#N/A</v>
      </c>
      <c r="AE150" s="42" t="n">
        <v>7.5</v>
      </c>
      <c r="AF150" s="42" t="n">
        <v>5</v>
      </c>
      <c r="AG150" s="42" t="n">
        <v>5</v>
      </c>
      <c r="AH150" s="42" t="e">
        <f aca="false">AVERAGE(Table1323[[#This Row],[5Di Political parties]:[5diii educational, sporting and cultural organizations5]])</f>
        <v>#N/A</v>
      </c>
      <c r="AI150" s="42" t="e">
        <f aca="false">AVERAGE(Y150,Z150,AD150,AH150)</f>
        <v>#N/A</v>
      </c>
      <c r="AJ150" s="24" t="n">
        <v>10</v>
      </c>
      <c r="AK150" s="25" t="n">
        <v>1.33333333333333</v>
      </c>
      <c r="AL150" s="25" t="n">
        <v>3</v>
      </c>
      <c r="AM150" s="25" t="n">
        <v>10</v>
      </c>
      <c r="AN150" s="25" t="n">
        <v>10</v>
      </c>
      <c r="AO150" s="25" t="n">
        <f aca="false">AVERAGE(Table1323[[#This Row],[6Di Access to foreign television (cable/ satellite)]:[6Dii Access to foreign newspapers]])</f>
        <v>10</v>
      </c>
      <c r="AP150" s="25" t="n">
        <v>6.66666666666667</v>
      </c>
      <c r="AQ150" s="42" t="n">
        <f aca="false">AVERAGE(AJ150:AK150,AL150,AO150,AP150)</f>
        <v>6.2</v>
      </c>
      <c r="AR150" s="42" t="n">
        <v>10</v>
      </c>
      <c r="AS150" s="42" t="n">
        <v>10</v>
      </c>
      <c r="AT150" s="42" t="n">
        <v>10</v>
      </c>
      <c r="AU150" s="42" t="n">
        <f aca="false">AVERAGE(AS150:AT150)</f>
        <v>10</v>
      </c>
      <c r="AV150" s="42" t="n">
        <f aca="false">AVERAGE(AR150,AU150)</f>
        <v>10</v>
      </c>
      <c r="AW150" s="43" t="n">
        <f aca="false">AVERAGE(Table1323[[#This Row],[RULE OF LAW]],Table1323[[#This Row],[SECURITY &amp; SAFETY]],Table1323[[#This Row],[PERSONAL FREEDOM (minus Security &amp;Safety and Rule of Law)]],Table1323[[#This Row],[PERSONAL FREEDOM (minus Security &amp;Safety and Rule of Law)]])</f>
        <v>6.17277777777778</v>
      </c>
      <c r="AX150" s="44" t="n">
        <v>4.01</v>
      </c>
      <c r="AY150" s="45" t="n">
        <f aca="false">AVERAGE(Table1323[[#This Row],[PERSONAL FREEDOM]:[ECONOMIC FREEDOM]])</f>
        <v>5.09138888888889</v>
      </c>
      <c r="AZ150" s="46" t="n">
        <f aca="false">RANK(BA150,$BA$2:$BA$154)</f>
        <v>149</v>
      </c>
      <c r="BA150" s="48" t="n">
        <f aca="false">ROUND(AY150, 2)</f>
        <v>5.09</v>
      </c>
      <c r="BB150" s="43" t="n">
        <f aca="false">Table1323[[#This Row],[1 Rule of Law]]</f>
        <v>3.1</v>
      </c>
      <c r="BC150" s="43" t="n">
        <f aca="false">Table1323[[#This Row],[2 Security &amp; Safety]]</f>
        <v>6</v>
      </c>
      <c r="BD150" s="43" t="e">
        <f aca="false">AVERAGE(AQ150,U150,AI150,AV150,X150)</f>
        <v>#N/A</v>
      </c>
    </row>
    <row r="151" customFormat="false" ht="15" hidden="false" customHeight="true" outlineLevel="0" collapsed="false">
      <c r="A151" s="41" t="s">
        <v>199</v>
      </c>
      <c r="B151" s="42" t="n">
        <v>6.66666666666667</v>
      </c>
      <c r="C151" s="42" t="n">
        <v>4.34910109382152</v>
      </c>
      <c r="D151" s="42" t="n">
        <v>5.69484675166579</v>
      </c>
      <c r="E151" s="42" t="n">
        <v>5.6</v>
      </c>
      <c r="F151" s="42" t="n">
        <v>8.68</v>
      </c>
      <c r="G151" s="42" t="n">
        <v>10</v>
      </c>
      <c r="H151" s="42" t="n">
        <v>10</v>
      </c>
      <c r="I151" s="42" t="n">
        <v>10</v>
      </c>
      <c r="J151" s="42" t="n">
        <v>10</v>
      </c>
      <c r="K151" s="42" t="n">
        <v>10</v>
      </c>
      <c r="L151" s="42" t="n">
        <f aca="false">AVERAGE(Table1323[[#This Row],[2Bi Disappearance]:[2Bv Terrorism Injured ]])</f>
        <v>10</v>
      </c>
      <c r="M151" s="42" t="n">
        <v>10</v>
      </c>
      <c r="N151" s="42" t="n">
        <v>10</v>
      </c>
      <c r="O151" s="47" t="n">
        <v>10</v>
      </c>
      <c r="P151" s="47" t="n">
        <f aca="false">AVERAGE(Table1323[[#This Row],[2Ci Female Genital Mutilation]:[2Ciii Equal Inheritance Rights]])</f>
        <v>10</v>
      </c>
      <c r="Q151" s="42" t="n">
        <f aca="false">AVERAGE(F151,L151,P151)</f>
        <v>9.56</v>
      </c>
      <c r="R151" s="42" t="n">
        <v>5</v>
      </c>
      <c r="S151" s="42" t="n">
        <v>0</v>
      </c>
      <c r="T151" s="42" t="n">
        <v>10</v>
      </c>
      <c r="U151" s="42" t="n">
        <f aca="false">AVERAGE(R151:T151)</f>
        <v>5</v>
      </c>
      <c r="V151" s="42" t="n">
        <v>5</v>
      </c>
      <c r="W151" s="42" t="n">
        <v>3.33333333333333</v>
      </c>
      <c r="X151" s="42" t="n">
        <f aca="false">AVERAGE(Table1323[[#This Row],[4A Freedom to establish religious organizations]:[4B Autonomy of religious organizations]])</f>
        <v>4.16666666666667</v>
      </c>
      <c r="Y151" s="42" t="n">
        <v>2.5</v>
      </c>
      <c r="Z151" s="42" t="n">
        <v>2.5</v>
      </c>
      <c r="AA151" s="42" t="n">
        <v>3.33333333333333</v>
      </c>
      <c r="AB151" s="42" t="n">
        <v>3.33333333333333</v>
      </c>
      <c r="AC151" s="42" t="n">
        <v>3.33333333333333</v>
      </c>
      <c r="AD151" s="42" t="e">
        <f aca="false">AVERAGE(Table1323[[#This Row],[5Ci Political parties]:[5ciii educational, sporting and cultural organizations]])</f>
        <v>#N/A</v>
      </c>
      <c r="AE151" s="42" t="n">
        <v>0</v>
      </c>
      <c r="AF151" s="42" t="n">
        <v>2.5</v>
      </c>
      <c r="AG151" s="42" t="n">
        <v>5</v>
      </c>
      <c r="AH151" s="42" t="e">
        <f aca="false">AVERAGE(Table1323[[#This Row],[5Di Political parties]:[5diii educational, sporting and cultural organizations5]])</f>
        <v>#N/A</v>
      </c>
      <c r="AI151" s="42" t="e">
        <f aca="false">AVERAGE(Y151,Z151,AD151,AH151)</f>
        <v>#N/A</v>
      </c>
      <c r="AJ151" s="24" t="n">
        <v>10</v>
      </c>
      <c r="AK151" s="25" t="n">
        <v>0.666666666666667</v>
      </c>
      <c r="AL151" s="25" t="n">
        <v>1.75</v>
      </c>
      <c r="AM151" s="25" t="n">
        <v>3.33333333333333</v>
      </c>
      <c r="AN151" s="25" t="n">
        <v>3.33333333333333</v>
      </c>
      <c r="AO151" s="25" t="n">
        <f aca="false">AVERAGE(Table1323[[#This Row],[6Di Access to foreign television (cable/ satellite)]:[6Dii Access to foreign newspapers]])</f>
        <v>3.33333333333333</v>
      </c>
      <c r="AP151" s="25" t="n">
        <v>3.33333333333333</v>
      </c>
      <c r="AQ151" s="42" t="n">
        <f aca="false">AVERAGE(AJ151:AK151,AL151,AO151,AP151)</f>
        <v>3.81666666666667</v>
      </c>
      <c r="AR151" s="42" t="n">
        <v>10</v>
      </c>
      <c r="AS151" s="42" t="n">
        <v>10</v>
      </c>
      <c r="AT151" s="42" t="n">
        <v>10</v>
      </c>
      <c r="AU151" s="42" t="n">
        <f aca="false">AVERAGE(AS151:AT151)</f>
        <v>10</v>
      </c>
      <c r="AV151" s="42" t="n">
        <f aca="false">AVERAGE(AR151,AU151)</f>
        <v>10</v>
      </c>
      <c r="AW151" s="43" t="n">
        <f aca="false">AVERAGE(Table1323[[#This Row],[RULE OF LAW]],Table1323[[#This Row],[SECURITY &amp; SAFETY]],Table1323[[#This Row],[PERSONAL FREEDOM (minus Security &amp;Safety and Rule of Law)]],Table1323[[#This Row],[PERSONAL FREEDOM (minus Security &amp;Safety and Rule of Law)]])</f>
        <v>6.35916666666667</v>
      </c>
      <c r="AX151" s="44" t="n">
        <v>6.35</v>
      </c>
      <c r="AY151" s="45" t="n">
        <f aca="false">AVERAGE(Table1323[[#This Row],[PERSONAL FREEDOM]:[ECONOMIC FREEDOM]])</f>
        <v>6.35458333333333</v>
      </c>
      <c r="AZ151" s="46" t="n">
        <f aca="false">RANK(BA151,$BA$2:$BA$154)</f>
        <v>115</v>
      </c>
      <c r="BA151" s="48" t="n">
        <f aca="false">ROUND(AY151, 2)</f>
        <v>6.35</v>
      </c>
      <c r="BB151" s="43" t="n">
        <f aca="false">Table1323[[#This Row],[1 Rule of Law]]</f>
        <v>5.6</v>
      </c>
      <c r="BC151" s="43" t="n">
        <f aca="false">Table1323[[#This Row],[2 Security &amp; Safety]]</f>
        <v>9.56</v>
      </c>
      <c r="BD151" s="43" t="e">
        <f aca="false">AVERAGE(AQ151,U151,AI151,AV151,X151)</f>
        <v>#N/A</v>
      </c>
    </row>
    <row r="152" customFormat="false" ht="15" hidden="false" customHeight="true" outlineLevel="0" collapsed="false">
      <c r="A152" s="41" t="s">
        <v>214</v>
      </c>
      <c r="B152" s="42" t="s">
        <v>60</v>
      </c>
      <c r="C152" s="42" t="s">
        <v>60</v>
      </c>
      <c r="D152" s="42" t="s">
        <v>60</v>
      </c>
      <c r="E152" s="42" t="n">
        <v>4.043714</v>
      </c>
      <c r="F152" s="42" t="n">
        <v>8.08</v>
      </c>
      <c r="G152" s="42" t="n">
        <v>5</v>
      </c>
      <c r="H152" s="42" t="n">
        <v>7.57475109116106</v>
      </c>
      <c r="I152" s="42" t="n">
        <v>2.5</v>
      </c>
      <c r="J152" s="42" t="n">
        <v>5.0386336607752</v>
      </c>
      <c r="K152" s="42" t="n">
        <v>8.06257258596752</v>
      </c>
      <c r="L152" s="42" t="n">
        <f aca="false">AVERAGE(Table1323[[#This Row],[2Bi Disappearance]:[2Bv Terrorism Injured ]])</f>
        <v>5.63519146758076</v>
      </c>
      <c r="M152" s="42" t="n">
        <v>10</v>
      </c>
      <c r="N152" s="42" t="n">
        <v>5</v>
      </c>
      <c r="O152" s="47" t="n">
        <v>5</v>
      </c>
      <c r="P152" s="47" t="n">
        <f aca="false">AVERAGE(Table1323[[#This Row],[2Ci Female Genital Mutilation]:[2Ciii Equal Inheritance Rights]])</f>
        <v>6.66666666666667</v>
      </c>
      <c r="Q152" s="42" t="n">
        <f aca="false">AVERAGE(F152,L152,P152)</f>
        <v>6.79395271141581</v>
      </c>
      <c r="R152" s="42" t="n">
        <v>0</v>
      </c>
      <c r="S152" s="42" t="n">
        <v>5</v>
      </c>
      <c r="T152" s="42" t="n">
        <v>5</v>
      </c>
      <c r="U152" s="42" t="n">
        <f aca="false">AVERAGE(R152:T152)</f>
        <v>3.33333333333333</v>
      </c>
      <c r="V152" s="42" t="n">
        <v>5</v>
      </c>
      <c r="W152" s="42" t="n">
        <v>6.66666666666667</v>
      </c>
      <c r="X152" s="42" t="n">
        <f aca="false">AVERAGE(Table1323[[#This Row],[4A Freedom to establish religious organizations]:[4B Autonomy of religious organizations]])</f>
        <v>5.83333333333333</v>
      </c>
      <c r="Y152" s="42" t="n">
        <v>7.5</v>
      </c>
      <c r="Z152" s="42" t="n">
        <v>5</v>
      </c>
      <c r="AA152" s="42" t="n">
        <v>6.66666666666667</v>
      </c>
      <c r="AB152" s="42" t="n">
        <v>3.33333333333333</v>
      </c>
      <c r="AC152" s="42" t="n">
        <v>3.33333333333333</v>
      </c>
      <c r="AD152" s="42" t="e">
        <f aca="false">AVERAGE(Table1323[[#This Row],[5Ci Political parties]:[5ciii educational, sporting and cultural organizations]])</f>
        <v>#N/A</v>
      </c>
      <c r="AE152" s="42" t="n">
        <v>7.5</v>
      </c>
      <c r="AF152" s="42" t="n">
        <v>5</v>
      </c>
      <c r="AG152" s="42" t="n">
        <v>5</v>
      </c>
      <c r="AH152" s="42" t="e">
        <f aca="false">AVERAGE(Table1323[[#This Row],[5Di Political parties]:[5diii educational, sporting and cultural organizations5]])</f>
        <v>#N/A</v>
      </c>
      <c r="AI152" s="42" t="e">
        <f aca="false">AVERAGE(Y152,Z152,AD152,AH152)</f>
        <v>#N/A</v>
      </c>
      <c r="AJ152" s="24" t="n">
        <v>5.84243044199039</v>
      </c>
      <c r="AK152" s="25" t="n">
        <v>1.33333333333333</v>
      </c>
      <c r="AL152" s="25" t="n">
        <v>2.25</v>
      </c>
      <c r="AM152" s="25" t="n">
        <v>10</v>
      </c>
      <c r="AN152" s="25" t="n">
        <v>6.66666666666667</v>
      </c>
      <c r="AO152" s="25" t="n">
        <f aca="false">AVERAGE(Table1323[[#This Row],[6Di Access to foreign television (cable/ satellite)]:[6Dii Access to foreign newspapers]])</f>
        <v>8.33333333333333</v>
      </c>
      <c r="AP152" s="25" t="n">
        <v>3.33333333333333</v>
      </c>
      <c r="AQ152" s="42" t="n">
        <f aca="false">AVERAGE(AJ152:AK152,AL152,AO152,AP152)</f>
        <v>4.21848608839808</v>
      </c>
      <c r="AR152" s="42" t="n">
        <v>0</v>
      </c>
      <c r="AS152" s="42" t="n">
        <v>0</v>
      </c>
      <c r="AT152" s="42" t="n">
        <v>0</v>
      </c>
      <c r="AU152" s="42" t="n">
        <f aca="false">AVERAGE(AS152:AT152)</f>
        <v>0</v>
      </c>
      <c r="AV152" s="42" t="n">
        <f aca="false">AVERAGE(AR152,AU152)</f>
        <v>0</v>
      </c>
      <c r="AW152" s="43" t="n">
        <f aca="false">AVERAGE(Table1323[[#This Row],[RULE OF LAW]],Table1323[[#This Row],[SECURITY &amp; SAFETY]],Table1323[[#This Row],[PERSONAL FREEDOM (minus Security &amp;Safety and Rule of Law)]],Table1323[[#This Row],[PERSONAL FREEDOM (minus Security &amp;Safety and Rule of Law)]])</f>
        <v>4.61737639780487</v>
      </c>
      <c r="AX152" s="44" t="n">
        <v>6.33</v>
      </c>
      <c r="AY152" s="45" t="n">
        <f aca="false">AVERAGE(Table1323[[#This Row],[PERSONAL FREEDOM]:[ECONOMIC FREEDOM]])</f>
        <v>5.47368819890244</v>
      </c>
      <c r="AZ152" s="46" t="n">
        <f aca="false">RANK(BA152,$BA$2:$BA$154)</f>
        <v>144</v>
      </c>
      <c r="BA152" s="48" t="n">
        <f aca="false">ROUND(AY152, 2)</f>
        <v>5.47</v>
      </c>
      <c r="BB152" s="43" t="n">
        <f aca="false">Table1323[[#This Row],[1 Rule of Law]]</f>
        <v>4.043714</v>
      </c>
      <c r="BC152" s="43" t="n">
        <f aca="false">Table1323[[#This Row],[2 Security &amp; Safety]]</f>
        <v>6.79395271141581</v>
      </c>
      <c r="BD152" s="43" t="e">
        <f aca="false">AVERAGE(AQ152,U152,AI152,AV152,X152)</f>
        <v>#N/A</v>
      </c>
    </row>
    <row r="153" customFormat="false" ht="15" hidden="false" customHeight="true" outlineLevel="0" collapsed="false">
      <c r="A153" s="41" t="s">
        <v>200</v>
      </c>
      <c r="B153" s="42" t="n">
        <v>4.8</v>
      </c>
      <c r="C153" s="42" t="n">
        <v>4.57800304275719</v>
      </c>
      <c r="D153" s="42" t="n">
        <v>3.68865199730872</v>
      </c>
      <c r="E153" s="42" t="n">
        <v>4.4</v>
      </c>
      <c r="F153" s="42" t="n">
        <v>5.72</v>
      </c>
      <c r="G153" s="42" t="n">
        <v>10</v>
      </c>
      <c r="H153" s="42" t="n">
        <v>10</v>
      </c>
      <c r="I153" s="42" t="n">
        <v>10</v>
      </c>
      <c r="J153" s="42" t="n">
        <v>10</v>
      </c>
      <c r="K153" s="42" t="n">
        <v>10</v>
      </c>
      <c r="L153" s="42" t="n">
        <f aca="false">AVERAGE(Table1323[[#This Row],[2Bi Disappearance]:[2Bv Terrorism Injured ]])</f>
        <v>10</v>
      </c>
      <c r="M153" s="42" t="n">
        <v>10</v>
      </c>
      <c r="N153" s="42" t="n">
        <v>10</v>
      </c>
      <c r="O153" s="47" t="n">
        <v>0</v>
      </c>
      <c r="P153" s="47" t="n">
        <f aca="false">AVERAGE(Table1323[[#This Row],[2Ci Female Genital Mutilation]:[2Ciii Equal Inheritance Rights]])</f>
        <v>6.66666666666667</v>
      </c>
      <c r="Q153" s="42" t="n">
        <f aca="false">AVERAGE(F153,L153,P153)</f>
        <v>7.46222222222222</v>
      </c>
      <c r="R153" s="42" t="n">
        <v>10</v>
      </c>
      <c r="S153" s="42" t="n">
        <v>5</v>
      </c>
      <c r="T153" s="42" t="n">
        <v>10</v>
      </c>
      <c r="U153" s="42" t="n">
        <f aca="false">AVERAGE(R153:T153)</f>
        <v>8.33333333333333</v>
      </c>
      <c r="V153" s="42" t="n">
        <v>5</v>
      </c>
      <c r="W153" s="42" t="n">
        <v>6.66666666666667</v>
      </c>
      <c r="X153" s="42" t="n">
        <f aca="false">AVERAGE(Table1323[[#This Row],[4A Freedom to establish religious organizations]:[4B Autonomy of religious organizations]])</f>
        <v>5.83333333333333</v>
      </c>
      <c r="Y153" s="42" t="n">
        <v>5</v>
      </c>
      <c r="Z153" s="42" t="n">
        <v>5</v>
      </c>
      <c r="AA153" s="42" t="n">
        <v>3.33333333333333</v>
      </c>
      <c r="AB153" s="42" t="n">
        <v>3.33333333333333</v>
      </c>
      <c r="AC153" s="42" t="n">
        <v>3.33333333333333</v>
      </c>
      <c r="AD153" s="42" t="e">
        <f aca="false">AVERAGE(Table1323[[#This Row],[5Ci Political parties]:[5ciii educational, sporting and cultural organizations]])</f>
        <v>#N/A</v>
      </c>
      <c r="AE153" s="42" t="n">
        <v>5</v>
      </c>
      <c r="AF153" s="42" t="n">
        <v>2.5</v>
      </c>
      <c r="AG153" s="42" t="n">
        <v>5</v>
      </c>
      <c r="AH153" s="42" t="e">
        <f aca="false">AVERAGE(Table1323[[#This Row],[5Di Political parties]:[5diii educational, sporting and cultural organizations5]])</f>
        <v>#N/A</v>
      </c>
      <c r="AI153" s="42" t="e">
        <f aca="false">AVERAGE(Y153,Z153,AD153,AH153)</f>
        <v>#N/A</v>
      </c>
      <c r="AJ153" s="24" t="n">
        <v>10</v>
      </c>
      <c r="AK153" s="25" t="n">
        <v>3.33333333333333</v>
      </c>
      <c r="AL153" s="25" t="n">
        <v>3.75</v>
      </c>
      <c r="AM153" s="25" t="n">
        <v>6.66666666666667</v>
      </c>
      <c r="AN153" s="25" t="n">
        <v>6.66666666666667</v>
      </c>
      <c r="AO153" s="25" t="n">
        <f aca="false">AVERAGE(Table1323[[#This Row],[6Di Access to foreign television (cable/ satellite)]:[6Dii Access to foreign newspapers]])</f>
        <v>6.66666666666667</v>
      </c>
      <c r="AP153" s="25" t="n">
        <v>10</v>
      </c>
      <c r="AQ153" s="42" t="n">
        <f aca="false">AVERAGE(AJ153:AK153,AL153,AO153,AP153)</f>
        <v>6.75</v>
      </c>
      <c r="AR153" s="42" t="n">
        <v>0</v>
      </c>
      <c r="AS153" s="42" t="n">
        <v>0</v>
      </c>
      <c r="AT153" s="42" t="n">
        <v>10</v>
      </c>
      <c r="AU153" s="42" t="n">
        <f aca="false">AVERAGE(AS153:AT153)</f>
        <v>5</v>
      </c>
      <c r="AV153" s="42" t="n">
        <f aca="false">AVERAGE(AR153,AU153)</f>
        <v>2.5</v>
      </c>
      <c r="AW153" s="43" t="n">
        <f aca="false">AVERAGE(Table1323[[#This Row],[RULE OF LAW]],Table1323[[#This Row],[SECURITY &amp; SAFETY]],Table1323[[#This Row],[PERSONAL FREEDOM (minus Security &amp;Safety and Rule of Law)]],Table1323[[#This Row],[PERSONAL FREEDOM (minus Security &amp;Safety and Rule of Law)]])</f>
        <v>5.74472222222222</v>
      </c>
      <c r="AX153" s="44" t="n">
        <v>7.21</v>
      </c>
      <c r="AY153" s="45" t="n">
        <f aca="false">AVERAGE(Table1323[[#This Row],[PERSONAL FREEDOM]:[ECONOMIC FREEDOM]])</f>
        <v>6.47736111111111</v>
      </c>
      <c r="AZ153" s="46" t="n">
        <f aca="false">RANK(BA153,$BA$2:$BA$154)</f>
        <v>108</v>
      </c>
      <c r="BA153" s="48" t="n">
        <f aca="false">ROUND(AY153, 2)</f>
        <v>6.48</v>
      </c>
      <c r="BB153" s="43" t="n">
        <f aca="false">Table1323[[#This Row],[1 Rule of Law]]</f>
        <v>4.4</v>
      </c>
      <c r="BC153" s="43" t="n">
        <f aca="false">Table1323[[#This Row],[2 Security &amp; Safety]]</f>
        <v>7.46222222222222</v>
      </c>
      <c r="BD153" s="43" t="e">
        <f aca="false">AVERAGE(AQ153,U153,AI153,AV153,X153)</f>
        <v>#N/A</v>
      </c>
    </row>
    <row r="154" customFormat="false" ht="15" hidden="false" customHeight="true" outlineLevel="0" collapsed="false">
      <c r="A154" s="49" t="s">
        <v>201</v>
      </c>
      <c r="B154" s="50" t="n">
        <v>2.7</v>
      </c>
      <c r="C154" s="50" t="n">
        <v>3.99158153059493</v>
      </c>
      <c r="D154" s="50" t="n">
        <v>4.32765980269819</v>
      </c>
      <c r="E154" s="50" t="n">
        <v>3.7</v>
      </c>
      <c r="F154" s="50" t="n">
        <v>5.76</v>
      </c>
      <c r="G154" s="50" t="n">
        <v>0</v>
      </c>
      <c r="H154" s="50" t="n">
        <v>10</v>
      </c>
      <c r="I154" s="50" t="n">
        <v>2.5</v>
      </c>
      <c r="J154" s="50" t="n">
        <v>9.97348490211766</v>
      </c>
      <c r="K154" s="50" t="n">
        <v>9.9840909412706</v>
      </c>
      <c r="L154" s="50" t="n">
        <f aca="false">AVERAGE(Table1323[[#This Row],[2Bi Disappearance]:[2Bv Terrorism Injured ]])</f>
        <v>6.49151516867765</v>
      </c>
      <c r="M154" s="50" t="n">
        <v>9.5</v>
      </c>
      <c r="N154" s="50" t="n">
        <v>10</v>
      </c>
      <c r="O154" s="51" t="n">
        <v>5</v>
      </c>
      <c r="P154" s="51" t="n">
        <f aca="false">AVERAGE(Table1323[[#This Row],[2Ci Female Genital Mutilation]:[2Ciii Equal Inheritance Rights]])</f>
        <v>8.16666666666667</v>
      </c>
      <c r="Q154" s="50" t="n">
        <f aca="false">AVERAGE(F154,L154,P154)</f>
        <v>6.80606061178144</v>
      </c>
      <c r="R154" s="50" t="n">
        <v>0</v>
      </c>
      <c r="S154" s="50" t="n">
        <v>0</v>
      </c>
      <c r="T154" s="50" t="n">
        <v>5</v>
      </c>
      <c r="U154" s="50" t="n">
        <f aca="false">AVERAGE(R154:T154)</f>
        <v>1.66666666666667</v>
      </c>
      <c r="V154" s="50" t="n">
        <v>10</v>
      </c>
      <c r="W154" s="50" t="n">
        <v>6.66666666666667</v>
      </c>
      <c r="X154" s="50" t="n">
        <f aca="false">AVERAGE(Table1323[[#This Row],[4A Freedom to establish religious organizations]:[4B Autonomy of religious organizations]])</f>
        <v>8.33333333333333</v>
      </c>
      <c r="Y154" s="50" t="n">
        <v>5</v>
      </c>
      <c r="Z154" s="50" t="n">
        <v>5</v>
      </c>
      <c r="AA154" s="50" t="n">
        <v>0</v>
      </c>
      <c r="AB154" s="50" t="n">
        <v>0</v>
      </c>
      <c r="AC154" s="50" t="n">
        <v>6.66666666666667</v>
      </c>
      <c r="AD154" s="50" t="e">
        <f aca="false">AVERAGE(Table1323[[#This Row],[5Ci Political parties]:[5ciii educational, sporting and cultural organizations]])</f>
        <v>#N/A</v>
      </c>
      <c r="AE154" s="50" t="n">
        <v>5</v>
      </c>
      <c r="AF154" s="50" t="n">
        <v>5</v>
      </c>
      <c r="AG154" s="50" t="n">
        <v>7.5</v>
      </c>
      <c r="AH154" s="50" t="e">
        <f aca="false">AVERAGE(Table1323[[#This Row],[5Di Political parties]:[5diii educational, sporting and cultural organizations5]])</f>
        <v>#N/A</v>
      </c>
      <c r="AI154" s="50" t="e">
        <f aca="false">AVERAGE(Y154,Z154,AD154,AH154)</f>
        <v>#N/A</v>
      </c>
      <c r="AJ154" s="33" t="n">
        <v>10</v>
      </c>
      <c r="AK154" s="34" t="n">
        <v>0.333333333333333</v>
      </c>
      <c r="AL154" s="34" t="n">
        <v>2</v>
      </c>
      <c r="AM154" s="34" t="n">
        <v>6.66666666666667</v>
      </c>
      <c r="AN154" s="34" t="n">
        <v>3.33333333333333</v>
      </c>
      <c r="AO154" s="34" t="n">
        <f aca="false">AVERAGE(Table1323[[#This Row],[6Di Access to foreign television (cable/ satellite)]:[6Dii Access to foreign newspapers]])</f>
        <v>5</v>
      </c>
      <c r="AP154" s="34" t="n">
        <v>10</v>
      </c>
      <c r="AQ154" s="50" t="n">
        <f aca="false">AVERAGE(AJ154:AK154,AL154,AO154,AP154)</f>
        <v>5.46666666666667</v>
      </c>
      <c r="AR154" s="50" t="n">
        <v>5</v>
      </c>
      <c r="AS154" s="50" t="n">
        <v>0</v>
      </c>
      <c r="AT154" s="50" t="n">
        <v>10</v>
      </c>
      <c r="AU154" s="50" t="n">
        <f aca="false">AVERAGE(AS154:AT154)</f>
        <v>5</v>
      </c>
      <c r="AV154" s="50" t="n">
        <f aca="false">AVERAGE(AR154,AU154)</f>
        <v>5</v>
      </c>
      <c r="AW154" s="52" t="n">
        <f aca="false">AVERAGE(Table1323[[#This Row],[RULE OF LAW]],Table1323[[#This Row],[SECURITY &amp; SAFETY]],Table1323[[#This Row],[PERSONAL FREEDOM (minus Security &amp;Safety and Rule of Law)]],Table1323[[#This Row],[PERSONAL FREEDOM (minus Security &amp;Safety and Rule of Law)]])</f>
        <v>5.12457070850092</v>
      </c>
      <c r="AX154" s="53" t="n">
        <v>4.45</v>
      </c>
      <c r="AY154" s="54" t="n">
        <f aca="false">AVERAGE(Table1323[[#This Row],[PERSONAL FREEDOM]:[ECONOMIC FREEDOM]])</f>
        <v>4.78728535425046</v>
      </c>
      <c r="AZ154" s="46" t="n">
        <f aca="false">RANK(BA154,$BA$2:$BA$154)</f>
        <v>152</v>
      </c>
      <c r="BA154" s="55" t="n">
        <f aca="false">ROUND(AY154, 2)</f>
        <v>4.79</v>
      </c>
      <c r="BB154" s="52" t="n">
        <f aca="false">Table1323[[#This Row],[1 Rule of Law]]</f>
        <v>3.7</v>
      </c>
      <c r="BC154" s="52" t="n">
        <f aca="false">Table1323[[#This Row],[2 Security &amp; Safety]]</f>
        <v>6.80606061178144</v>
      </c>
      <c r="BD154" s="52" t="e">
        <f aca="false">AVERAGE(AQ154,U154,AI154,AV154,X154)</f>
        <v>#N/A</v>
      </c>
    </row>
  </sheetData>
  <printOptions headings="false" gridLines="false" gridLinesSet="true" horizontalCentered="false" verticalCentered="false"/>
  <pageMargins left="0" right="0" top="0" bottom="0" header="0.511805555555555" footer="0.511805555555555"/>
  <pageSetup paperSize="5" scale="100" firstPageNumber="0" fitToWidth="0" fitToHeight="1" pageOrder="downThenOver" orientation="portrait" usePrinterDefaults="false" blackAndWhite="false" draft="false" cellComments="none" useFirstPageNumber="false" horizontalDpi="300" verticalDpi="300" copies="1"/>
  <headerFooter differentFirst="false" differentOddEven="false">
    <oddHeader/>
    <oddFooter/>
  </headerFooter>
  <tableParts>
    <tablePart r:id="rId1"/>
  </tableParts>
</worksheet>
</file>

<file path=xl/worksheets/sheet4.xml><?xml version="1.0" encoding="utf-8"?>
<worksheet xmlns="http://schemas.openxmlformats.org/spreadsheetml/2006/main" xmlns:r="http://schemas.openxmlformats.org/officeDocument/2006/relationships">
  <sheetPr filterMode="false">
    <tabColor rgb="FF7030A0"/>
    <pageSetUpPr fitToPage="true"/>
  </sheetPr>
  <dimension ref="A1:BD154"/>
  <sheetViews>
    <sheetView windowProtection="true" showFormulas="false" showGridLines="true" showRowColHeaders="true" showZeros="true" rightToLeft="false" tabSelected="false" showOutlineSymbols="true" defaultGridColor="true" view="normal" topLeftCell="A1" colorId="64" zoomScale="85" zoomScaleNormal="85"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A1" activeCellId="0" sqref="A1"/>
    </sheetView>
  </sheetViews>
  <sheetFormatPr defaultRowHeight="14.5"/>
  <cols>
    <col collapsed="false" hidden="false" max="1" min="1" style="6" width="30.3724489795918"/>
    <col collapsed="false" hidden="false" max="5" min="2" style="6" width="12.5561224489796"/>
    <col collapsed="false" hidden="false" max="6" min="6" style="7" width="12.5561224489796"/>
    <col collapsed="false" hidden="false" max="15" min="7" style="6" width="12.5561224489796"/>
    <col collapsed="false" hidden="false" max="16" min="16" style="7" width="12.5561224489796"/>
    <col collapsed="false" hidden="false" max="19" min="17" style="6" width="12.5561224489796"/>
    <col collapsed="false" hidden="false" max="20" min="20" style="7" width="12.5561224489796"/>
    <col collapsed="false" hidden="false" max="23" min="21" style="6" width="12.5561224489796"/>
    <col collapsed="false" hidden="false" max="24" min="24" style="7" width="12.5561224489796"/>
    <col collapsed="false" hidden="false" max="29" min="25" style="6" width="12.5561224489796"/>
    <col collapsed="false" hidden="false" max="30" min="30" style="7" width="12.5561224489796"/>
    <col collapsed="false" hidden="false" max="31" min="31" style="8" width="12.5561224489796"/>
    <col collapsed="false" hidden="false" max="32" min="32" style="9" width="12.5561224489796"/>
    <col collapsed="false" hidden="false" max="33" min="33" style="10" width="12.5561224489796"/>
    <col collapsed="false" hidden="false" max="38" min="34" style="6" width="12.5561224489796"/>
    <col collapsed="false" hidden="false" max="41" min="39" style="7" width="12.5561224489796"/>
    <col collapsed="false" hidden="false" max="48" min="42" style="6" width="12.5561224489796"/>
    <col collapsed="false" hidden="false" max="50" min="49" style="11" width="13.5"/>
    <col collapsed="false" hidden="false" max="51" min="51" style="12" width="13.5"/>
    <col collapsed="false" hidden="false" max="52" min="52" style="13" width="10.3928571428571"/>
    <col collapsed="false" hidden="false" max="53" min="53" style="6" width="11.4744897959184"/>
    <col collapsed="false" hidden="false" max="54" min="54" style="6" width="12.5561224489796"/>
    <col collapsed="false" hidden="false" max="55" min="55" style="6" width="12.6887755102041"/>
    <col collapsed="false" hidden="false" max="56" min="56" style="6" width="13.0918367346939"/>
    <col collapsed="false" hidden="false" max="59" min="57" style="6" width="12.5561224489796"/>
    <col collapsed="false" hidden="false" max="1025" min="60" style="6" width="9.04591836734694"/>
  </cols>
  <sheetData>
    <row r="1" s="56" customFormat="true" ht="92.5" hidden="false" customHeight="true" outlineLevel="0" collapsed="false">
      <c r="A1" s="14" t="s">
        <v>215</v>
      </c>
      <c r="B1" s="15" t="s">
        <v>4</v>
      </c>
      <c r="C1" s="15" t="s">
        <v>5</v>
      </c>
      <c r="D1" s="15" t="s">
        <v>6</v>
      </c>
      <c r="E1" s="15" t="s">
        <v>7</v>
      </c>
      <c r="F1" s="15" t="s">
        <v>8</v>
      </c>
      <c r="G1" s="15" t="s">
        <v>9</v>
      </c>
      <c r="H1" s="15" t="s">
        <v>10</v>
      </c>
      <c r="I1" s="15" t="s">
        <v>11</v>
      </c>
      <c r="J1" s="15" t="s">
        <v>12</v>
      </c>
      <c r="K1" s="15" t="s">
        <v>13</v>
      </c>
      <c r="L1" s="15" t="s">
        <v>14</v>
      </c>
      <c r="M1" s="15" t="s">
        <v>15</v>
      </c>
      <c r="N1" s="15" t="s">
        <v>16</v>
      </c>
      <c r="O1" s="15" t="s">
        <v>17</v>
      </c>
      <c r="P1" s="15" t="s">
        <v>18</v>
      </c>
      <c r="Q1" s="15" t="s">
        <v>19</v>
      </c>
      <c r="R1" s="15" t="s">
        <v>20</v>
      </c>
      <c r="S1" s="15" t="s">
        <v>21</v>
      </c>
      <c r="T1" s="15" t="s">
        <v>22</v>
      </c>
      <c r="U1" s="15" t="s">
        <v>23</v>
      </c>
      <c r="V1" s="16" t="s">
        <v>24</v>
      </c>
      <c r="W1" s="16" t="s">
        <v>25</v>
      </c>
      <c r="X1" s="16" t="s">
        <v>26</v>
      </c>
      <c r="Y1" s="16" t="s">
        <v>27</v>
      </c>
      <c r="Z1" s="16" t="s">
        <v>28</v>
      </c>
      <c r="AA1" s="16" t="s">
        <v>29</v>
      </c>
      <c r="AB1" s="16" t="s">
        <v>30</v>
      </c>
      <c r="AC1" s="16" t="s">
        <v>31</v>
      </c>
      <c r="AD1" s="16" t="s">
        <v>32</v>
      </c>
      <c r="AE1" s="16" t="s">
        <v>33</v>
      </c>
      <c r="AF1" s="16" t="s">
        <v>34</v>
      </c>
      <c r="AG1" s="16" t="s">
        <v>35</v>
      </c>
      <c r="AH1" s="16" t="s">
        <v>36</v>
      </c>
      <c r="AI1" s="16" t="s">
        <v>37</v>
      </c>
      <c r="AJ1" s="17" t="s">
        <v>38</v>
      </c>
      <c r="AK1" s="17" t="s">
        <v>39</v>
      </c>
      <c r="AL1" s="17" t="s">
        <v>40</v>
      </c>
      <c r="AM1" s="16" t="s">
        <v>41</v>
      </c>
      <c r="AN1" s="16" t="s">
        <v>42</v>
      </c>
      <c r="AO1" s="16" t="s">
        <v>43</v>
      </c>
      <c r="AP1" s="16" t="s">
        <v>44</v>
      </c>
      <c r="AQ1" s="16" t="s">
        <v>45</v>
      </c>
      <c r="AR1" s="18" t="s">
        <v>46</v>
      </c>
      <c r="AS1" s="18" t="s">
        <v>47</v>
      </c>
      <c r="AT1" s="18" t="s">
        <v>48</v>
      </c>
      <c r="AU1" s="18" t="s">
        <v>49</v>
      </c>
      <c r="AV1" s="18" t="s">
        <v>50</v>
      </c>
      <c r="AW1" s="15" t="s">
        <v>51</v>
      </c>
      <c r="AX1" s="15" t="s">
        <v>52</v>
      </c>
      <c r="AY1" s="19" t="s">
        <v>53</v>
      </c>
      <c r="AZ1" s="20" t="s">
        <v>54</v>
      </c>
      <c r="BA1" s="21" t="s">
        <v>55</v>
      </c>
      <c r="BB1" s="18" t="s">
        <v>56</v>
      </c>
      <c r="BC1" s="18" t="s">
        <v>57</v>
      </c>
      <c r="BD1" s="15" t="s">
        <v>58</v>
      </c>
    </row>
    <row r="2" customFormat="false" ht="15" hidden="false" customHeight="true" outlineLevel="0" collapsed="false">
      <c r="A2" s="41" t="s">
        <v>59</v>
      </c>
      <c r="B2" s="42" t="n">
        <v>5.66666666666667</v>
      </c>
      <c r="C2" s="42" t="n">
        <v>5.07478465078053</v>
      </c>
      <c r="D2" s="42" t="n">
        <v>4.10051580898762</v>
      </c>
      <c r="E2" s="42" t="n">
        <v>4.9</v>
      </c>
      <c r="F2" s="42" t="n">
        <v>8.2</v>
      </c>
      <c r="G2" s="42" t="n">
        <v>10</v>
      </c>
      <c r="H2" s="42" t="n">
        <v>10</v>
      </c>
      <c r="I2" s="42" t="n">
        <v>10</v>
      </c>
      <c r="J2" s="42" t="n">
        <v>10</v>
      </c>
      <c r="K2" s="42" t="n">
        <v>10</v>
      </c>
      <c r="L2" s="42" t="n">
        <f aca="false">AVERAGE(Table2734[[#This Row],[2Bi Disappearance]:[2Bv Terrorism Injured ]])</f>
        <v>10</v>
      </c>
      <c r="M2" s="42" t="n">
        <v>10</v>
      </c>
      <c r="N2" s="42" t="n">
        <v>7.5</v>
      </c>
      <c r="O2" s="42" t="n">
        <v>7.5</v>
      </c>
      <c r="P2" s="42" t="n">
        <f aca="false">AVERAGE(Table2734[[#This Row],[2Ci Female Genital Mutilation]:[2Ciii Equal Inheritance Rights]])</f>
        <v>8.33333333333333</v>
      </c>
      <c r="Q2" s="42" t="n">
        <f aca="false">AVERAGE(F2,L2,P2)</f>
        <v>8.84444444444444</v>
      </c>
      <c r="R2" s="42" t="n">
        <v>5</v>
      </c>
      <c r="S2" s="42" t="n">
        <v>10</v>
      </c>
      <c r="T2" s="42" t="n">
        <v>5</v>
      </c>
      <c r="U2" s="42" t="n">
        <f aca="false">AVERAGE(R2:T2)</f>
        <v>6.66666666666667</v>
      </c>
      <c r="V2" s="42" t="n">
        <v>10</v>
      </c>
      <c r="W2" s="42" t="n">
        <v>7.5</v>
      </c>
      <c r="X2" s="42" t="n">
        <f aca="false">AVERAGE(Table2734[[#This Row],[4A Freedom to establish religious organizations]:[4B Autonomy of religious organizations]])</f>
        <v>8.75</v>
      </c>
      <c r="Y2" s="42" t="n">
        <v>10</v>
      </c>
      <c r="Z2" s="42" t="n">
        <v>10</v>
      </c>
      <c r="AA2" s="42" t="n">
        <v>7.5</v>
      </c>
      <c r="AB2" s="42" t="n">
        <v>5</v>
      </c>
      <c r="AC2" s="42" t="n">
        <v>7.5</v>
      </c>
      <c r="AD2" s="42" t="e">
        <f aca="false">AVERAGE(Table2734[[#This Row],[5Ci Political parties]:[5ciii educational, sporting and cultural organizations]])</f>
        <v>#N/A</v>
      </c>
      <c r="AE2" s="42" t="n">
        <v>10</v>
      </c>
      <c r="AF2" s="42" t="n">
        <v>10</v>
      </c>
      <c r="AG2" s="42" t="n">
        <v>10</v>
      </c>
      <c r="AH2" s="42" t="e">
        <f aca="false">AVERAGE(Table2734[[#This Row],[5Di Political parties]:[5diii educational, sporting and cultural organizations5]])</f>
        <v>#N/A</v>
      </c>
      <c r="AI2" s="42" t="e">
        <f aca="false">AVERAGE(Y2:Z2,AD2,AH2)</f>
        <v>#N/A</v>
      </c>
      <c r="AJ2" s="42" t="n">
        <v>10</v>
      </c>
      <c r="AK2" s="47" t="n">
        <v>4.66666666666667</v>
      </c>
      <c r="AL2" s="47" t="n">
        <v>5.5</v>
      </c>
      <c r="AM2" s="47" t="n">
        <v>10</v>
      </c>
      <c r="AN2" s="47" t="n">
        <v>10</v>
      </c>
      <c r="AO2" s="47" t="n">
        <f aca="false">AVERAGE(Table2734[[#This Row],[6Di Access to foreign television (cable/ satellite)]:[6Dii Access to foreign newspapers]])</f>
        <v>10</v>
      </c>
      <c r="AP2" s="47" t="n">
        <v>10</v>
      </c>
      <c r="AQ2" s="42" t="n">
        <f aca="false">AVERAGE(AJ2:AL2,AO2:AP2)</f>
        <v>8.03333333333334</v>
      </c>
      <c r="AR2" s="42" t="n">
        <v>10</v>
      </c>
      <c r="AS2" s="42" t="n">
        <v>10</v>
      </c>
      <c r="AT2" s="42" t="n">
        <v>10</v>
      </c>
      <c r="AU2" s="42" t="n">
        <f aca="false">AVERAGE(AS2:AT2)</f>
        <v>10</v>
      </c>
      <c r="AV2" s="42" t="n">
        <f aca="false">AVERAGE(AR2,AU2)</f>
        <v>10</v>
      </c>
      <c r="AW2" s="43" t="n">
        <f aca="false">AVERAGE(Table2734[[#This Row],[RULE OF LAW]],Table2734[[#This Row],[SECURITY &amp; SAFETY]],Table2734[[#This Row],[PERSONAL FREEDOM (minus Security &amp;Safety and Rule of Law)]],Table2734[[#This Row],[PERSONAL FREEDOM (minus Security &amp;Safety and Rule of Law)]])</f>
        <v>7.69777777777778</v>
      </c>
      <c r="AX2" s="44" t="n">
        <v>7.18</v>
      </c>
      <c r="AY2" s="45" t="n">
        <f aca="false">AVERAGE(Table2734[[#This Row],[PERSONAL FREEDOM]:[ECONOMIC FREEDOM]])</f>
        <v>7.43888888888889</v>
      </c>
      <c r="AZ2" s="57" t="n">
        <f aca="false">RANK(BA2,$BA$2:$BA$154)</f>
        <v>52</v>
      </c>
      <c r="BA2" s="30" t="n">
        <f aca="false">ROUND(AY2, 2)</f>
        <v>7.44</v>
      </c>
      <c r="BB2" s="43" t="n">
        <f aca="false">Table2734[[#This Row],[1 Rule of Law]]</f>
        <v>4.9</v>
      </c>
      <c r="BC2" s="43" t="n">
        <f aca="false">Table2734[[#This Row],[2 Security &amp; Safety]]</f>
        <v>8.84444444444444</v>
      </c>
      <c r="BD2" s="43" t="e">
        <f aca="false">AVERAGE(AQ2,U2,AI2,AV2,X2)</f>
        <v>#N/A</v>
      </c>
    </row>
    <row r="3" customFormat="false" ht="15" hidden="false" customHeight="true" outlineLevel="0" collapsed="false">
      <c r="A3" s="41" t="s">
        <v>61</v>
      </c>
      <c r="B3" s="42" t="s">
        <v>60</v>
      </c>
      <c r="C3" s="42" t="s">
        <v>60</v>
      </c>
      <c r="D3" s="42" t="s">
        <v>60</v>
      </c>
      <c r="E3" s="42" t="n">
        <v>4.465447</v>
      </c>
      <c r="F3" s="42" t="n">
        <v>9.72</v>
      </c>
      <c r="G3" s="42" t="n">
        <v>5</v>
      </c>
      <c r="H3" s="42" t="n">
        <v>7.62553936667715</v>
      </c>
      <c r="I3" s="42" t="n">
        <v>5</v>
      </c>
      <c r="J3" s="42" t="n">
        <v>9.77932521995141</v>
      </c>
      <c r="K3" s="42" t="n">
        <v>9.81992937948035</v>
      </c>
      <c r="L3" s="42" t="n">
        <f aca="false">AVERAGE(Table2734[[#This Row],[2Bi Disappearance]:[2Bv Terrorism Injured ]])</f>
        <v>7.44495879322178</v>
      </c>
      <c r="M3" s="42" t="n">
        <v>10</v>
      </c>
      <c r="N3" s="42" t="n">
        <v>7.5</v>
      </c>
      <c r="O3" s="47" t="n">
        <v>5</v>
      </c>
      <c r="P3" s="47" t="n">
        <f aca="false">AVERAGE(Table2734[[#This Row],[2Ci Female Genital Mutilation]:[2Ciii Equal Inheritance Rights]])</f>
        <v>7.5</v>
      </c>
      <c r="Q3" s="42" t="n">
        <f aca="false">AVERAGE(F3,L3,P3)</f>
        <v>8.22165293107393</v>
      </c>
      <c r="R3" s="42" t="n">
        <v>5</v>
      </c>
      <c r="S3" s="42" t="n">
        <v>5</v>
      </c>
      <c r="T3" s="42" t="n">
        <v>0</v>
      </c>
      <c r="U3" s="42" t="n">
        <f aca="false">AVERAGE(R3:T3)</f>
        <v>3.33333333333333</v>
      </c>
      <c r="V3" s="42" t="n">
        <v>2.5</v>
      </c>
      <c r="W3" s="42" t="n">
        <v>5</v>
      </c>
      <c r="X3" s="42" t="n">
        <f aca="false">AVERAGE(Table2734[[#This Row],[4A Freedom to establish religious organizations]:[4B Autonomy of religious organizations]])</f>
        <v>3.75</v>
      </c>
      <c r="Y3" s="42" t="n">
        <v>5</v>
      </c>
      <c r="Z3" s="42" t="n">
        <v>2.5</v>
      </c>
      <c r="AA3" s="42" t="n">
        <v>5</v>
      </c>
      <c r="AB3" s="42" t="n">
        <v>5</v>
      </c>
      <c r="AC3" s="42" t="n">
        <v>5</v>
      </c>
      <c r="AD3" s="42" t="e">
        <f aca="false">AVERAGE(Table2734[[#This Row],[5Ci Political parties]:[5ciii educational, sporting and cultural organizations]])</f>
        <v>#N/A</v>
      </c>
      <c r="AE3" s="42" t="n">
        <v>2.5</v>
      </c>
      <c r="AF3" s="42" t="n">
        <v>2.5</v>
      </c>
      <c r="AG3" s="42" t="n">
        <v>2.5</v>
      </c>
      <c r="AH3" s="42" t="e">
        <f aca="false">AVERAGE(Table2734[[#This Row],[5Di Political parties]:[5diii educational, sporting and cultural organizations5]])</f>
        <v>#N/A</v>
      </c>
      <c r="AI3" s="42" t="e">
        <f aca="false">AVERAGE(Y3:Z3,AD3,AH3)</f>
        <v>#N/A</v>
      </c>
      <c r="AJ3" s="42" t="n">
        <v>10</v>
      </c>
      <c r="AK3" s="47" t="n">
        <v>2.66666666666667</v>
      </c>
      <c r="AL3" s="47" t="n">
        <v>4.25</v>
      </c>
      <c r="AM3" s="47" t="n">
        <v>10</v>
      </c>
      <c r="AN3" s="47" t="n">
        <v>7.5</v>
      </c>
      <c r="AO3" s="47" t="n">
        <f aca="false">AVERAGE(Table2734[[#This Row],[6Di Access to foreign television (cable/ satellite)]:[6Dii Access to foreign newspapers]])</f>
        <v>8.75</v>
      </c>
      <c r="AP3" s="47" t="n">
        <v>7.5</v>
      </c>
      <c r="AQ3" s="42" t="n">
        <f aca="false">AVERAGE(AJ3:AL3,AO3:AP3)</f>
        <v>6.63333333333333</v>
      </c>
      <c r="AR3" s="42" t="n">
        <v>5</v>
      </c>
      <c r="AS3" s="42" t="n">
        <v>0</v>
      </c>
      <c r="AT3" s="42" t="n">
        <v>0</v>
      </c>
      <c r="AU3" s="42" t="n">
        <f aca="false">AVERAGE(AS3:AT3)</f>
        <v>0</v>
      </c>
      <c r="AV3" s="42" t="n">
        <f aca="false">AVERAGE(AR3,AU3)</f>
        <v>2.5</v>
      </c>
      <c r="AW3" s="43" t="n">
        <f aca="false">AVERAGE(Table2734[[#This Row],[RULE OF LAW]],Table2734[[#This Row],[SECURITY &amp; SAFETY]],Table2734[[#This Row],[PERSONAL FREEDOM (minus Security &amp;Safety and Rule of Law)]],Table2734[[#This Row],[PERSONAL FREEDOM (minus Security &amp;Safety and Rule of Law)]])</f>
        <v>5.16844164943515</v>
      </c>
      <c r="AX3" s="44" t="n">
        <v>5.2</v>
      </c>
      <c r="AY3" s="45" t="n">
        <f aca="false">AVERAGE(Table2734[[#This Row],[PERSONAL FREEDOM]:[ECONOMIC FREEDOM]])</f>
        <v>5.18422082471757</v>
      </c>
      <c r="AZ3" s="57" t="n">
        <f aca="false">RANK(BA3,$BA$2:$BA$154)</f>
        <v>147</v>
      </c>
      <c r="BA3" s="30" t="n">
        <f aca="false">ROUND(AY3, 2)</f>
        <v>5.18</v>
      </c>
      <c r="BB3" s="43" t="n">
        <f aca="false">Table2734[[#This Row],[1 Rule of Law]]</f>
        <v>4.465447</v>
      </c>
      <c r="BC3" s="43" t="n">
        <f aca="false">Table2734[[#This Row],[2 Security &amp; Safety]]</f>
        <v>8.22165293107393</v>
      </c>
      <c r="BD3" s="43" t="e">
        <f aca="false">AVERAGE(AQ3,U3,AI3,AV3,X3)</f>
        <v>#N/A</v>
      </c>
    </row>
    <row r="4" customFormat="false" ht="15" hidden="false" customHeight="true" outlineLevel="0" collapsed="false">
      <c r="A4" s="41" t="s">
        <v>62</v>
      </c>
      <c r="B4" s="42" t="s">
        <v>60</v>
      </c>
      <c r="C4" s="42" t="s">
        <v>60</v>
      </c>
      <c r="D4" s="42" t="s">
        <v>60</v>
      </c>
      <c r="E4" s="42" t="n">
        <v>3.812441</v>
      </c>
      <c r="F4" s="42" t="n">
        <v>6</v>
      </c>
      <c r="G4" s="42" t="n">
        <v>5</v>
      </c>
      <c r="H4" s="42" t="n">
        <v>10</v>
      </c>
      <c r="I4" s="42" t="n">
        <v>7.5</v>
      </c>
      <c r="J4" s="42" t="n">
        <v>10</v>
      </c>
      <c r="K4" s="42" t="n">
        <v>10</v>
      </c>
      <c r="L4" s="42" t="n">
        <f aca="false">AVERAGE(Table2734[[#This Row],[2Bi Disappearance]:[2Bv Terrorism Injured ]])</f>
        <v>8.5</v>
      </c>
      <c r="M4" s="42" t="n">
        <v>10</v>
      </c>
      <c r="N4" s="42" t="n">
        <v>10</v>
      </c>
      <c r="O4" s="47" t="n">
        <v>5</v>
      </c>
      <c r="P4" s="47" t="n">
        <f aca="false">AVERAGE(Table2734[[#This Row],[2Ci Female Genital Mutilation]:[2Ciii Equal Inheritance Rights]])</f>
        <v>8.33333333333333</v>
      </c>
      <c r="Q4" s="42" t="n">
        <f aca="false">AVERAGE(F4,L4,P4)</f>
        <v>7.61111111111111</v>
      </c>
      <c r="R4" s="42" t="n">
        <v>0</v>
      </c>
      <c r="S4" s="42" t="n">
        <v>5</v>
      </c>
      <c r="T4" s="42" t="n">
        <v>5</v>
      </c>
      <c r="U4" s="42" t="n">
        <f aca="false">AVERAGE(R4:T4)</f>
        <v>3.33333333333333</v>
      </c>
      <c r="V4" s="42" t="n">
        <v>5</v>
      </c>
      <c r="W4" s="42" t="n">
        <v>5</v>
      </c>
      <c r="X4" s="42" t="n">
        <f aca="false">AVERAGE(Table2734[[#This Row],[4A Freedom to establish religious organizations]:[4B Autonomy of religious organizations]])</f>
        <v>5</v>
      </c>
      <c r="Y4" s="42" t="n">
        <v>2.5</v>
      </c>
      <c r="Z4" s="42" t="n">
        <v>2.5</v>
      </c>
      <c r="AA4" s="42" t="n">
        <v>2.5</v>
      </c>
      <c r="AB4" s="42" t="n">
        <v>2.5</v>
      </c>
      <c r="AC4" s="42" t="n">
        <v>5</v>
      </c>
      <c r="AD4" s="42" t="e">
        <f aca="false">AVERAGE(Table2734[[#This Row],[5Ci Political parties]:[5ciii educational, sporting and cultural organizations]])</f>
        <v>#N/A</v>
      </c>
      <c r="AE4" s="42" t="n">
        <v>2.5</v>
      </c>
      <c r="AF4" s="42" t="n">
        <v>2.5</v>
      </c>
      <c r="AG4" s="42" t="n">
        <v>5</v>
      </c>
      <c r="AH4" s="42" t="e">
        <f aca="false">AVERAGE(Table2734[[#This Row],[5Di Political parties]:[5diii educational, sporting and cultural organizations5]])</f>
        <v>#N/A</v>
      </c>
      <c r="AI4" s="42" t="e">
        <f aca="false">AVERAGE(Y4:Z4,AD4,AH4)</f>
        <v>#N/A</v>
      </c>
      <c r="AJ4" s="42" t="n">
        <v>10</v>
      </c>
      <c r="AK4" s="47" t="n">
        <v>3.66666666666667</v>
      </c>
      <c r="AL4" s="47" t="n">
        <v>3.25</v>
      </c>
      <c r="AM4" s="47" t="n">
        <v>7.5</v>
      </c>
      <c r="AN4" s="47" t="n">
        <v>5</v>
      </c>
      <c r="AO4" s="47" t="n">
        <f aca="false">AVERAGE(Table2734[[#This Row],[6Di Access to foreign television (cable/ satellite)]:[6Dii Access to foreign newspapers]])</f>
        <v>6.25</v>
      </c>
      <c r="AP4" s="47" t="n">
        <v>7.5</v>
      </c>
      <c r="AQ4" s="42" t="n">
        <f aca="false">AVERAGE(AJ4:AL4,AO4:AP4)</f>
        <v>6.13333333333333</v>
      </c>
      <c r="AR4" s="42" t="n">
        <v>10</v>
      </c>
      <c r="AS4" s="42" t="n">
        <v>0</v>
      </c>
      <c r="AT4" s="42" t="n">
        <v>0</v>
      </c>
      <c r="AU4" s="42" t="n">
        <f aca="false">AVERAGE(AS4:AT4)</f>
        <v>0</v>
      </c>
      <c r="AV4" s="42" t="n">
        <f aca="false">AVERAGE(AR4,AU4)</f>
        <v>5</v>
      </c>
      <c r="AW4" s="43" t="n">
        <f aca="false">AVERAGE(Table2734[[#This Row],[RULE OF LAW]],Table2734[[#This Row],[SECURITY &amp; SAFETY]],Table2734[[#This Row],[PERSONAL FREEDOM (minus Security &amp;Safety and Rule of Law)]],Table2734[[#This Row],[PERSONAL FREEDOM (minus Security &amp;Safety and Rule of Law)]])</f>
        <v>5.09422136111111</v>
      </c>
      <c r="AX4" s="44" t="n">
        <v>5.23</v>
      </c>
      <c r="AY4" s="45" t="n">
        <f aca="false">AVERAGE(Table2734[[#This Row],[PERSONAL FREEDOM]:[ECONOMIC FREEDOM]])</f>
        <v>5.16211068055556</v>
      </c>
      <c r="AZ4" s="57" t="n">
        <f aca="false">RANK(BA4,$BA$2:$BA$154)</f>
        <v>148</v>
      </c>
      <c r="BA4" s="30" t="n">
        <f aca="false">ROUND(AY4, 2)</f>
        <v>5.16</v>
      </c>
      <c r="BB4" s="43" t="n">
        <f aca="false">Table2734[[#This Row],[1 Rule of Law]]</f>
        <v>3.812441</v>
      </c>
      <c r="BC4" s="43" t="n">
        <f aca="false">Table2734[[#This Row],[2 Security &amp; Safety]]</f>
        <v>7.61111111111111</v>
      </c>
      <c r="BD4" s="43" t="e">
        <f aca="false">AVERAGE(AQ4,U4,AI4,AV4,X4)</f>
        <v>#N/A</v>
      </c>
    </row>
    <row r="5" customFormat="false" ht="15" hidden="false" customHeight="true" outlineLevel="0" collapsed="false">
      <c r="A5" s="41" t="s">
        <v>63</v>
      </c>
      <c r="B5" s="42" t="n">
        <v>6.33333333333333</v>
      </c>
      <c r="C5" s="42" t="n">
        <v>5.36658439226844</v>
      </c>
      <c r="D5" s="42" t="n">
        <v>4.34365174237911</v>
      </c>
      <c r="E5" s="42" t="n">
        <v>5.3</v>
      </c>
      <c r="F5" s="42" t="n">
        <v>7.8</v>
      </c>
      <c r="G5" s="42" t="n">
        <v>10</v>
      </c>
      <c r="H5" s="42" t="n">
        <v>10</v>
      </c>
      <c r="I5" s="42" t="n">
        <v>7.5</v>
      </c>
      <c r="J5" s="42" t="n">
        <v>10</v>
      </c>
      <c r="K5" s="42" t="n">
        <v>10</v>
      </c>
      <c r="L5" s="42" t="n">
        <f aca="false">AVERAGE(Table2734[[#This Row],[2Bi Disappearance]:[2Bv Terrorism Injured ]])</f>
        <v>9.5</v>
      </c>
      <c r="M5" s="42" t="n">
        <v>10</v>
      </c>
      <c r="N5" s="42" t="n">
        <v>10</v>
      </c>
      <c r="O5" s="47" t="n">
        <v>10</v>
      </c>
      <c r="P5" s="47" t="n">
        <f aca="false">AVERAGE(Table2734[[#This Row],[2Ci Female Genital Mutilation]:[2Ciii Equal Inheritance Rights]])</f>
        <v>10</v>
      </c>
      <c r="Q5" s="42" t="n">
        <f aca="false">AVERAGE(F5,L5,P5)</f>
        <v>9.1</v>
      </c>
      <c r="R5" s="42" t="n">
        <v>10</v>
      </c>
      <c r="S5" s="42" t="n">
        <v>10</v>
      </c>
      <c r="T5" s="42" t="n">
        <v>10</v>
      </c>
      <c r="U5" s="42" t="n">
        <f aca="false">AVERAGE(R5:T5)</f>
        <v>10</v>
      </c>
      <c r="V5" s="42" t="n">
        <v>10</v>
      </c>
      <c r="W5" s="42" t="n">
        <v>10</v>
      </c>
      <c r="X5" s="42" t="n">
        <f aca="false">AVERAGE(Table2734[[#This Row],[4A Freedom to establish religious organizations]:[4B Autonomy of religious organizations]])</f>
        <v>10</v>
      </c>
      <c r="Y5" s="42" t="n">
        <v>10</v>
      </c>
      <c r="Z5" s="42" t="n">
        <v>10</v>
      </c>
      <c r="AA5" s="42" t="n">
        <v>5</v>
      </c>
      <c r="AB5" s="42" t="n">
        <v>5</v>
      </c>
      <c r="AC5" s="42" t="n">
        <v>10</v>
      </c>
      <c r="AD5" s="42" t="e">
        <f aca="false">AVERAGE(Table2734[[#This Row],[5Ci Political parties]:[5ciii educational, sporting and cultural organizations]])</f>
        <v>#N/A</v>
      </c>
      <c r="AE5" s="42" t="n">
        <v>10</v>
      </c>
      <c r="AF5" s="42" t="n">
        <v>5</v>
      </c>
      <c r="AG5" s="42" t="n">
        <v>10</v>
      </c>
      <c r="AH5" s="42" t="e">
        <f aca="false">AVERAGE(Table2734[[#This Row],[5Di Political parties]:[5diii educational, sporting and cultural organizations5]])</f>
        <v>#N/A</v>
      </c>
      <c r="AI5" s="42" t="e">
        <f aca="false">AVERAGE(Y5:Z5,AD5,AH5)</f>
        <v>#N/A</v>
      </c>
      <c r="AJ5" s="42" t="n">
        <v>10</v>
      </c>
      <c r="AK5" s="47" t="n">
        <v>6</v>
      </c>
      <c r="AL5" s="47" t="n">
        <v>4.5</v>
      </c>
      <c r="AM5" s="47" t="n">
        <v>10</v>
      </c>
      <c r="AN5" s="47" t="n">
        <v>10</v>
      </c>
      <c r="AO5" s="47" t="n">
        <f aca="false">AVERAGE(Table2734[[#This Row],[6Di Access to foreign television (cable/ satellite)]:[6Dii Access to foreign newspapers]])</f>
        <v>10</v>
      </c>
      <c r="AP5" s="47" t="n">
        <v>10</v>
      </c>
      <c r="AQ5" s="42" t="n">
        <f aca="false">AVERAGE(AJ5:AL5,AO5:AP5)</f>
        <v>8.1</v>
      </c>
      <c r="AR5" s="42" t="n">
        <v>10</v>
      </c>
      <c r="AS5" s="42" t="n">
        <v>10</v>
      </c>
      <c r="AT5" s="42" t="n">
        <v>10</v>
      </c>
      <c r="AU5" s="42" t="n">
        <f aca="false">AVERAGE(AS5:AT5)</f>
        <v>10</v>
      </c>
      <c r="AV5" s="42" t="n">
        <f aca="false">AVERAGE(AR5,AU5)</f>
        <v>10</v>
      </c>
      <c r="AW5" s="43" t="n">
        <f aca="false">AVERAGE(Table2734[[#This Row],[RULE OF LAW]],Table2734[[#This Row],[SECURITY &amp; SAFETY]],Table2734[[#This Row],[PERSONAL FREEDOM (minus Security &amp;Safety and Rule of Law)]],Table2734[[#This Row],[PERSONAL FREEDOM (minus Security &amp;Safety and Rule of Law)]])</f>
        <v>8.285</v>
      </c>
      <c r="AX5" s="44" t="n">
        <v>5.82</v>
      </c>
      <c r="AY5" s="45" t="n">
        <f aca="false">AVERAGE(Table2734[[#This Row],[PERSONAL FREEDOM]:[ECONOMIC FREEDOM]])</f>
        <v>7.0525</v>
      </c>
      <c r="AZ5" s="57" t="n">
        <f aca="false">RANK(BA5,$BA$2:$BA$154)</f>
        <v>66</v>
      </c>
      <c r="BA5" s="30" t="n">
        <f aca="false">ROUND(AY5, 2)</f>
        <v>7.05</v>
      </c>
      <c r="BB5" s="43" t="n">
        <f aca="false">Table2734[[#This Row],[1 Rule of Law]]</f>
        <v>5.3</v>
      </c>
      <c r="BC5" s="43" t="n">
        <f aca="false">Table2734[[#This Row],[2 Security &amp; Safety]]</f>
        <v>9.1</v>
      </c>
      <c r="BD5" s="43" t="e">
        <f aca="false">AVERAGE(AQ5,U5,AI5,AV5,X5)</f>
        <v>#N/A</v>
      </c>
    </row>
    <row r="6" customFormat="false" ht="15" hidden="false" customHeight="true" outlineLevel="0" collapsed="false">
      <c r="A6" s="41" t="s">
        <v>64</v>
      </c>
      <c r="B6" s="42" t="s">
        <v>60</v>
      </c>
      <c r="C6" s="42" t="s">
        <v>60</v>
      </c>
      <c r="D6" s="42" t="s">
        <v>60</v>
      </c>
      <c r="E6" s="42" t="n">
        <v>4.859971</v>
      </c>
      <c r="F6" s="42" t="n">
        <v>9.12</v>
      </c>
      <c r="G6" s="42" t="n">
        <v>10</v>
      </c>
      <c r="H6" s="42" t="n">
        <v>10</v>
      </c>
      <c r="I6" s="42" t="n">
        <v>7.5</v>
      </c>
      <c r="J6" s="42" t="n">
        <v>10</v>
      </c>
      <c r="K6" s="42" t="n">
        <v>10</v>
      </c>
      <c r="L6" s="42" t="n">
        <f aca="false">AVERAGE(Table2734[[#This Row],[2Bi Disappearance]:[2Bv Terrorism Injured ]])</f>
        <v>9.5</v>
      </c>
      <c r="M6" s="42" t="n">
        <v>10</v>
      </c>
      <c r="N6" s="42" t="n">
        <v>7.5</v>
      </c>
      <c r="O6" s="47" t="n">
        <v>10</v>
      </c>
      <c r="P6" s="47" t="n">
        <f aca="false">AVERAGE(Table2734[[#This Row],[2Ci Female Genital Mutilation]:[2Ciii Equal Inheritance Rights]])</f>
        <v>9.16666666666667</v>
      </c>
      <c r="Q6" s="42" t="n">
        <f aca="false">AVERAGE(F6,L6,P6)</f>
        <v>9.26222222222222</v>
      </c>
      <c r="R6" s="42" t="n">
        <v>5</v>
      </c>
      <c r="S6" s="42" t="n">
        <v>5</v>
      </c>
      <c r="T6" s="42" t="n">
        <v>10</v>
      </c>
      <c r="U6" s="42" t="n">
        <f aca="false">AVERAGE(R6:T6)</f>
        <v>6.66666666666667</v>
      </c>
      <c r="V6" s="42" t="n">
        <v>5</v>
      </c>
      <c r="W6" s="42" t="n">
        <v>5</v>
      </c>
      <c r="X6" s="42" t="n">
        <f aca="false">AVERAGE(Table2734[[#This Row],[4A Freedom to establish religious organizations]:[4B Autonomy of religious organizations]])</f>
        <v>5</v>
      </c>
      <c r="Y6" s="42" t="n">
        <v>5</v>
      </c>
      <c r="Z6" s="42" t="n">
        <v>7.5</v>
      </c>
      <c r="AA6" s="42" t="n">
        <v>10</v>
      </c>
      <c r="AB6" s="42" t="n">
        <v>7.5</v>
      </c>
      <c r="AC6" s="42" t="n">
        <v>10</v>
      </c>
      <c r="AD6" s="42" t="e">
        <f aca="false">AVERAGE(Table2734[[#This Row],[5Ci Political parties]:[5ciii educational, sporting and cultural organizations]])</f>
        <v>#N/A</v>
      </c>
      <c r="AE6" s="42" t="n">
        <v>10</v>
      </c>
      <c r="AF6" s="42" t="n">
        <v>5</v>
      </c>
      <c r="AG6" s="42" t="n">
        <v>10</v>
      </c>
      <c r="AH6" s="42" t="e">
        <f aca="false">AVERAGE(Table2734[[#This Row],[5Di Political parties]:[5diii educational, sporting and cultural organizations5]])</f>
        <v>#N/A</v>
      </c>
      <c r="AI6" s="42" t="e">
        <f aca="false">AVERAGE(Y6:Z6,AD6,AH6)</f>
        <v>#N/A</v>
      </c>
      <c r="AJ6" s="42" t="n">
        <v>10</v>
      </c>
      <c r="AK6" s="47" t="n">
        <v>3</v>
      </c>
      <c r="AL6" s="47" t="n">
        <v>4</v>
      </c>
      <c r="AM6" s="47" t="n">
        <v>10</v>
      </c>
      <c r="AN6" s="47" t="n">
        <v>10</v>
      </c>
      <c r="AO6" s="47" t="n">
        <f aca="false">AVERAGE(Table2734[[#This Row],[6Di Access to foreign television (cable/ satellite)]:[6Dii Access to foreign newspapers]])</f>
        <v>10</v>
      </c>
      <c r="AP6" s="47" t="n">
        <v>10</v>
      </c>
      <c r="AQ6" s="42" t="n">
        <f aca="false">AVERAGE(AJ6:AL6,AO6:AP6)</f>
        <v>7.4</v>
      </c>
      <c r="AR6" s="42" t="n">
        <v>10</v>
      </c>
      <c r="AS6" s="42" t="n">
        <v>10</v>
      </c>
      <c r="AT6" s="42" t="n">
        <v>10</v>
      </c>
      <c r="AU6" s="42" t="n">
        <f aca="false">AVERAGE(AS6:AT6)</f>
        <v>10</v>
      </c>
      <c r="AV6" s="42" t="n">
        <f aca="false">AVERAGE(AR6,AU6)</f>
        <v>10</v>
      </c>
      <c r="AW6" s="43" t="n">
        <f aca="false">AVERAGE(Table2734[[#This Row],[RULE OF LAW]],Table2734[[#This Row],[SECURITY &amp; SAFETY]],Table2734[[#This Row],[PERSONAL FREEDOM (minus Security &amp;Safety and Rule of Law)]],Table2734[[#This Row],[PERSONAL FREEDOM (minus Security &amp;Safety and Rule of Law)]])</f>
        <v>7.18721497222222</v>
      </c>
      <c r="AX6" s="44" t="n">
        <v>7.73</v>
      </c>
      <c r="AY6" s="45" t="n">
        <f aca="false">AVERAGE(Table2734[[#This Row],[PERSONAL FREEDOM]:[ECONOMIC FREEDOM]])</f>
        <v>7.45860748611111</v>
      </c>
      <c r="AZ6" s="57" t="n">
        <f aca="false">RANK(BA6,$BA$2:$BA$154)</f>
        <v>51</v>
      </c>
      <c r="BA6" s="30" t="n">
        <f aca="false">ROUND(AY6, 2)</f>
        <v>7.46</v>
      </c>
      <c r="BB6" s="43" t="n">
        <f aca="false">Table2734[[#This Row],[1 Rule of Law]]</f>
        <v>4.859971</v>
      </c>
      <c r="BC6" s="43" t="n">
        <f aca="false">Table2734[[#This Row],[2 Security &amp; Safety]]</f>
        <v>9.26222222222222</v>
      </c>
      <c r="BD6" s="43" t="e">
        <f aca="false">AVERAGE(AQ6,U6,AI6,AV6,X6)</f>
        <v>#N/A</v>
      </c>
    </row>
    <row r="7" customFormat="false" ht="15" hidden="false" customHeight="true" outlineLevel="0" collapsed="false">
      <c r="A7" s="41" t="s">
        <v>65</v>
      </c>
      <c r="B7" s="42" t="n">
        <v>8.8</v>
      </c>
      <c r="C7" s="42" t="n">
        <v>7.23283097208327</v>
      </c>
      <c r="D7" s="42" t="n">
        <v>7.23642926565899</v>
      </c>
      <c r="E7" s="42" t="n">
        <v>7.8</v>
      </c>
      <c r="F7" s="42" t="n">
        <v>9.56</v>
      </c>
      <c r="G7" s="42" t="n">
        <v>10</v>
      </c>
      <c r="H7" s="42" t="n">
        <v>10</v>
      </c>
      <c r="I7" s="42" t="n">
        <v>10</v>
      </c>
      <c r="J7" s="42" t="n">
        <v>10</v>
      </c>
      <c r="K7" s="42" t="n">
        <v>10</v>
      </c>
      <c r="L7" s="42" t="n">
        <f aca="false">AVERAGE(Table2734[[#This Row],[2Bi Disappearance]:[2Bv Terrorism Injured ]])</f>
        <v>10</v>
      </c>
      <c r="M7" s="42" t="n">
        <v>9.5</v>
      </c>
      <c r="N7" s="42" t="n">
        <v>10</v>
      </c>
      <c r="O7" s="47" t="n">
        <v>10</v>
      </c>
      <c r="P7" s="47" t="n">
        <f aca="false">AVERAGE(Table2734[[#This Row],[2Ci Female Genital Mutilation]:[2Ciii Equal Inheritance Rights]])</f>
        <v>9.83333333333333</v>
      </c>
      <c r="Q7" s="42" t="n">
        <f aca="false">AVERAGE(F7,L7,P7)</f>
        <v>9.79777777777778</v>
      </c>
      <c r="R7" s="42" t="n">
        <v>10</v>
      </c>
      <c r="S7" s="42" t="n">
        <v>10</v>
      </c>
      <c r="T7" s="42" t="n">
        <v>10</v>
      </c>
      <c r="U7" s="42" t="n">
        <f aca="false">AVERAGE(R7:T7)</f>
        <v>10</v>
      </c>
      <c r="V7" s="42" t="n">
        <v>10</v>
      </c>
      <c r="W7" s="42" t="n">
        <v>10</v>
      </c>
      <c r="X7" s="42" t="n">
        <f aca="false">AVERAGE(Table2734[[#This Row],[4A Freedom to establish religious organizations]:[4B Autonomy of religious organizations]])</f>
        <v>10</v>
      </c>
      <c r="Y7" s="42" t="n">
        <v>10</v>
      </c>
      <c r="Z7" s="42" t="n">
        <v>10</v>
      </c>
      <c r="AA7" s="42" t="n">
        <v>10</v>
      </c>
      <c r="AB7" s="42" t="n">
        <v>7.5</v>
      </c>
      <c r="AC7" s="42" t="n">
        <v>5</v>
      </c>
      <c r="AD7" s="42" t="e">
        <f aca="false">AVERAGE(Table2734[[#This Row],[5Ci Political parties]:[5ciii educational, sporting and cultural organizations]])</f>
        <v>#N/A</v>
      </c>
      <c r="AE7" s="42" t="n">
        <v>10</v>
      </c>
      <c r="AF7" s="42" t="n">
        <v>10</v>
      </c>
      <c r="AG7" s="42" t="n">
        <v>10</v>
      </c>
      <c r="AH7" s="42" t="e">
        <f aca="false">AVERAGE(Table2734[[#This Row],[5Di Political parties]:[5diii educational, sporting and cultural organizations5]])</f>
        <v>#N/A</v>
      </c>
      <c r="AI7" s="42" t="e">
        <f aca="false">AVERAGE(Y7:Z7,AD7,AH7)</f>
        <v>#N/A</v>
      </c>
      <c r="AJ7" s="42" t="n">
        <v>10</v>
      </c>
      <c r="AK7" s="47" t="n">
        <v>8.66666666666667</v>
      </c>
      <c r="AL7" s="47" t="n">
        <v>7.5</v>
      </c>
      <c r="AM7" s="47" t="n">
        <v>10</v>
      </c>
      <c r="AN7" s="47" t="n">
        <v>10</v>
      </c>
      <c r="AO7" s="47" t="n">
        <f aca="false">AVERAGE(Table2734[[#This Row],[6Di Access to foreign television (cable/ satellite)]:[6Dii Access to foreign newspapers]])</f>
        <v>10</v>
      </c>
      <c r="AP7" s="47" t="n">
        <v>10</v>
      </c>
      <c r="AQ7" s="42" t="n">
        <f aca="false">AVERAGE(AJ7:AL7,AO7:AP7)</f>
        <v>9.23333333333333</v>
      </c>
      <c r="AR7" s="42" t="n">
        <v>10</v>
      </c>
      <c r="AS7" s="42" t="n">
        <v>10</v>
      </c>
      <c r="AT7" s="42" t="n">
        <v>10</v>
      </c>
      <c r="AU7" s="42" t="n">
        <f aca="false">AVERAGE(AS7:AT7)</f>
        <v>10</v>
      </c>
      <c r="AV7" s="42" t="n">
        <f aca="false">AVERAGE(AR7,AU7)</f>
        <v>10</v>
      </c>
      <c r="AW7" s="43" t="n">
        <f aca="false">AVERAGE(Table2734[[#This Row],[RULE OF LAW]],Table2734[[#This Row],[SECURITY &amp; SAFETY]],Table2734[[#This Row],[PERSONAL FREEDOM (minus Security &amp;Safety and Rule of Law)]],Table2734[[#This Row],[PERSONAL FREEDOM (minus Security &amp;Safety and Rule of Law)]])</f>
        <v>9.26027777777778</v>
      </c>
      <c r="AX7" s="44" t="n">
        <v>7.93</v>
      </c>
      <c r="AY7" s="45" t="n">
        <f aca="false">AVERAGE(Table2734[[#This Row],[PERSONAL FREEDOM]:[ECONOMIC FREEDOM]])</f>
        <v>8.59513888888889</v>
      </c>
      <c r="AZ7" s="57" t="n">
        <f aca="false">RANK(BA7,$BA$2:$BA$154)</f>
        <v>4</v>
      </c>
      <c r="BA7" s="30" t="n">
        <f aca="false">ROUND(AY7, 2)</f>
        <v>8.6</v>
      </c>
      <c r="BB7" s="43" t="n">
        <f aca="false">Table2734[[#This Row],[1 Rule of Law]]</f>
        <v>7.8</v>
      </c>
      <c r="BC7" s="43" t="n">
        <f aca="false">Table2734[[#This Row],[2 Security &amp; Safety]]</f>
        <v>9.79777777777778</v>
      </c>
      <c r="BD7" s="43" t="e">
        <f aca="false">AVERAGE(AQ7,U7,AI7,AV7,X7)</f>
        <v>#N/A</v>
      </c>
    </row>
    <row r="8" customFormat="false" ht="15" hidden="false" customHeight="true" outlineLevel="0" collapsed="false">
      <c r="A8" s="41" t="s">
        <v>66</v>
      </c>
      <c r="B8" s="42" t="n">
        <v>8.1</v>
      </c>
      <c r="C8" s="42" t="n">
        <v>7.43923999716999</v>
      </c>
      <c r="D8" s="42" t="n">
        <v>7.47908091812146</v>
      </c>
      <c r="E8" s="42" t="n">
        <v>7.7</v>
      </c>
      <c r="F8" s="42" t="n">
        <v>9.68</v>
      </c>
      <c r="G8" s="42" t="n">
        <v>10</v>
      </c>
      <c r="H8" s="42" t="n">
        <v>10</v>
      </c>
      <c r="I8" s="42" t="n">
        <v>10</v>
      </c>
      <c r="J8" s="42" t="n">
        <v>10</v>
      </c>
      <c r="K8" s="42" t="n">
        <v>10</v>
      </c>
      <c r="L8" s="42" t="n">
        <f aca="false">AVERAGE(Table2734[[#This Row],[2Bi Disappearance]:[2Bv Terrorism Injured ]])</f>
        <v>10</v>
      </c>
      <c r="M8" s="42" t="n">
        <v>9.5</v>
      </c>
      <c r="N8" s="42" t="n">
        <v>10</v>
      </c>
      <c r="O8" s="47" t="n">
        <v>10</v>
      </c>
      <c r="P8" s="47" t="n">
        <f aca="false">AVERAGE(Table2734[[#This Row],[2Ci Female Genital Mutilation]:[2Ciii Equal Inheritance Rights]])</f>
        <v>9.83333333333333</v>
      </c>
      <c r="Q8" s="42" t="n">
        <f aca="false">AVERAGE(F8,L8,P8)</f>
        <v>9.83777777777778</v>
      </c>
      <c r="R8" s="42" t="n">
        <v>10</v>
      </c>
      <c r="S8" s="42" t="n">
        <v>10</v>
      </c>
      <c r="T8" s="42" t="n">
        <v>10</v>
      </c>
      <c r="U8" s="42" t="n">
        <f aca="false">AVERAGE(R8:T8)</f>
        <v>10</v>
      </c>
      <c r="V8" s="42" t="n">
        <v>10</v>
      </c>
      <c r="W8" s="42" t="n">
        <v>10</v>
      </c>
      <c r="X8" s="42" t="n">
        <f aca="false">AVERAGE(Table2734[[#This Row],[4A Freedom to establish religious organizations]:[4B Autonomy of religious organizations]])</f>
        <v>10</v>
      </c>
      <c r="Y8" s="42" t="n">
        <v>10</v>
      </c>
      <c r="Z8" s="42" t="n">
        <v>10</v>
      </c>
      <c r="AA8" s="42" t="n">
        <v>10</v>
      </c>
      <c r="AB8" s="42" t="n">
        <v>10</v>
      </c>
      <c r="AC8" s="42" t="n">
        <v>10</v>
      </c>
      <c r="AD8" s="42" t="e">
        <f aca="false">AVERAGE(Table2734[[#This Row],[5Ci Political parties]:[5ciii educational, sporting and cultural organizations]])</f>
        <v>#N/A</v>
      </c>
      <c r="AE8" s="42" t="n">
        <v>10</v>
      </c>
      <c r="AF8" s="42" t="n">
        <v>10</v>
      </c>
      <c r="AG8" s="42" t="n">
        <v>10</v>
      </c>
      <c r="AH8" s="42" t="e">
        <f aca="false">AVERAGE(Table2734[[#This Row],[5Di Political parties]:[5diii educational, sporting and cultural organizations5]])</f>
        <v>#N/A</v>
      </c>
      <c r="AI8" s="42" t="e">
        <f aca="false">AVERAGE(Y8:Z8,AD8,AH8)</f>
        <v>#N/A</v>
      </c>
      <c r="AJ8" s="42" t="n">
        <v>10</v>
      </c>
      <c r="AK8" s="47" t="n">
        <v>7.33333333333333</v>
      </c>
      <c r="AL8" s="47" t="n">
        <v>8</v>
      </c>
      <c r="AM8" s="47" t="n">
        <v>10</v>
      </c>
      <c r="AN8" s="47" t="n">
        <v>10</v>
      </c>
      <c r="AO8" s="47" t="n">
        <f aca="false">AVERAGE(Table2734[[#This Row],[6Di Access to foreign television (cable/ satellite)]:[6Dii Access to foreign newspapers]])</f>
        <v>10</v>
      </c>
      <c r="AP8" s="47" t="n">
        <v>10</v>
      </c>
      <c r="AQ8" s="42" t="n">
        <f aca="false">AVERAGE(AJ8:AL8,AO8:AP8)</f>
        <v>9.06666666666667</v>
      </c>
      <c r="AR8" s="42" t="n">
        <v>10</v>
      </c>
      <c r="AS8" s="42" t="n">
        <v>10</v>
      </c>
      <c r="AT8" s="42" t="n">
        <v>10</v>
      </c>
      <c r="AU8" s="42" t="n">
        <f aca="false">AVERAGE(AS8:AT8)</f>
        <v>10</v>
      </c>
      <c r="AV8" s="42" t="n">
        <f aca="false">AVERAGE(AR8,AU8)</f>
        <v>10</v>
      </c>
      <c r="AW8" s="43" t="n">
        <f aca="false">AVERAGE(Table2734[[#This Row],[RULE OF LAW]],Table2734[[#This Row],[SECURITY &amp; SAFETY]],Table2734[[#This Row],[PERSONAL FREEDOM (minus Security &amp;Safety and Rule of Law)]],Table2734[[#This Row],[PERSONAL FREEDOM (minus Security &amp;Safety and Rule of Law)]])</f>
        <v>9.29111111111111</v>
      </c>
      <c r="AX8" s="44" t="n">
        <v>7.52</v>
      </c>
      <c r="AY8" s="45" t="n">
        <f aca="false">AVERAGE(Table2734[[#This Row],[PERSONAL FREEDOM]:[ECONOMIC FREEDOM]])</f>
        <v>8.40555555555556</v>
      </c>
      <c r="AZ8" s="57" t="n">
        <f aca="false">RANK(BA8,$BA$2:$BA$154)</f>
        <v>14</v>
      </c>
      <c r="BA8" s="30" t="n">
        <f aca="false">ROUND(AY8, 2)</f>
        <v>8.41</v>
      </c>
      <c r="BB8" s="43" t="n">
        <f aca="false">Table2734[[#This Row],[1 Rule of Law]]</f>
        <v>7.7</v>
      </c>
      <c r="BC8" s="43" t="n">
        <f aca="false">Table2734[[#This Row],[2 Security &amp; Safety]]</f>
        <v>9.83777777777778</v>
      </c>
      <c r="BD8" s="43" t="e">
        <f aca="false">AVERAGE(AQ8,U8,AI8,AV8,X8)</f>
        <v>#N/A</v>
      </c>
    </row>
    <row r="9" customFormat="false" ht="15" hidden="false" customHeight="true" outlineLevel="0" collapsed="false">
      <c r="A9" s="41" t="s">
        <v>67</v>
      </c>
      <c r="B9" s="42" t="s">
        <v>60</v>
      </c>
      <c r="C9" s="42" t="s">
        <v>60</v>
      </c>
      <c r="D9" s="42" t="s">
        <v>60</v>
      </c>
      <c r="E9" s="42" t="n">
        <v>4.3158</v>
      </c>
      <c r="F9" s="42" t="n">
        <v>9.16</v>
      </c>
      <c r="G9" s="42" t="n">
        <v>10</v>
      </c>
      <c r="H9" s="42" t="n">
        <v>10</v>
      </c>
      <c r="I9" s="42" t="n">
        <v>7.5</v>
      </c>
      <c r="J9" s="42" t="n">
        <v>10</v>
      </c>
      <c r="K9" s="42" t="n">
        <v>10</v>
      </c>
      <c r="L9" s="42" t="n">
        <f aca="false">AVERAGE(Table2734[[#This Row],[2Bi Disappearance]:[2Bv Terrorism Injured ]])</f>
        <v>9.5</v>
      </c>
      <c r="M9" s="42" t="n">
        <v>10</v>
      </c>
      <c r="N9" s="42" t="n">
        <v>7.5</v>
      </c>
      <c r="O9" s="47" t="n">
        <v>5</v>
      </c>
      <c r="P9" s="47" t="n">
        <f aca="false">AVERAGE(Table2734[[#This Row],[2Ci Female Genital Mutilation]:[2Ciii Equal Inheritance Rights]])</f>
        <v>7.5</v>
      </c>
      <c r="Q9" s="42" t="n">
        <f aca="false">AVERAGE(F9,L9,P9)</f>
        <v>8.72</v>
      </c>
      <c r="R9" s="42" t="n">
        <v>5</v>
      </c>
      <c r="S9" s="42" t="n">
        <v>5</v>
      </c>
      <c r="T9" s="42" t="n">
        <v>5</v>
      </c>
      <c r="U9" s="42" t="n">
        <f aca="false">AVERAGE(R9:T9)</f>
        <v>5</v>
      </c>
      <c r="V9" s="42" t="n">
        <v>2.5</v>
      </c>
      <c r="W9" s="42" t="n">
        <v>2.5</v>
      </c>
      <c r="X9" s="42" t="n">
        <f aca="false">AVERAGE(Table2734[[#This Row],[4A Freedom to establish religious organizations]:[4B Autonomy of religious organizations]])</f>
        <v>2.5</v>
      </c>
      <c r="Y9" s="42" t="n">
        <v>2.5</v>
      </c>
      <c r="Z9" s="42" t="n">
        <v>5</v>
      </c>
      <c r="AA9" s="42" t="n">
        <v>2.5</v>
      </c>
      <c r="AB9" s="42" t="n">
        <v>2.5</v>
      </c>
      <c r="AC9" s="42" t="n">
        <v>2.5</v>
      </c>
      <c r="AD9" s="42" t="e">
        <f aca="false">AVERAGE(Table2734[[#This Row],[5Ci Political parties]:[5ciii educational, sporting and cultural organizations]])</f>
        <v>#N/A</v>
      </c>
      <c r="AE9" s="42" t="n">
        <v>2.5</v>
      </c>
      <c r="AF9" s="42" t="n">
        <v>2.5</v>
      </c>
      <c r="AG9" s="42" t="n">
        <v>2.5</v>
      </c>
      <c r="AH9" s="42" t="e">
        <f aca="false">AVERAGE(Table2734[[#This Row],[5Di Political parties]:[5diii educational, sporting and cultural organizations5]])</f>
        <v>#N/A</v>
      </c>
      <c r="AI9" s="42" t="e">
        <f aca="false">AVERAGE(Y9:Z9,AD9,AH9)</f>
        <v>#N/A</v>
      </c>
      <c r="AJ9" s="42" t="n">
        <v>0</v>
      </c>
      <c r="AK9" s="47" t="n">
        <v>1.33333333333333</v>
      </c>
      <c r="AL9" s="47" t="n">
        <v>2</v>
      </c>
      <c r="AM9" s="47" t="n">
        <v>7.5</v>
      </c>
      <c r="AN9" s="47" t="n">
        <v>7.5</v>
      </c>
      <c r="AO9" s="47" t="n">
        <f aca="false">AVERAGE(Table2734[[#This Row],[6Di Access to foreign television (cable/ satellite)]:[6Dii Access to foreign newspapers]])</f>
        <v>7.5</v>
      </c>
      <c r="AP9" s="47" t="n">
        <v>7.5</v>
      </c>
      <c r="AQ9" s="42" t="n">
        <f aca="false">AVERAGE(AJ9:AL9,AO9:AP9)</f>
        <v>3.66666666666667</v>
      </c>
      <c r="AR9" s="42" t="n">
        <v>10</v>
      </c>
      <c r="AS9" s="42" t="n">
        <v>10</v>
      </c>
      <c r="AT9" s="42" t="n">
        <v>10</v>
      </c>
      <c r="AU9" s="42" t="n">
        <f aca="false">AVERAGE(AS9:AT9)</f>
        <v>10</v>
      </c>
      <c r="AV9" s="42" t="n">
        <f aca="false">AVERAGE(AR9,AU9)</f>
        <v>10</v>
      </c>
      <c r="AW9" s="43" t="n">
        <f aca="false">AVERAGE(Table2734[[#This Row],[RULE OF LAW]],Table2734[[#This Row],[SECURITY &amp; SAFETY]],Table2734[[#This Row],[PERSONAL FREEDOM (minus Security &amp;Safety and Rule of Law)]],Table2734[[#This Row],[PERSONAL FREEDOM (minus Security &amp;Safety and Rule of Law)]])</f>
        <v>5.68811666666667</v>
      </c>
      <c r="AX9" s="44" t="n">
        <v>6.19</v>
      </c>
      <c r="AY9" s="45" t="n">
        <f aca="false">AVERAGE(Table2734[[#This Row],[PERSONAL FREEDOM]:[ECONOMIC FREEDOM]])</f>
        <v>5.93905833333333</v>
      </c>
      <c r="AZ9" s="57" t="n">
        <f aca="false">RANK(BA9,$BA$2:$BA$154)</f>
        <v>128</v>
      </c>
      <c r="BA9" s="30" t="n">
        <f aca="false">ROUND(AY9, 2)</f>
        <v>5.94</v>
      </c>
      <c r="BB9" s="43" t="n">
        <f aca="false">Table2734[[#This Row],[1 Rule of Law]]</f>
        <v>4.3158</v>
      </c>
      <c r="BC9" s="43" t="n">
        <f aca="false">Table2734[[#This Row],[2 Security &amp; Safety]]</f>
        <v>8.72</v>
      </c>
      <c r="BD9" s="43" t="e">
        <f aca="false">AVERAGE(AQ9,U9,AI9,AV9,X9)</f>
        <v>#N/A</v>
      </c>
    </row>
    <row r="10" customFormat="false" ht="15" hidden="false" customHeight="true" outlineLevel="0" collapsed="false">
      <c r="A10" s="41" t="s">
        <v>68</v>
      </c>
      <c r="B10" s="42" t="s">
        <v>60</v>
      </c>
      <c r="C10" s="42" t="s">
        <v>60</v>
      </c>
      <c r="D10" s="42" t="s">
        <v>60</v>
      </c>
      <c r="E10" s="42" t="n">
        <v>6.424465</v>
      </c>
      <c r="F10" s="42" t="n">
        <v>0</v>
      </c>
      <c r="G10" s="42" t="n">
        <v>10</v>
      </c>
      <c r="H10" s="42" t="n">
        <v>10</v>
      </c>
      <c r="I10" s="42" t="s">
        <v>60</v>
      </c>
      <c r="J10" s="42" t="n">
        <v>10</v>
      </c>
      <c r="K10" s="42" t="n">
        <v>10</v>
      </c>
      <c r="L10" s="42" t="n">
        <f aca="false">AVERAGE(Table2734[[#This Row],[2Bi Disappearance]:[2Bv Terrorism Injured ]])</f>
        <v>10</v>
      </c>
      <c r="M10" s="42" t="s">
        <v>60</v>
      </c>
      <c r="N10" s="42" t="n">
        <v>10</v>
      </c>
      <c r="O10" s="47" t="n">
        <v>0</v>
      </c>
      <c r="P10" s="47" t="n">
        <f aca="false">AVERAGE(Table2734[[#This Row],[2Ci Female Genital Mutilation]:[2Ciii Equal Inheritance Rights]])</f>
        <v>5</v>
      </c>
      <c r="Q10" s="42" t="n">
        <f aca="false">AVERAGE(F10,L10,P10)</f>
        <v>5</v>
      </c>
      <c r="R10" s="42" t="n">
        <v>10</v>
      </c>
      <c r="S10" s="42" t="n">
        <v>10</v>
      </c>
      <c r="T10" s="42" t="n">
        <v>10</v>
      </c>
      <c r="U10" s="42" t="n">
        <f aca="false">AVERAGE(R10:T10)</f>
        <v>10</v>
      </c>
      <c r="V10" s="42" t="s">
        <v>60</v>
      </c>
      <c r="W10" s="42" t="s">
        <v>60</v>
      </c>
      <c r="X10" s="42" t="s">
        <v>60</v>
      </c>
      <c r="Y10" s="42" t="s">
        <v>60</v>
      </c>
      <c r="Z10" s="42" t="s">
        <v>60</v>
      </c>
      <c r="AA10" s="42" t="s">
        <v>60</v>
      </c>
      <c r="AB10" s="42" t="s">
        <v>60</v>
      </c>
      <c r="AC10" s="42" t="s">
        <v>60</v>
      </c>
      <c r="AD10" s="42" t="s">
        <v>60</v>
      </c>
      <c r="AE10" s="42" t="s">
        <v>60</v>
      </c>
      <c r="AF10" s="42" t="s">
        <v>60</v>
      </c>
      <c r="AG10" s="42" t="s">
        <v>60</v>
      </c>
      <c r="AH10" s="42" t="s">
        <v>60</v>
      </c>
      <c r="AI10" s="42" t="s">
        <v>60</v>
      </c>
      <c r="AJ10" s="42" t="n">
        <v>10</v>
      </c>
      <c r="AK10" s="47" t="n">
        <v>9</v>
      </c>
      <c r="AL10" s="47" t="n">
        <v>7.5</v>
      </c>
      <c r="AM10" s="47" t="s">
        <v>60</v>
      </c>
      <c r="AN10" s="47" t="s">
        <v>60</v>
      </c>
      <c r="AO10" s="47" t="s">
        <v>60</v>
      </c>
      <c r="AP10" s="47" t="s">
        <v>60</v>
      </c>
      <c r="AQ10" s="42" t="n">
        <f aca="false">AVERAGE(AJ10:AL10,AO10:AP10)</f>
        <v>8.83333333333333</v>
      </c>
      <c r="AR10" s="42" t="n">
        <v>10</v>
      </c>
      <c r="AS10" s="42" t="n">
        <v>10</v>
      </c>
      <c r="AT10" s="42" t="n">
        <v>10</v>
      </c>
      <c r="AU10" s="42" t="n">
        <f aca="false">AVERAGE(AS10:AT10)</f>
        <v>10</v>
      </c>
      <c r="AV10" s="42" t="n">
        <f aca="false">AVERAGE(AR10,AU10)</f>
        <v>10</v>
      </c>
      <c r="AW10" s="43" t="n">
        <f aca="false">AVERAGE(Table2734[[#This Row],[RULE OF LAW]],Table2734[[#This Row],[SECURITY &amp; SAFETY]],Table2734[[#This Row],[PERSONAL FREEDOM (minus Security &amp;Safety and Rule of Law)]],Table2734[[#This Row],[PERSONAL FREEDOM (minus Security &amp;Safety and Rule of Law)]])</f>
        <v>7.66167180555556</v>
      </c>
      <c r="AX10" s="44" t="n">
        <v>7.4</v>
      </c>
      <c r="AY10" s="45" t="n">
        <f aca="false">AVERAGE(Table2734[[#This Row],[PERSONAL FREEDOM]:[ECONOMIC FREEDOM]])</f>
        <v>7.53083590277778</v>
      </c>
      <c r="AZ10" s="57" t="n">
        <f aca="false">RANK(BA10,$BA$2:$BA$154)</f>
        <v>49</v>
      </c>
      <c r="BA10" s="30" t="n">
        <f aca="false">ROUND(AY10, 2)</f>
        <v>7.53</v>
      </c>
      <c r="BB10" s="43" t="n">
        <f aca="false">Table2734[[#This Row],[1 Rule of Law]]</f>
        <v>6.424465</v>
      </c>
      <c r="BC10" s="43" t="n">
        <f aca="false">Table2734[[#This Row],[2 Security &amp; Safety]]</f>
        <v>5</v>
      </c>
      <c r="BD10" s="43" t="n">
        <f aca="false">AVERAGE(AQ10,U10,AI10,AV10,X10)</f>
        <v>9.61111111111111</v>
      </c>
    </row>
    <row r="11" customFormat="false" ht="15" hidden="false" customHeight="true" outlineLevel="0" collapsed="false">
      <c r="A11" s="41" t="s">
        <v>69</v>
      </c>
      <c r="B11" s="42" t="s">
        <v>60</v>
      </c>
      <c r="C11" s="42" t="s">
        <v>60</v>
      </c>
      <c r="D11" s="42" t="s">
        <v>60</v>
      </c>
      <c r="E11" s="42" t="n">
        <v>6.084358</v>
      </c>
      <c r="F11" s="42" t="n">
        <v>9.8</v>
      </c>
      <c r="G11" s="42" t="n">
        <v>0</v>
      </c>
      <c r="H11" s="42" t="n">
        <v>10</v>
      </c>
      <c r="I11" s="42" t="n">
        <v>2.5</v>
      </c>
      <c r="J11" s="42" t="n">
        <v>10</v>
      </c>
      <c r="K11" s="42" t="n">
        <v>10</v>
      </c>
      <c r="L11" s="42" t="n">
        <f aca="false">AVERAGE(Table2734[[#This Row],[2Bi Disappearance]:[2Bv Terrorism Injured ]])</f>
        <v>6.5</v>
      </c>
      <c r="M11" s="42" t="n">
        <v>10</v>
      </c>
      <c r="N11" s="42" t="n">
        <v>7.5</v>
      </c>
      <c r="O11" s="47" t="n">
        <v>0</v>
      </c>
      <c r="P11" s="47" t="n">
        <f aca="false">AVERAGE(Table2734[[#This Row],[2Ci Female Genital Mutilation]:[2Ciii Equal Inheritance Rights]])</f>
        <v>5.83333333333333</v>
      </c>
      <c r="Q11" s="42" t="n">
        <f aca="false">AVERAGE(F11,L11,P11)</f>
        <v>7.37777777777778</v>
      </c>
      <c r="R11" s="42" t="n">
        <v>10</v>
      </c>
      <c r="S11" s="42" t="n">
        <v>5</v>
      </c>
      <c r="T11" s="42" t="n">
        <v>5</v>
      </c>
      <c r="U11" s="42" t="n">
        <f aca="false">AVERAGE(R11:T11)</f>
        <v>6.66666666666667</v>
      </c>
      <c r="V11" s="42" t="n">
        <v>7.5</v>
      </c>
      <c r="W11" s="42" t="n">
        <v>7.5</v>
      </c>
      <c r="X11" s="42" t="n">
        <f aca="false">AVERAGE(Table2734[[#This Row],[4A Freedom to establish religious organizations]:[4B Autonomy of religious organizations]])</f>
        <v>7.5</v>
      </c>
      <c r="Y11" s="42" t="n">
        <v>5</v>
      </c>
      <c r="Z11" s="42" t="n">
        <v>2.5</v>
      </c>
      <c r="AA11" s="42" t="n">
        <v>5</v>
      </c>
      <c r="AB11" s="42" t="n">
        <v>7.5</v>
      </c>
      <c r="AC11" s="42" t="n">
        <v>7.5</v>
      </c>
      <c r="AD11" s="42" t="e">
        <f aca="false">AVERAGE(Table2734[[#This Row],[5Ci Political parties]:[5ciii educational, sporting and cultural organizations]])</f>
        <v>#N/A</v>
      </c>
      <c r="AE11" s="42" t="n">
        <v>7.5</v>
      </c>
      <c r="AF11" s="42" t="n">
        <v>7.5</v>
      </c>
      <c r="AG11" s="42" t="n">
        <v>7.5</v>
      </c>
      <c r="AH11" s="42" t="e">
        <f aca="false">AVERAGE(Table2734[[#This Row],[5Di Political parties]:[5diii educational, sporting and cultural organizations5]])</f>
        <v>#N/A</v>
      </c>
      <c r="AI11" s="42" t="n">
        <f aca="false">AVERAGE(Y11:Z11,AD11,AH11)</f>
        <v>5.41666666666667</v>
      </c>
      <c r="AJ11" s="42" t="n">
        <v>0</v>
      </c>
      <c r="AK11" s="47" t="n">
        <v>0.666666666666667</v>
      </c>
      <c r="AL11" s="47" t="n">
        <v>1.25</v>
      </c>
      <c r="AM11" s="47" t="n">
        <v>10</v>
      </c>
      <c r="AN11" s="47" t="n">
        <v>7.5</v>
      </c>
      <c r="AO11" s="47" t="n">
        <f aca="false">AVERAGE(Table2734[[#This Row],[6Di Access to foreign television (cable/ satellite)]:[6Dii Access to foreign newspapers]])</f>
        <v>8.75</v>
      </c>
      <c r="AP11" s="47" t="n">
        <v>2.5</v>
      </c>
      <c r="AQ11" s="42" t="n">
        <f aca="false">AVERAGE(AJ11:AL11,AO11:AP11)</f>
        <v>2.63333333333333</v>
      </c>
      <c r="AR11" s="42" t="n">
        <v>0</v>
      </c>
      <c r="AS11" s="42" t="n">
        <v>10</v>
      </c>
      <c r="AT11" s="42" t="n">
        <v>10</v>
      </c>
      <c r="AU11" s="42" t="n">
        <f aca="false">AVERAGE(AS11:AT11)</f>
        <v>10</v>
      </c>
      <c r="AV11" s="42" t="n">
        <f aca="false">AVERAGE(AR11,AU11)</f>
        <v>5</v>
      </c>
      <c r="AW11" s="43" t="n">
        <f aca="false">AVERAGE(Table2734[[#This Row],[RULE OF LAW]],Table2734[[#This Row],[SECURITY &amp; SAFETY]],Table2734[[#This Row],[PERSONAL FREEDOM (minus Security &amp;Safety and Rule of Law)]],Table2734[[#This Row],[PERSONAL FREEDOM (minus Security &amp;Safety and Rule of Law)]])</f>
        <v>6.08720061111111</v>
      </c>
      <c r="AX11" s="44" t="n">
        <v>7.76</v>
      </c>
      <c r="AY11" s="45" t="n">
        <f aca="false">AVERAGE(Table2734[[#This Row],[PERSONAL FREEDOM]:[ECONOMIC FREEDOM]])</f>
        <v>6.92360030555556</v>
      </c>
      <c r="AZ11" s="57" t="n">
        <f aca="false">RANK(BA11,$BA$2:$BA$154)</f>
        <v>77</v>
      </c>
      <c r="BA11" s="30" t="n">
        <f aca="false">ROUND(AY11, 2)</f>
        <v>6.92</v>
      </c>
      <c r="BB11" s="43" t="n">
        <f aca="false">Table2734[[#This Row],[1 Rule of Law]]</f>
        <v>6.084358</v>
      </c>
      <c r="BC11" s="43" t="n">
        <f aca="false">Table2734[[#This Row],[2 Security &amp; Safety]]</f>
        <v>7.37777777777778</v>
      </c>
      <c r="BD11" s="43" t="n">
        <f aca="false">AVERAGE(AQ11,U11,AI11,AV11,X11)</f>
        <v>5.44333333333333</v>
      </c>
    </row>
    <row r="12" customFormat="false" ht="15" hidden="false" customHeight="true" outlineLevel="0" collapsed="false">
      <c r="A12" s="41" t="s">
        <v>70</v>
      </c>
      <c r="B12" s="42" t="n">
        <v>3.4</v>
      </c>
      <c r="C12" s="42" t="n">
        <v>3.2247674314856</v>
      </c>
      <c r="D12" s="42" t="n">
        <v>3.81836004421727</v>
      </c>
      <c r="E12" s="42" t="n">
        <v>3.5</v>
      </c>
      <c r="F12" s="42" t="n">
        <v>8.96</v>
      </c>
      <c r="G12" s="42" t="n">
        <v>5</v>
      </c>
      <c r="H12" s="42" t="n">
        <v>10</v>
      </c>
      <c r="I12" s="42" t="n">
        <v>5</v>
      </c>
      <c r="J12" s="42" t="n">
        <v>9.98037451072592</v>
      </c>
      <c r="K12" s="42" t="n">
        <v>9.98953307238716</v>
      </c>
      <c r="L12" s="42" t="n">
        <f aca="false">AVERAGE(Table2734[[#This Row],[2Bi Disappearance]:[2Bv Terrorism Injured ]])</f>
        <v>7.99398151662262</v>
      </c>
      <c r="M12" s="42" t="n">
        <v>10</v>
      </c>
      <c r="N12" s="42" t="n">
        <v>7.5</v>
      </c>
      <c r="O12" s="47" t="n">
        <v>5</v>
      </c>
      <c r="P12" s="47" t="n">
        <f aca="false">AVERAGE(Table2734[[#This Row],[2Ci Female Genital Mutilation]:[2Ciii Equal Inheritance Rights]])</f>
        <v>7.5</v>
      </c>
      <c r="Q12" s="42" t="n">
        <f aca="false">AVERAGE(F12,L12,P12)</f>
        <v>8.15132717220754</v>
      </c>
      <c r="R12" s="42" t="n">
        <v>10</v>
      </c>
      <c r="S12" s="42" t="n">
        <v>5</v>
      </c>
      <c r="T12" s="42" t="n">
        <v>5</v>
      </c>
      <c r="U12" s="42" t="n">
        <f aca="false">AVERAGE(R12:T12)</f>
        <v>6.66666666666667</v>
      </c>
      <c r="V12" s="42" t="n">
        <v>5</v>
      </c>
      <c r="W12" s="42" t="n">
        <v>5</v>
      </c>
      <c r="X12" s="42" t="n">
        <f aca="false">AVERAGE(Table2734[[#This Row],[4A Freedom to establish religious organizations]:[4B Autonomy of religious organizations]])</f>
        <v>5</v>
      </c>
      <c r="Y12" s="42" t="n">
        <v>7.5</v>
      </c>
      <c r="Z12" s="42" t="n">
        <v>5</v>
      </c>
      <c r="AA12" s="42" t="n">
        <v>7.5</v>
      </c>
      <c r="AB12" s="42" t="n">
        <v>5</v>
      </c>
      <c r="AC12" s="42" t="n">
        <v>5</v>
      </c>
      <c r="AD12" s="42" t="e">
        <f aca="false">AVERAGE(Table2734[[#This Row],[5Ci Political parties]:[5ciii educational, sporting and cultural organizations]])</f>
        <v>#N/A</v>
      </c>
      <c r="AE12" s="42" t="n">
        <v>7.5</v>
      </c>
      <c r="AF12" s="42" t="n">
        <v>5</v>
      </c>
      <c r="AG12" s="42" t="n">
        <v>7.5</v>
      </c>
      <c r="AH12" s="42" t="e">
        <f aca="false">AVERAGE(Table2734[[#This Row],[5Di Political parties]:[5diii educational, sporting and cultural organizations5]])</f>
        <v>#N/A</v>
      </c>
      <c r="AI12" s="42" t="n">
        <f aca="false">AVERAGE(Y12:Z12,AD12,AH12)</f>
        <v>6.25</v>
      </c>
      <c r="AJ12" s="42" t="n">
        <v>10</v>
      </c>
      <c r="AK12" s="47" t="n">
        <v>5</v>
      </c>
      <c r="AL12" s="47" t="n">
        <v>4.75</v>
      </c>
      <c r="AM12" s="47" t="n">
        <v>7.5</v>
      </c>
      <c r="AN12" s="47" t="n">
        <v>10</v>
      </c>
      <c r="AO12" s="47" t="n">
        <f aca="false">AVERAGE(Table2734[[#This Row],[6Di Access to foreign television (cable/ satellite)]:[6Dii Access to foreign newspapers]])</f>
        <v>8.75</v>
      </c>
      <c r="AP12" s="47" t="n">
        <v>10</v>
      </c>
      <c r="AQ12" s="42" t="n">
        <f aca="false">AVERAGE(AJ12:AL12,AO12:AP12)</f>
        <v>7.7</v>
      </c>
      <c r="AR12" s="42" t="n">
        <v>0</v>
      </c>
      <c r="AS12" s="42" t="n">
        <v>0</v>
      </c>
      <c r="AT12" s="42" t="n">
        <v>0</v>
      </c>
      <c r="AU12" s="42" t="n">
        <f aca="false">AVERAGE(AS12:AT12)</f>
        <v>0</v>
      </c>
      <c r="AV12" s="42" t="n">
        <f aca="false">AVERAGE(AR12,AU12)</f>
        <v>0</v>
      </c>
      <c r="AW12" s="43" t="n">
        <f aca="false">AVERAGE(Table2734[[#This Row],[RULE OF LAW]],Table2734[[#This Row],[SECURITY &amp; SAFETY]],Table2734[[#This Row],[PERSONAL FREEDOM (minus Security &amp;Safety and Rule of Law)]],Table2734[[#This Row],[PERSONAL FREEDOM (minus Security &amp;Safety and Rule of Law)]])</f>
        <v>5.47449845971855</v>
      </c>
      <c r="AX12" s="44" t="n">
        <v>6.41</v>
      </c>
      <c r="AY12" s="45" t="n">
        <f aca="false">AVERAGE(Table2734[[#This Row],[PERSONAL FREEDOM]:[ECONOMIC FREEDOM]])</f>
        <v>5.94224922985928</v>
      </c>
      <c r="AZ12" s="57" t="n">
        <f aca="false">RANK(BA12,$BA$2:$BA$154)</f>
        <v>128</v>
      </c>
      <c r="BA12" s="30" t="n">
        <f aca="false">ROUND(AY12, 2)</f>
        <v>5.94</v>
      </c>
      <c r="BB12" s="43" t="n">
        <f aca="false">Table2734[[#This Row],[1 Rule of Law]]</f>
        <v>3.5</v>
      </c>
      <c r="BC12" s="43" t="n">
        <f aca="false">Table2734[[#This Row],[2 Security &amp; Safety]]</f>
        <v>8.15132717220754</v>
      </c>
      <c r="BD12" s="43" t="n">
        <f aca="false">AVERAGE(AQ12,U12,AI12,AV12,X12)</f>
        <v>5.12333333333333</v>
      </c>
    </row>
    <row r="13" customFormat="false" ht="15" hidden="false" customHeight="true" outlineLevel="0" collapsed="false">
      <c r="A13" s="41" t="s">
        <v>71</v>
      </c>
      <c r="B13" s="42" t="s">
        <v>60</v>
      </c>
      <c r="C13" s="42" t="s">
        <v>60</v>
      </c>
      <c r="D13" s="42" t="s">
        <v>60</v>
      </c>
      <c r="E13" s="42" t="n">
        <v>6.91422</v>
      </c>
      <c r="F13" s="42" t="n">
        <v>6.16</v>
      </c>
      <c r="G13" s="42" t="n">
        <v>10</v>
      </c>
      <c r="H13" s="42" t="n">
        <v>10</v>
      </c>
      <c r="I13" s="42" t="s">
        <v>60</v>
      </c>
      <c r="J13" s="42" t="n">
        <v>10</v>
      </c>
      <c r="K13" s="42" t="n">
        <v>10</v>
      </c>
      <c r="L13" s="42" t="n">
        <f aca="false">AVERAGE(Table2734[[#This Row],[2Bi Disappearance]:[2Bv Terrorism Injured ]])</f>
        <v>10</v>
      </c>
      <c r="M13" s="42" t="s">
        <v>60</v>
      </c>
      <c r="N13" s="42" t="n">
        <v>10</v>
      </c>
      <c r="O13" s="47" t="s">
        <v>60</v>
      </c>
      <c r="P13" s="47" t="n">
        <f aca="false">AVERAGE(Table2734[[#This Row],[2Ci Female Genital Mutilation]:[2Ciii Equal Inheritance Rights]])</f>
        <v>10</v>
      </c>
      <c r="Q13" s="42" t="n">
        <f aca="false">AVERAGE(F13,L13,P13)</f>
        <v>8.72</v>
      </c>
      <c r="R13" s="42" t="n">
        <v>10</v>
      </c>
      <c r="S13" s="42" t="n">
        <v>10</v>
      </c>
      <c r="T13" s="42" t="s">
        <v>60</v>
      </c>
      <c r="U13" s="42" t="n">
        <f aca="false">AVERAGE(R13:T13)</f>
        <v>10</v>
      </c>
      <c r="V13" s="42" t="s">
        <v>60</v>
      </c>
      <c r="W13" s="42" t="s">
        <v>60</v>
      </c>
      <c r="X13" s="42" t="s">
        <v>60</v>
      </c>
      <c r="Y13" s="42" t="s">
        <v>60</v>
      </c>
      <c r="Z13" s="42" t="s">
        <v>60</v>
      </c>
      <c r="AA13" s="42" t="s">
        <v>60</v>
      </c>
      <c r="AB13" s="42" t="s">
        <v>60</v>
      </c>
      <c r="AC13" s="42" t="s">
        <v>60</v>
      </c>
      <c r="AD13" s="42" t="s">
        <v>60</v>
      </c>
      <c r="AE13" s="42" t="s">
        <v>60</v>
      </c>
      <c r="AF13" s="42" t="s">
        <v>60</v>
      </c>
      <c r="AG13" s="42" t="s">
        <v>60</v>
      </c>
      <c r="AH13" s="42" t="s">
        <v>60</v>
      </c>
      <c r="AI13" s="42" t="s">
        <v>60</v>
      </c>
      <c r="AJ13" s="42" t="n">
        <v>10</v>
      </c>
      <c r="AK13" s="47" t="n">
        <v>9</v>
      </c>
      <c r="AL13" s="47" t="n">
        <v>7.5</v>
      </c>
      <c r="AM13" s="47" t="s">
        <v>60</v>
      </c>
      <c r="AN13" s="47" t="s">
        <v>60</v>
      </c>
      <c r="AO13" s="47" t="s">
        <v>60</v>
      </c>
      <c r="AP13" s="47" t="s">
        <v>60</v>
      </c>
      <c r="AQ13" s="42" t="n">
        <f aca="false">AVERAGE(AJ13:AL13,AO13:AP13)</f>
        <v>8.83333333333333</v>
      </c>
      <c r="AR13" s="42" t="n">
        <v>10</v>
      </c>
      <c r="AS13" s="42" t="n">
        <v>0</v>
      </c>
      <c r="AT13" s="42" t="n">
        <v>0</v>
      </c>
      <c r="AU13" s="42" t="n">
        <f aca="false">AVERAGE(AS13:AT13)</f>
        <v>0</v>
      </c>
      <c r="AV13" s="42" t="n">
        <f aca="false">AVERAGE(AR13,AU13)</f>
        <v>5</v>
      </c>
      <c r="AW13" s="43" t="n">
        <f aca="false">AVERAGE(Table2734[[#This Row],[RULE OF LAW]],Table2734[[#This Row],[SECURITY &amp; SAFETY]],Table2734[[#This Row],[PERSONAL FREEDOM (minus Security &amp;Safety and Rule of Law)]],Table2734[[#This Row],[PERSONAL FREEDOM (minus Security &amp;Safety and Rule of Law)]])</f>
        <v>7.88077722222222</v>
      </c>
      <c r="AX13" s="44" t="n">
        <v>6.82</v>
      </c>
      <c r="AY13" s="45" t="n">
        <f aca="false">AVERAGE(Table2734[[#This Row],[PERSONAL FREEDOM]:[ECONOMIC FREEDOM]])</f>
        <v>7.35038861111111</v>
      </c>
      <c r="AZ13" s="57" t="n">
        <f aca="false">RANK(BA13,$BA$2:$BA$154)</f>
        <v>56</v>
      </c>
      <c r="BA13" s="30" t="n">
        <f aca="false">ROUND(AY13, 2)</f>
        <v>7.35</v>
      </c>
      <c r="BB13" s="43" t="n">
        <f aca="false">Table2734[[#This Row],[1 Rule of Law]]</f>
        <v>6.91422</v>
      </c>
      <c r="BC13" s="43" t="n">
        <f aca="false">Table2734[[#This Row],[2 Security &amp; Safety]]</f>
        <v>8.72</v>
      </c>
      <c r="BD13" s="43" t="n">
        <f aca="false">AVERAGE(AQ13,U13,AI13,AV13,X13)</f>
        <v>7.94444444444445</v>
      </c>
    </row>
    <row r="14" customFormat="false" ht="15" hidden="false" customHeight="true" outlineLevel="0" collapsed="false">
      <c r="A14" s="41" t="s">
        <v>72</v>
      </c>
      <c r="B14" s="42" t="n">
        <v>8.43333333333333</v>
      </c>
      <c r="C14" s="42" t="n">
        <v>6.78150291195567</v>
      </c>
      <c r="D14" s="42" t="n">
        <v>7.15803453141318</v>
      </c>
      <c r="E14" s="42" t="n">
        <v>7.5</v>
      </c>
      <c r="F14" s="42" t="n">
        <v>9.24</v>
      </c>
      <c r="G14" s="42" t="n">
        <v>10</v>
      </c>
      <c r="H14" s="42" t="n">
        <v>10</v>
      </c>
      <c r="I14" s="42" t="n">
        <v>10</v>
      </c>
      <c r="J14" s="42" t="n">
        <v>10</v>
      </c>
      <c r="K14" s="42" t="n">
        <v>10</v>
      </c>
      <c r="L14" s="42" t="n">
        <f aca="false">AVERAGE(Table2734[[#This Row],[2Bi Disappearance]:[2Bv Terrorism Injured ]])</f>
        <v>10</v>
      </c>
      <c r="M14" s="42" t="n">
        <v>9.5</v>
      </c>
      <c r="N14" s="42" t="n">
        <v>10</v>
      </c>
      <c r="O14" s="47" t="n">
        <v>10</v>
      </c>
      <c r="P14" s="47" t="n">
        <f aca="false">AVERAGE(Table2734[[#This Row],[2Ci Female Genital Mutilation]:[2Ciii Equal Inheritance Rights]])</f>
        <v>9.83333333333333</v>
      </c>
      <c r="Q14" s="42" t="n">
        <f aca="false">AVERAGE(F14,L14,P14)</f>
        <v>9.69111111111111</v>
      </c>
      <c r="R14" s="42" t="n">
        <v>10</v>
      </c>
      <c r="S14" s="42" t="n">
        <v>10</v>
      </c>
      <c r="T14" s="42" t="n">
        <v>10</v>
      </c>
      <c r="U14" s="42" t="n">
        <f aca="false">AVERAGE(R14:T14)</f>
        <v>10</v>
      </c>
      <c r="V14" s="42" t="n">
        <v>10</v>
      </c>
      <c r="W14" s="42" t="n">
        <v>10</v>
      </c>
      <c r="X14" s="42" t="n">
        <f aca="false">AVERAGE(Table2734[[#This Row],[4A Freedom to establish religious organizations]:[4B Autonomy of religious organizations]])</f>
        <v>10</v>
      </c>
      <c r="Y14" s="42" t="n">
        <v>10</v>
      </c>
      <c r="Z14" s="42" t="n">
        <v>10</v>
      </c>
      <c r="AA14" s="42" t="n">
        <v>10</v>
      </c>
      <c r="AB14" s="42" t="n">
        <v>10</v>
      </c>
      <c r="AC14" s="42" t="n">
        <v>7.5</v>
      </c>
      <c r="AD14" s="42" t="e">
        <f aca="false">AVERAGE(Table2734[[#This Row],[5Ci Political parties]:[5ciii educational, sporting and cultural organizations]])</f>
        <v>#N/A</v>
      </c>
      <c r="AE14" s="42" t="n">
        <v>10</v>
      </c>
      <c r="AF14" s="42" t="n">
        <v>10</v>
      </c>
      <c r="AG14" s="42" t="n">
        <v>10</v>
      </c>
      <c r="AH14" s="42" t="e">
        <f aca="false">AVERAGE(Table2734[[#This Row],[5Di Political parties]:[5diii educational, sporting and cultural organizations5]])</f>
        <v>#N/A</v>
      </c>
      <c r="AI14" s="42" t="n">
        <f aca="false">AVERAGE(Y14:Z14,AD14,AH14)</f>
        <v>9.79166666666667</v>
      </c>
      <c r="AJ14" s="42" t="n">
        <v>10</v>
      </c>
      <c r="AK14" s="47" t="n">
        <v>9.33333333333333</v>
      </c>
      <c r="AL14" s="47" t="n">
        <v>9</v>
      </c>
      <c r="AM14" s="47" t="n">
        <v>10</v>
      </c>
      <c r="AN14" s="47" t="n">
        <v>10</v>
      </c>
      <c r="AO14" s="47" t="n">
        <f aca="false">AVERAGE(Table2734[[#This Row],[6Di Access to foreign television (cable/ satellite)]:[6Dii Access to foreign newspapers]])</f>
        <v>10</v>
      </c>
      <c r="AP14" s="47" t="n">
        <v>10</v>
      </c>
      <c r="AQ14" s="42" t="n">
        <f aca="false">AVERAGE(AJ14:AL14,AO14:AP14)</f>
        <v>9.66666666666667</v>
      </c>
      <c r="AR14" s="42" t="n">
        <v>10</v>
      </c>
      <c r="AS14" s="42" t="n">
        <v>10</v>
      </c>
      <c r="AT14" s="42" t="n">
        <v>10</v>
      </c>
      <c r="AU14" s="42" t="n">
        <f aca="false">AVERAGE(AS14:AT14)</f>
        <v>10</v>
      </c>
      <c r="AV14" s="42" t="n">
        <f aca="false">AVERAGE(AR14,AU14)</f>
        <v>10</v>
      </c>
      <c r="AW14" s="43" t="n">
        <f aca="false">AVERAGE(Table2734[[#This Row],[RULE OF LAW]],Table2734[[#This Row],[SECURITY &amp; SAFETY]],Table2734[[#This Row],[PERSONAL FREEDOM (minus Security &amp;Safety and Rule of Law)]],Table2734[[#This Row],[PERSONAL FREEDOM (minus Security &amp;Safety and Rule of Law)]])</f>
        <v>9.24361111111111</v>
      </c>
      <c r="AX14" s="44" t="n">
        <v>7.31</v>
      </c>
      <c r="AY14" s="45" t="n">
        <f aca="false">AVERAGE(Table2734[[#This Row],[PERSONAL FREEDOM]:[ECONOMIC FREEDOM]])</f>
        <v>8.27680555555556</v>
      </c>
      <c r="AZ14" s="57" t="n">
        <f aca="false">RANK(BA14,$BA$2:$BA$154)</f>
        <v>17</v>
      </c>
      <c r="BA14" s="30" t="n">
        <f aca="false">ROUND(AY14, 2)</f>
        <v>8.28</v>
      </c>
      <c r="BB14" s="43" t="n">
        <f aca="false">Table2734[[#This Row],[1 Rule of Law]]</f>
        <v>7.5</v>
      </c>
      <c r="BC14" s="43" t="n">
        <f aca="false">Table2734[[#This Row],[2 Security &amp; Safety]]</f>
        <v>9.69111111111111</v>
      </c>
      <c r="BD14" s="43" t="n">
        <f aca="false">AVERAGE(AQ14,U14,AI14,AV14,X14)</f>
        <v>9.89166666666667</v>
      </c>
    </row>
    <row r="15" customFormat="false" ht="15" hidden="false" customHeight="true" outlineLevel="0" collapsed="false">
      <c r="A15" s="41" t="s">
        <v>73</v>
      </c>
      <c r="B15" s="42" t="s">
        <v>60</v>
      </c>
      <c r="C15" s="42" t="s">
        <v>60</v>
      </c>
      <c r="D15" s="42" t="s">
        <v>60</v>
      </c>
      <c r="E15" s="42" t="n">
        <v>5.009618</v>
      </c>
      <c r="F15" s="42" t="n">
        <v>0</v>
      </c>
      <c r="G15" s="42" t="n">
        <v>10</v>
      </c>
      <c r="H15" s="42" t="n">
        <v>10</v>
      </c>
      <c r="I15" s="42" t="s">
        <v>60</v>
      </c>
      <c r="J15" s="42" t="n">
        <v>10</v>
      </c>
      <c r="K15" s="42" t="n">
        <v>10</v>
      </c>
      <c r="L15" s="42" t="n">
        <f aca="false">AVERAGE(Table2734[[#This Row],[2Bi Disappearance]:[2Bv Terrorism Injured ]])</f>
        <v>10</v>
      </c>
      <c r="M15" s="42" t="s">
        <v>60</v>
      </c>
      <c r="N15" s="42" t="n">
        <v>10</v>
      </c>
      <c r="O15" s="47" t="n">
        <v>10</v>
      </c>
      <c r="P15" s="47" t="n">
        <f aca="false">AVERAGE(Table2734[[#This Row],[2Ci Female Genital Mutilation]:[2Ciii Equal Inheritance Rights]])</f>
        <v>10</v>
      </c>
      <c r="Q15" s="42" t="n">
        <f aca="false">AVERAGE(F15,L15,P15)</f>
        <v>6.66666666666667</v>
      </c>
      <c r="R15" s="42" t="n">
        <v>10</v>
      </c>
      <c r="S15" s="42" t="n">
        <v>10</v>
      </c>
      <c r="T15" s="42" t="s">
        <v>60</v>
      </c>
      <c r="U15" s="42" t="n">
        <f aca="false">AVERAGE(R15:T15)</f>
        <v>10</v>
      </c>
      <c r="V15" s="42" t="s">
        <v>60</v>
      </c>
      <c r="W15" s="42" t="s">
        <v>60</v>
      </c>
      <c r="X15" s="42" t="s">
        <v>60</v>
      </c>
      <c r="Y15" s="42" t="s">
        <v>60</v>
      </c>
      <c r="Z15" s="42" t="s">
        <v>60</v>
      </c>
      <c r="AA15" s="42" t="s">
        <v>60</v>
      </c>
      <c r="AB15" s="42" t="s">
        <v>60</v>
      </c>
      <c r="AC15" s="42" t="s">
        <v>60</v>
      </c>
      <c r="AD15" s="42" t="s">
        <v>60</v>
      </c>
      <c r="AE15" s="42" t="s">
        <v>60</v>
      </c>
      <c r="AF15" s="42" t="s">
        <v>60</v>
      </c>
      <c r="AG15" s="42" t="s">
        <v>60</v>
      </c>
      <c r="AH15" s="42" t="s">
        <v>60</v>
      </c>
      <c r="AI15" s="42" t="s">
        <v>60</v>
      </c>
      <c r="AJ15" s="42" t="n">
        <v>10</v>
      </c>
      <c r="AK15" s="47" t="n">
        <v>7.33333333333333</v>
      </c>
      <c r="AL15" s="47" t="n">
        <v>8</v>
      </c>
      <c r="AM15" s="47" t="s">
        <v>60</v>
      </c>
      <c r="AN15" s="47" t="s">
        <v>60</v>
      </c>
      <c r="AO15" s="47" t="s">
        <v>60</v>
      </c>
      <c r="AP15" s="47" t="s">
        <v>60</v>
      </c>
      <c r="AQ15" s="42" t="n">
        <f aca="false">AVERAGE(AJ15:AL15,AO15:AP15)</f>
        <v>8.44444444444444</v>
      </c>
      <c r="AR15" s="42" t="n">
        <v>10</v>
      </c>
      <c r="AS15" s="42" t="n">
        <v>0</v>
      </c>
      <c r="AT15" s="42" t="n">
        <v>10</v>
      </c>
      <c r="AU15" s="42" t="n">
        <f aca="false">AVERAGE(AS15:AT15)</f>
        <v>5</v>
      </c>
      <c r="AV15" s="42" t="n">
        <f aca="false">AVERAGE(AR15,AU15)</f>
        <v>7.5</v>
      </c>
      <c r="AW15" s="43" t="n">
        <f aca="false">AVERAGE(Table2734[[#This Row],[RULE OF LAW]],Table2734[[#This Row],[SECURITY &amp; SAFETY]],Table2734[[#This Row],[PERSONAL FREEDOM (minus Security &amp;Safety and Rule of Law)]],Table2734[[#This Row],[PERSONAL FREEDOM (minus Security &amp;Safety and Rule of Law)]])</f>
        <v>7.24314524074074</v>
      </c>
      <c r="AX15" s="44" t="n">
        <v>6.6</v>
      </c>
      <c r="AY15" s="45" t="n">
        <f aca="false">AVERAGE(Table2734[[#This Row],[PERSONAL FREEDOM]:[ECONOMIC FREEDOM]])</f>
        <v>6.92157262037037</v>
      </c>
      <c r="AZ15" s="57" t="n">
        <f aca="false">RANK(BA15,$BA$2:$BA$154)</f>
        <v>77</v>
      </c>
      <c r="BA15" s="30" t="n">
        <f aca="false">ROUND(AY15, 2)</f>
        <v>6.92</v>
      </c>
      <c r="BB15" s="43" t="n">
        <f aca="false">Table2734[[#This Row],[1 Rule of Law]]</f>
        <v>5.009618</v>
      </c>
      <c r="BC15" s="43" t="n">
        <f aca="false">Table2734[[#This Row],[2 Security &amp; Safety]]</f>
        <v>6.66666666666667</v>
      </c>
      <c r="BD15" s="43" t="n">
        <f aca="false">AVERAGE(AQ15,U15,AI15,AV15,X15)</f>
        <v>8.64814814814815</v>
      </c>
    </row>
    <row r="16" customFormat="false" ht="15" hidden="false" customHeight="true" outlineLevel="0" collapsed="false">
      <c r="A16" s="41" t="s">
        <v>74</v>
      </c>
      <c r="B16" s="42" t="s">
        <v>60</v>
      </c>
      <c r="C16" s="42" t="s">
        <v>60</v>
      </c>
      <c r="D16" s="42" t="s">
        <v>60</v>
      </c>
      <c r="E16" s="42" t="n">
        <v>4.50626</v>
      </c>
      <c r="F16" s="42" t="n">
        <v>6.64</v>
      </c>
      <c r="G16" s="42" t="n">
        <v>10</v>
      </c>
      <c r="H16" s="42" t="n">
        <v>10</v>
      </c>
      <c r="I16" s="42" t="n">
        <v>2.5</v>
      </c>
      <c r="J16" s="42" t="n">
        <v>10</v>
      </c>
      <c r="K16" s="42" t="n">
        <v>10</v>
      </c>
      <c r="L16" s="42" t="n">
        <f aca="false">AVERAGE(Table2734[[#This Row],[2Bi Disappearance]:[2Bv Terrorism Injured ]])</f>
        <v>8.5</v>
      </c>
      <c r="M16" s="42" t="n">
        <v>8.7</v>
      </c>
      <c r="N16" s="42" t="n">
        <v>10</v>
      </c>
      <c r="O16" s="47" t="n">
        <v>2.5</v>
      </c>
      <c r="P16" s="47" t="n">
        <f aca="false">AVERAGE(Table2734[[#This Row],[2Ci Female Genital Mutilation]:[2Ciii Equal Inheritance Rights]])</f>
        <v>7.06666666666667</v>
      </c>
      <c r="Q16" s="42" t="n">
        <f aca="false">AVERAGE(F16,L16,P16)</f>
        <v>7.40222222222222</v>
      </c>
      <c r="R16" s="42" t="n">
        <v>0</v>
      </c>
      <c r="S16" s="42" t="n">
        <v>10</v>
      </c>
      <c r="T16" s="42" t="n">
        <v>5</v>
      </c>
      <c r="U16" s="42" t="n">
        <f aca="false">AVERAGE(R16:T16)</f>
        <v>5</v>
      </c>
      <c r="V16" s="42" t="n">
        <v>10</v>
      </c>
      <c r="W16" s="42" t="n">
        <v>10</v>
      </c>
      <c r="X16" s="42" t="n">
        <f aca="false">AVERAGE(Table2734[[#This Row],[4A Freedom to establish religious organizations]:[4B Autonomy of religious organizations]])</f>
        <v>10</v>
      </c>
      <c r="Y16" s="42" t="n">
        <v>10</v>
      </c>
      <c r="Z16" s="42" t="n">
        <v>10</v>
      </c>
      <c r="AA16" s="42" t="n">
        <v>10</v>
      </c>
      <c r="AB16" s="42" t="n">
        <v>10</v>
      </c>
      <c r="AC16" s="42" t="n">
        <v>10</v>
      </c>
      <c r="AD16" s="42" t="e">
        <f aca="false">AVERAGE(Table2734[[#This Row],[5Ci Political parties]:[5ciii educational, sporting and cultural organizations]])</f>
        <v>#N/A</v>
      </c>
      <c r="AE16" s="42" t="n">
        <v>10</v>
      </c>
      <c r="AF16" s="42" t="n">
        <v>10</v>
      </c>
      <c r="AG16" s="42" t="n">
        <v>10</v>
      </c>
      <c r="AH16" s="42" t="e">
        <f aca="false">AVERAGE(Table2734[[#This Row],[5Di Political parties]:[5diii educational, sporting and cultural organizations5]])</f>
        <v>#N/A</v>
      </c>
      <c r="AI16" s="42" t="n">
        <f aca="false">AVERAGE(Y16:Z16,AD16,AH16)</f>
        <v>10</v>
      </c>
      <c r="AJ16" s="42" t="n">
        <v>10</v>
      </c>
      <c r="AK16" s="47" t="n">
        <v>6.33333333333333</v>
      </c>
      <c r="AL16" s="47" t="n">
        <v>7</v>
      </c>
      <c r="AM16" s="47" t="n">
        <v>10</v>
      </c>
      <c r="AN16" s="47" t="n">
        <v>10</v>
      </c>
      <c r="AO16" s="47" t="n">
        <f aca="false">AVERAGE(Table2734[[#This Row],[6Di Access to foreign television (cable/ satellite)]:[6Dii Access to foreign newspapers]])</f>
        <v>10</v>
      </c>
      <c r="AP16" s="47" t="n">
        <v>10</v>
      </c>
      <c r="AQ16" s="42" t="n">
        <f aca="false">AVERAGE(AJ16:AL16,AO16:AP16)</f>
        <v>8.66666666666667</v>
      </c>
      <c r="AR16" s="42" t="n">
        <v>5</v>
      </c>
      <c r="AS16" s="42" t="n">
        <v>10</v>
      </c>
      <c r="AT16" s="42" t="n">
        <v>10</v>
      </c>
      <c r="AU16" s="42" t="n">
        <f aca="false">AVERAGE(AS16:AT16)</f>
        <v>10</v>
      </c>
      <c r="AV16" s="42" t="n">
        <f aca="false">AVERAGE(AR16,AU16)</f>
        <v>7.5</v>
      </c>
      <c r="AW16" s="43" t="n">
        <f aca="false">AVERAGE(Table2734[[#This Row],[RULE OF LAW]],Table2734[[#This Row],[SECURITY &amp; SAFETY]],Table2734[[#This Row],[PERSONAL FREEDOM (minus Security &amp;Safety and Rule of Law)]],Table2734[[#This Row],[PERSONAL FREEDOM (minus Security &amp;Safety and Rule of Law)]])</f>
        <v>7.09378722222222</v>
      </c>
      <c r="AX16" s="44" t="n">
        <v>6.11</v>
      </c>
      <c r="AY16" s="45" t="n">
        <f aca="false">AVERAGE(Table2734[[#This Row],[PERSONAL FREEDOM]:[ECONOMIC FREEDOM]])</f>
        <v>6.60189361111111</v>
      </c>
      <c r="AZ16" s="57" t="n">
        <f aca="false">RANK(BA16,$BA$2:$BA$154)</f>
        <v>100</v>
      </c>
      <c r="BA16" s="30" t="n">
        <f aca="false">ROUND(AY16, 2)</f>
        <v>6.6</v>
      </c>
      <c r="BB16" s="43" t="n">
        <f aca="false">Table2734[[#This Row],[1 Rule of Law]]</f>
        <v>4.50626</v>
      </c>
      <c r="BC16" s="43" t="n">
        <f aca="false">Table2734[[#This Row],[2 Security &amp; Safety]]</f>
        <v>7.40222222222222</v>
      </c>
      <c r="BD16" s="43" t="n">
        <f aca="false">AVERAGE(AQ16,U16,AI16,AV16,X16)</f>
        <v>8.23333333333333</v>
      </c>
    </row>
    <row r="17" customFormat="false" ht="15" hidden="false" customHeight="true" outlineLevel="0" collapsed="false">
      <c r="A17" s="41" t="s">
        <v>75</v>
      </c>
      <c r="B17" s="42" t="n">
        <v>4.43333333333333</v>
      </c>
      <c r="C17" s="42" t="n">
        <v>3.78945263482727</v>
      </c>
      <c r="D17" s="42" t="n">
        <v>2.82125212675808</v>
      </c>
      <c r="E17" s="42" t="n">
        <v>3.7</v>
      </c>
      <c r="F17" s="42" t="n">
        <v>6</v>
      </c>
      <c r="G17" s="42" t="n">
        <v>10</v>
      </c>
      <c r="H17" s="42" t="n">
        <v>10</v>
      </c>
      <c r="I17" s="42" t="n">
        <v>5</v>
      </c>
      <c r="J17" s="42" t="n">
        <v>10</v>
      </c>
      <c r="K17" s="42" t="n">
        <v>10</v>
      </c>
      <c r="L17" s="42" t="n">
        <f aca="false">AVERAGE(Table2734[[#This Row],[2Bi Disappearance]:[2Bv Terrorism Injured ]])</f>
        <v>9</v>
      </c>
      <c r="M17" s="42" t="n">
        <v>10</v>
      </c>
      <c r="N17" s="42" t="n">
        <v>10</v>
      </c>
      <c r="O17" s="47" t="n">
        <v>10</v>
      </c>
      <c r="P17" s="47" t="n">
        <f aca="false">AVERAGE(Table2734[[#This Row],[2Ci Female Genital Mutilation]:[2Ciii Equal Inheritance Rights]])</f>
        <v>10</v>
      </c>
      <c r="Q17" s="42" t="n">
        <f aca="false">AVERAGE(F17,L17,P17)</f>
        <v>8.33333333333333</v>
      </c>
      <c r="R17" s="42" t="n">
        <v>10</v>
      </c>
      <c r="S17" s="42" t="n">
        <v>10</v>
      </c>
      <c r="T17" s="42" t="n">
        <v>10</v>
      </c>
      <c r="U17" s="42" t="n">
        <f aca="false">AVERAGE(R17:T17)</f>
        <v>10</v>
      </c>
      <c r="V17" s="42" t="n">
        <v>10</v>
      </c>
      <c r="W17" s="42" t="n">
        <v>10</v>
      </c>
      <c r="X17" s="42" t="n">
        <f aca="false">AVERAGE(Table2734[[#This Row],[4A Freedom to establish religious organizations]:[4B Autonomy of religious organizations]])</f>
        <v>10</v>
      </c>
      <c r="Y17" s="42" t="n">
        <v>10</v>
      </c>
      <c r="Z17" s="42" t="n">
        <v>10</v>
      </c>
      <c r="AA17" s="42" t="n">
        <v>7.5</v>
      </c>
      <c r="AB17" s="42" t="n">
        <v>7.5</v>
      </c>
      <c r="AC17" s="42" t="n">
        <v>10</v>
      </c>
      <c r="AD17" s="42" t="e">
        <f aca="false">AVERAGE(Table2734[[#This Row],[5Ci Political parties]:[5ciii educational, sporting and cultural organizations]])</f>
        <v>#N/A</v>
      </c>
      <c r="AE17" s="42" t="n">
        <v>10</v>
      </c>
      <c r="AF17" s="42" t="n">
        <v>10</v>
      </c>
      <c r="AG17" s="42" t="n">
        <v>10</v>
      </c>
      <c r="AH17" s="42" t="e">
        <f aca="false">AVERAGE(Table2734[[#This Row],[5Di Political parties]:[5diii educational, sporting and cultural organizations5]])</f>
        <v>#N/A</v>
      </c>
      <c r="AI17" s="42" t="n">
        <f aca="false">AVERAGE(Y17:Z17,AD17,AH17)</f>
        <v>9.58333333333333</v>
      </c>
      <c r="AJ17" s="42" t="n">
        <v>0.314249337373583</v>
      </c>
      <c r="AK17" s="47" t="n">
        <v>5.66666666666667</v>
      </c>
      <c r="AL17" s="47" t="n">
        <v>4.5</v>
      </c>
      <c r="AM17" s="47" t="n">
        <v>10</v>
      </c>
      <c r="AN17" s="47" t="n">
        <v>10</v>
      </c>
      <c r="AO17" s="47" t="n">
        <f aca="false">AVERAGE(Table2734[[#This Row],[6Di Access to foreign television (cable/ satellite)]:[6Dii Access to foreign newspapers]])</f>
        <v>10</v>
      </c>
      <c r="AP17" s="47" t="n">
        <v>10</v>
      </c>
      <c r="AQ17" s="42" t="n">
        <f aca="false">AVERAGE(AJ17:AL17,AO17:AP17)</f>
        <v>6.09618320080805</v>
      </c>
      <c r="AR17" s="42" t="n">
        <v>10</v>
      </c>
      <c r="AS17" s="42" t="n">
        <v>10</v>
      </c>
      <c r="AT17" s="42" t="n">
        <v>10</v>
      </c>
      <c r="AU17" s="42" t="n">
        <f aca="false">AVERAGE(AS17:AT17)</f>
        <v>10</v>
      </c>
      <c r="AV17" s="42" t="n">
        <f aca="false">AVERAGE(AR17,AU17)</f>
        <v>10</v>
      </c>
      <c r="AW17" s="43" t="n">
        <f aca="false">AVERAGE(Table2734[[#This Row],[RULE OF LAW]],Table2734[[#This Row],[SECURITY &amp; SAFETY]],Table2734[[#This Row],[PERSONAL FREEDOM (minus Security &amp;Safety and Rule of Law)]],Table2734[[#This Row],[PERSONAL FREEDOM (minus Security &amp;Safety and Rule of Law)]])</f>
        <v>7.57628498674747</v>
      </c>
      <c r="AX17" s="44" t="n">
        <v>6.39</v>
      </c>
      <c r="AY17" s="45" t="n">
        <f aca="false">AVERAGE(Table2734[[#This Row],[PERSONAL FREEDOM]:[ECONOMIC FREEDOM]])</f>
        <v>6.98314249337374</v>
      </c>
      <c r="AZ17" s="57" t="n">
        <f aca="false">RANK(BA17,$BA$2:$BA$154)</f>
        <v>75</v>
      </c>
      <c r="BA17" s="30" t="n">
        <f aca="false">ROUND(AY17, 2)</f>
        <v>6.98</v>
      </c>
      <c r="BB17" s="43" t="n">
        <f aca="false">Table2734[[#This Row],[1 Rule of Law]]</f>
        <v>3.7</v>
      </c>
      <c r="BC17" s="43" t="n">
        <f aca="false">Table2734[[#This Row],[2 Security &amp; Safety]]</f>
        <v>8.33333333333333</v>
      </c>
      <c r="BD17" s="43" t="n">
        <f aca="false">AVERAGE(AQ17,U17,AI17,AV17,X17)</f>
        <v>9.13590330682828</v>
      </c>
    </row>
    <row r="18" customFormat="false" ht="15" hidden="false" customHeight="true" outlineLevel="0" collapsed="false">
      <c r="A18" s="41" t="s">
        <v>76</v>
      </c>
      <c r="B18" s="42" t="n">
        <v>7</v>
      </c>
      <c r="C18" s="42" t="n">
        <v>4.99497023049354</v>
      </c>
      <c r="D18" s="42" t="n">
        <v>6.17153930080588</v>
      </c>
      <c r="E18" s="42" t="n">
        <v>6.1</v>
      </c>
      <c r="F18" s="42" t="n">
        <v>9.48</v>
      </c>
      <c r="G18" s="42" t="n">
        <v>10</v>
      </c>
      <c r="H18" s="42" t="n">
        <v>10</v>
      </c>
      <c r="I18" s="42" t="n">
        <v>7.5</v>
      </c>
      <c r="J18" s="42" t="n">
        <v>10</v>
      </c>
      <c r="K18" s="42" t="n">
        <v>9.94790746907918</v>
      </c>
      <c r="L18" s="42" t="n">
        <f aca="false">AVERAGE(Table2734[[#This Row],[2Bi Disappearance]:[2Bv Terrorism Injured ]])</f>
        <v>9.48958149381584</v>
      </c>
      <c r="M18" s="42" t="n">
        <v>10</v>
      </c>
      <c r="N18" s="42" t="n">
        <v>10</v>
      </c>
      <c r="O18" s="47" t="n">
        <v>5</v>
      </c>
      <c r="P18" s="47" t="n">
        <f aca="false">AVERAGE(Table2734[[#This Row],[2Ci Female Genital Mutilation]:[2Ciii Equal Inheritance Rights]])</f>
        <v>8.33333333333333</v>
      </c>
      <c r="Q18" s="42" t="n">
        <f aca="false">AVERAGE(F18,L18,P18)</f>
        <v>9.10097160904972</v>
      </c>
      <c r="R18" s="42" t="n">
        <v>0</v>
      </c>
      <c r="S18" s="42" t="n">
        <v>10</v>
      </c>
      <c r="T18" s="42" t="n">
        <v>10</v>
      </c>
      <c r="U18" s="42" t="n">
        <f aca="false">AVERAGE(R18:T18)</f>
        <v>6.66666666666667</v>
      </c>
      <c r="V18" s="42" t="n">
        <v>7.5</v>
      </c>
      <c r="W18" s="42" t="n">
        <v>7.5</v>
      </c>
      <c r="X18" s="42" t="n">
        <f aca="false">AVERAGE(Table2734[[#This Row],[4A Freedom to establish religious organizations]:[4B Autonomy of religious organizations]])</f>
        <v>7.5</v>
      </c>
      <c r="Y18" s="42" t="n">
        <v>10</v>
      </c>
      <c r="Z18" s="42" t="n">
        <v>10</v>
      </c>
      <c r="AA18" s="42" t="n">
        <v>2.5</v>
      </c>
      <c r="AB18" s="42" t="n">
        <v>7.5</v>
      </c>
      <c r="AC18" s="42" t="n">
        <v>10</v>
      </c>
      <c r="AD18" s="42" t="e">
        <f aca="false">AVERAGE(Table2734[[#This Row],[5Ci Political parties]:[5ciii educational, sporting and cultural organizations]])</f>
        <v>#N/A</v>
      </c>
      <c r="AE18" s="42" t="n">
        <v>10</v>
      </c>
      <c r="AF18" s="42" t="n">
        <v>7.5</v>
      </c>
      <c r="AG18" s="42" t="n">
        <v>10</v>
      </c>
      <c r="AH18" s="42" t="e">
        <f aca="false">AVERAGE(Table2734[[#This Row],[5Di Political parties]:[5diii educational, sporting and cultural organizations5]])</f>
        <v>#N/A</v>
      </c>
      <c r="AI18" s="42" t="n">
        <f aca="false">AVERAGE(Y18:Z18,AD18,AH18)</f>
        <v>8.95833333333333</v>
      </c>
      <c r="AJ18" s="42" t="n">
        <v>10</v>
      </c>
      <c r="AK18" s="47" t="n">
        <v>7</v>
      </c>
      <c r="AL18" s="47" t="n">
        <v>4.25</v>
      </c>
      <c r="AM18" s="47" t="n">
        <v>10</v>
      </c>
      <c r="AN18" s="47" t="n">
        <v>10</v>
      </c>
      <c r="AO18" s="47" t="n">
        <f aca="false">AVERAGE(Table2734[[#This Row],[6Di Access to foreign television (cable/ satellite)]:[6Dii Access to foreign newspapers]])</f>
        <v>10</v>
      </c>
      <c r="AP18" s="47" t="n">
        <v>10</v>
      </c>
      <c r="AQ18" s="42" t="n">
        <f aca="false">AVERAGE(AJ18:AL18,AO18:AP18)</f>
        <v>8.25</v>
      </c>
      <c r="AR18" s="42" t="n">
        <v>10</v>
      </c>
      <c r="AS18" s="42" t="n">
        <v>10</v>
      </c>
      <c r="AT18" s="42" t="n">
        <v>10</v>
      </c>
      <c r="AU18" s="42" t="n">
        <f aca="false">AVERAGE(AS18:AT18)</f>
        <v>10</v>
      </c>
      <c r="AV18" s="42" t="n">
        <f aca="false">AVERAGE(AR18,AU18)</f>
        <v>10</v>
      </c>
      <c r="AW18" s="43" t="n">
        <f aca="false">AVERAGE(Table2734[[#This Row],[RULE OF LAW]],Table2734[[#This Row],[SECURITY &amp; SAFETY]],Table2734[[#This Row],[PERSONAL FREEDOM (minus Security &amp;Safety and Rule of Law)]],Table2734[[#This Row],[PERSONAL FREEDOM (minus Security &amp;Safety and Rule of Law)]])</f>
        <v>7.93774290226243</v>
      </c>
      <c r="AX18" s="44" t="n">
        <v>6.73</v>
      </c>
      <c r="AY18" s="45" t="n">
        <f aca="false">AVERAGE(Table2734[[#This Row],[PERSONAL FREEDOM]:[ECONOMIC FREEDOM]])</f>
        <v>7.33387145113122</v>
      </c>
      <c r="AZ18" s="57" t="n">
        <f aca="false">RANK(BA18,$BA$2:$BA$154)</f>
        <v>58</v>
      </c>
      <c r="BA18" s="30" t="n">
        <f aca="false">ROUND(AY18, 2)</f>
        <v>7.33</v>
      </c>
      <c r="BB18" s="43" t="n">
        <f aca="false">Table2734[[#This Row],[1 Rule of Law]]</f>
        <v>6.1</v>
      </c>
      <c r="BC18" s="43" t="n">
        <f aca="false">Table2734[[#This Row],[2 Security &amp; Safety]]</f>
        <v>9.10097160904972</v>
      </c>
      <c r="BD18" s="43" t="n">
        <f aca="false">AVERAGE(AQ18,U18,AI18,AV18,X18)</f>
        <v>8.275</v>
      </c>
    </row>
    <row r="19" customFormat="false" ht="15" hidden="false" customHeight="true" outlineLevel="0" collapsed="false">
      <c r="A19" s="41" t="s">
        <v>77</v>
      </c>
      <c r="B19" s="42" t="n">
        <v>4.83333333333333</v>
      </c>
      <c r="C19" s="42" t="n">
        <v>6.5427171857891</v>
      </c>
      <c r="D19" s="42" t="n">
        <v>7.17397396822459</v>
      </c>
      <c r="E19" s="42" t="n">
        <v>6.2</v>
      </c>
      <c r="F19" s="42" t="n">
        <v>2.64</v>
      </c>
      <c r="G19" s="42" t="n">
        <v>10</v>
      </c>
      <c r="H19" s="42" t="n">
        <v>10</v>
      </c>
      <c r="I19" s="42" t="n">
        <v>10</v>
      </c>
      <c r="J19" s="42" t="n">
        <v>10</v>
      </c>
      <c r="K19" s="42" t="n">
        <v>10</v>
      </c>
      <c r="L19" s="42" t="n">
        <f aca="false">AVERAGE(Table2734[[#This Row],[2Bi Disappearance]:[2Bv Terrorism Injured ]])</f>
        <v>10</v>
      </c>
      <c r="M19" s="42" t="n">
        <v>10</v>
      </c>
      <c r="N19" s="42" t="n">
        <v>10</v>
      </c>
      <c r="O19" s="47" t="n">
        <v>5</v>
      </c>
      <c r="P19" s="47" t="n">
        <f aca="false">AVERAGE(Table2734[[#This Row],[2Ci Female Genital Mutilation]:[2Ciii Equal Inheritance Rights]])</f>
        <v>8.33333333333333</v>
      </c>
      <c r="Q19" s="42" t="n">
        <f aca="false">AVERAGE(F19,L19,P19)</f>
        <v>6.99111111111111</v>
      </c>
      <c r="R19" s="42" t="n">
        <v>5</v>
      </c>
      <c r="S19" s="42" t="n">
        <v>10</v>
      </c>
      <c r="T19" s="42" t="n">
        <v>5</v>
      </c>
      <c r="U19" s="42" t="n">
        <f aca="false">AVERAGE(R19:T19)</f>
        <v>6.66666666666667</v>
      </c>
      <c r="V19" s="42" t="n">
        <v>5</v>
      </c>
      <c r="W19" s="42" t="n">
        <v>7.5</v>
      </c>
      <c r="X19" s="42" t="n">
        <f aca="false">AVERAGE(Table2734[[#This Row],[4A Freedom to establish religious organizations]:[4B Autonomy of religious organizations]])</f>
        <v>6.25</v>
      </c>
      <c r="Y19" s="42" t="n">
        <v>7.5</v>
      </c>
      <c r="Z19" s="42" t="n">
        <v>7.5</v>
      </c>
      <c r="AA19" s="42" t="n">
        <v>5</v>
      </c>
      <c r="AB19" s="42" t="n">
        <v>5</v>
      </c>
      <c r="AC19" s="42" t="n">
        <v>7.5</v>
      </c>
      <c r="AD19" s="42" t="e">
        <f aca="false">AVERAGE(Table2734[[#This Row],[5Ci Political parties]:[5ciii educational, sporting and cultural organizations]])</f>
        <v>#N/A</v>
      </c>
      <c r="AE19" s="42" t="n">
        <v>5</v>
      </c>
      <c r="AF19" s="42" t="n">
        <v>5</v>
      </c>
      <c r="AG19" s="42" t="n">
        <v>5</v>
      </c>
      <c r="AH19" s="42" t="e">
        <f aca="false">AVERAGE(Table2734[[#This Row],[5Di Political parties]:[5diii educational, sporting and cultural organizations5]])</f>
        <v>#N/A</v>
      </c>
      <c r="AI19" s="42" t="n">
        <f aca="false">AVERAGE(Y19:Z19,AD19,AH19)</f>
        <v>6.45833333333333</v>
      </c>
      <c r="AJ19" s="42" t="n">
        <v>10</v>
      </c>
      <c r="AK19" s="47" t="n">
        <v>6.33333333333333</v>
      </c>
      <c r="AL19" s="47" t="n">
        <v>5.75</v>
      </c>
      <c r="AM19" s="47" t="n">
        <v>7.5</v>
      </c>
      <c r="AN19" s="47" t="n">
        <v>5</v>
      </c>
      <c r="AO19" s="47" t="n">
        <f aca="false">AVERAGE(Table2734[[#This Row],[6Di Access to foreign television (cable/ satellite)]:[6Dii Access to foreign newspapers]])</f>
        <v>6.25</v>
      </c>
      <c r="AP19" s="47" t="n">
        <v>7.5</v>
      </c>
      <c r="AQ19" s="42" t="n">
        <f aca="false">AVERAGE(AJ19:AL19,AO19:AP19)</f>
        <v>7.16666666666667</v>
      </c>
      <c r="AR19" s="42" t="n">
        <v>5</v>
      </c>
      <c r="AS19" s="42" t="n">
        <v>0</v>
      </c>
      <c r="AT19" s="42" t="n">
        <v>0</v>
      </c>
      <c r="AU19" s="42" t="n">
        <f aca="false">AVERAGE(AS19:AT19)</f>
        <v>0</v>
      </c>
      <c r="AV19" s="42" t="n">
        <f aca="false">AVERAGE(AR19,AU19)</f>
        <v>2.5</v>
      </c>
      <c r="AW19" s="43" t="n">
        <f aca="false">AVERAGE(Table2734[[#This Row],[RULE OF LAW]],Table2734[[#This Row],[SECURITY &amp; SAFETY]],Table2734[[#This Row],[PERSONAL FREEDOM (minus Security &amp;Safety and Rule of Law)]],Table2734[[#This Row],[PERSONAL FREEDOM (minus Security &amp;Safety and Rule of Law)]])</f>
        <v>6.20194444444445</v>
      </c>
      <c r="AX19" s="44" t="n">
        <v>7.23</v>
      </c>
      <c r="AY19" s="45" t="n">
        <f aca="false">AVERAGE(Table2734[[#This Row],[PERSONAL FREEDOM]:[ECONOMIC FREEDOM]])</f>
        <v>6.71597222222222</v>
      </c>
      <c r="AZ19" s="57" t="n">
        <f aca="false">RANK(BA19,$BA$2:$BA$154)</f>
        <v>92</v>
      </c>
      <c r="BA19" s="30" t="n">
        <f aca="false">ROUND(AY19, 2)</f>
        <v>6.72</v>
      </c>
      <c r="BB19" s="43" t="n">
        <f aca="false">Table2734[[#This Row],[1 Rule of Law]]</f>
        <v>6.2</v>
      </c>
      <c r="BC19" s="43" t="n">
        <f aca="false">Table2734[[#This Row],[2 Security &amp; Safety]]</f>
        <v>6.99111111111111</v>
      </c>
      <c r="BD19" s="43" t="n">
        <f aca="false">AVERAGE(AQ19,U19,AI19,AV19,X19)</f>
        <v>5.80833333333333</v>
      </c>
    </row>
    <row r="20" customFormat="false" ht="15" hidden="false" customHeight="true" outlineLevel="0" collapsed="false">
      <c r="A20" s="41" t="s">
        <v>78</v>
      </c>
      <c r="B20" s="42" t="n">
        <v>6.1</v>
      </c>
      <c r="C20" s="42" t="n">
        <v>5.54628051476418</v>
      </c>
      <c r="D20" s="42" t="n">
        <v>4.85032514366572</v>
      </c>
      <c r="E20" s="42" t="n">
        <v>5.5</v>
      </c>
      <c r="F20" s="42" t="n">
        <v>0.640000000000001</v>
      </c>
      <c r="G20" s="42" t="n">
        <v>5</v>
      </c>
      <c r="H20" s="42" t="n">
        <v>10</v>
      </c>
      <c r="I20" s="42" t="n">
        <v>10</v>
      </c>
      <c r="J20" s="42" t="n">
        <v>10</v>
      </c>
      <c r="K20" s="42" t="n">
        <v>10</v>
      </c>
      <c r="L20" s="42" t="n">
        <f aca="false">AVERAGE(Table2734[[#This Row],[2Bi Disappearance]:[2Bv Terrorism Injured ]])</f>
        <v>9</v>
      </c>
      <c r="M20" s="42" t="n">
        <v>10</v>
      </c>
      <c r="N20" s="42" t="n">
        <v>10</v>
      </c>
      <c r="O20" s="47" t="n">
        <v>7.5</v>
      </c>
      <c r="P20" s="47" t="n">
        <f aca="false">AVERAGE(Table2734[[#This Row],[2Ci Female Genital Mutilation]:[2Ciii Equal Inheritance Rights]])</f>
        <v>9.16666666666667</v>
      </c>
      <c r="Q20" s="42" t="n">
        <f aca="false">AVERAGE(F20,L20,P20)</f>
        <v>6.26888888888889</v>
      </c>
      <c r="R20" s="42" t="n">
        <v>10</v>
      </c>
      <c r="S20" s="42" t="n">
        <v>10</v>
      </c>
      <c r="T20" s="42" t="n">
        <v>10</v>
      </c>
      <c r="U20" s="42" t="n">
        <f aca="false">AVERAGE(R20:T20)</f>
        <v>10</v>
      </c>
      <c r="V20" s="42" t="n">
        <v>10</v>
      </c>
      <c r="W20" s="42" t="n">
        <v>10</v>
      </c>
      <c r="X20" s="42" t="n">
        <f aca="false">AVERAGE(Table2734[[#This Row],[4A Freedom to establish religious organizations]:[4B Autonomy of religious organizations]])</f>
        <v>10</v>
      </c>
      <c r="Y20" s="42" t="n">
        <v>10</v>
      </c>
      <c r="Z20" s="42" t="n">
        <v>10</v>
      </c>
      <c r="AA20" s="42" t="n">
        <v>7.5</v>
      </c>
      <c r="AB20" s="42" t="n">
        <v>7.5</v>
      </c>
      <c r="AC20" s="42" t="n">
        <v>10</v>
      </c>
      <c r="AD20" s="42" t="e">
        <f aca="false">AVERAGE(Table2734[[#This Row],[5Ci Political parties]:[5ciii educational, sporting and cultural organizations]])</f>
        <v>#N/A</v>
      </c>
      <c r="AE20" s="42" t="n">
        <v>10</v>
      </c>
      <c r="AF20" s="42" t="n">
        <v>10</v>
      </c>
      <c r="AG20" s="42" t="n">
        <v>10</v>
      </c>
      <c r="AH20" s="42" t="e">
        <f aca="false">AVERAGE(Table2734[[#This Row],[5Di Political parties]:[5diii educational, sporting and cultural organizations5]])</f>
        <v>#N/A</v>
      </c>
      <c r="AI20" s="42" t="n">
        <f aca="false">AVERAGE(Y20:Z20,AD20,AH20)</f>
        <v>9.58333333333333</v>
      </c>
      <c r="AJ20" s="42" t="n">
        <v>6.9533115406416</v>
      </c>
      <c r="AK20" s="47" t="n">
        <v>5.66666666666667</v>
      </c>
      <c r="AL20" s="47" t="n">
        <v>5</v>
      </c>
      <c r="AM20" s="47" t="n">
        <v>10</v>
      </c>
      <c r="AN20" s="47" t="n">
        <v>10</v>
      </c>
      <c r="AO20" s="47" t="n">
        <f aca="false">AVERAGE(Table2734[[#This Row],[6Di Access to foreign television (cable/ satellite)]:[6Dii Access to foreign newspapers]])</f>
        <v>10</v>
      </c>
      <c r="AP20" s="47" t="n">
        <v>10</v>
      </c>
      <c r="AQ20" s="42" t="n">
        <f aca="false">AVERAGE(AJ20:AL20,AO20:AP20)</f>
        <v>7.52399564146165</v>
      </c>
      <c r="AR20" s="42" t="n">
        <v>10</v>
      </c>
      <c r="AS20" s="42" t="n">
        <v>10</v>
      </c>
      <c r="AT20" s="42" t="n">
        <v>10</v>
      </c>
      <c r="AU20" s="42" t="n">
        <f aca="false">AVERAGE(AS20:AT20)</f>
        <v>10</v>
      </c>
      <c r="AV20" s="42" t="n">
        <f aca="false">AVERAGE(AR20,AU20)</f>
        <v>10</v>
      </c>
      <c r="AW20" s="43" t="n">
        <f aca="false">AVERAGE(Table2734[[#This Row],[RULE OF LAW]],Table2734[[#This Row],[SECURITY &amp; SAFETY]],Table2734[[#This Row],[PERSONAL FREEDOM (minus Security &amp;Safety and Rule of Law)]],Table2734[[#This Row],[PERSONAL FREEDOM (minus Security &amp;Safety and Rule of Law)]])</f>
        <v>7.65295511970172</v>
      </c>
      <c r="AX20" s="44" t="n">
        <v>6.57</v>
      </c>
      <c r="AY20" s="45" t="n">
        <f aca="false">AVERAGE(Table2734[[#This Row],[PERSONAL FREEDOM]:[ECONOMIC FREEDOM]])</f>
        <v>7.11147755985086</v>
      </c>
      <c r="AZ20" s="57" t="n">
        <f aca="false">RANK(BA20,$BA$2:$BA$154)</f>
        <v>62</v>
      </c>
      <c r="BA20" s="30" t="n">
        <f aca="false">ROUND(AY20, 2)</f>
        <v>7.11</v>
      </c>
      <c r="BB20" s="43" t="n">
        <f aca="false">Table2734[[#This Row],[1 Rule of Law]]</f>
        <v>5.5</v>
      </c>
      <c r="BC20" s="43" t="n">
        <f aca="false">Table2734[[#This Row],[2 Security &amp; Safety]]</f>
        <v>6.26888888888889</v>
      </c>
      <c r="BD20" s="43" t="n">
        <f aca="false">AVERAGE(AQ20,U20,AI20,AV20,X20)</f>
        <v>9.421465794959</v>
      </c>
    </row>
    <row r="21" customFormat="false" ht="15" hidden="false" customHeight="true" outlineLevel="0" collapsed="false">
      <c r="A21" s="41" t="s">
        <v>203</v>
      </c>
      <c r="B21" s="42" t="s">
        <v>60</v>
      </c>
      <c r="C21" s="42" t="s">
        <v>60</v>
      </c>
      <c r="D21" s="42" t="s">
        <v>60</v>
      </c>
      <c r="E21" s="42" t="n">
        <v>6.587717</v>
      </c>
      <c r="F21" s="42" t="n">
        <v>9.2</v>
      </c>
      <c r="G21" s="42" t="n">
        <v>10</v>
      </c>
      <c r="H21" s="42" t="n">
        <v>10</v>
      </c>
      <c r="I21" s="42" t="s">
        <v>60</v>
      </c>
      <c r="J21" s="42" t="n">
        <v>10</v>
      </c>
      <c r="K21" s="42" t="n">
        <v>10</v>
      </c>
      <c r="L21" s="42" t="n">
        <f aca="false">AVERAGE(Table2734[[#This Row],[2Bi Disappearance]:[2Bv Terrorism Injured ]])</f>
        <v>10</v>
      </c>
      <c r="M21" s="42" t="n">
        <v>9</v>
      </c>
      <c r="N21" s="42" t="n">
        <v>10</v>
      </c>
      <c r="O21" s="47" t="n">
        <v>0</v>
      </c>
      <c r="P21" s="47" t="n">
        <f aca="false">AVERAGE(Table2734[[#This Row],[2Ci Female Genital Mutilation]:[2Ciii Equal Inheritance Rights]])</f>
        <v>6.33333333333333</v>
      </c>
      <c r="Q21" s="42" t="n">
        <f aca="false">AVERAGE(F21,L21,P21)</f>
        <v>8.51111111111111</v>
      </c>
      <c r="R21" s="42" t="n">
        <v>10</v>
      </c>
      <c r="S21" s="42" t="n">
        <v>5</v>
      </c>
      <c r="T21" s="42" t="n">
        <v>10</v>
      </c>
      <c r="U21" s="42" t="n">
        <f aca="false">AVERAGE(R21:T21)</f>
        <v>8.33333333333333</v>
      </c>
      <c r="V21" s="42" t="s">
        <v>60</v>
      </c>
      <c r="W21" s="42" t="s">
        <v>60</v>
      </c>
      <c r="X21" s="42" t="s">
        <v>60</v>
      </c>
      <c r="Y21" s="42" t="s">
        <v>60</v>
      </c>
      <c r="Z21" s="42" t="s">
        <v>60</v>
      </c>
      <c r="AA21" s="42" t="s">
        <v>60</v>
      </c>
      <c r="AB21" s="42" t="s">
        <v>60</v>
      </c>
      <c r="AC21" s="42" t="s">
        <v>60</v>
      </c>
      <c r="AD21" s="42" t="s">
        <v>60</v>
      </c>
      <c r="AE21" s="42" t="s">
        <v>60</v>
      </c>
      <c r="AF21" s="42" t="s">
        <v>60</v>
      </c>
      <c r="AG21" s="42" t="s">
        <v>60</v>
      </c>
      <c r="AH21" s="42" t="s">
        <v>60</v>
      </c>
      <c r="AI21" s="42" t="s">
        <v>60</v>
      </c>
      <c r="AJ21" s="42" t="n">
        <v>10</v>
      </c>
      <c r="AK21" s="47" t="n">
        <v>0.666666666666667</v>
      </c>
      <c r="AL21" s="47" t="n">
        <v>3.75</v>
      </c>
      <c r="AM21" s="47" t="s">
        <v>60</v>
      </c>
      <c r="AN21" s="47" t="s">
        <v>60</v>
      </c>
      <c r="AO21" s="47" t="s">
        <v>60</v>
      </c>
      <c r="AP21" s="47" t="s">
        <v>60</v>
      </c>
      <c r="AQ21" s="42" t="n">
        <f aca="false">AVERAGE(AJ21:AL21,AO21:AP21)</f>
        <v>4.80555555555556</v>
      </c>
      <c r="AR21" s="42" t="n">
        <v>0</v>
      </c>
      <c r="AS21" s="42" t="n">
        <v>0</v>
      </c>
      <c r="AT21" s="42" t="n">
        <v>10</v>
      </c>
      <c r="AU21" s="42" t="n">
        <f aca="false">AVERAGE(AS21:AT21)</f>
        <v>5</v>
      </c>
      <c r="AV21" s="42" t="n">
        <f aca="false">AVERAGE(AR21,AU21)</f>
        <v>2.5</v>
      </c>
      <c r="AW21" s="43" t="n">
        <f aca="false">AVERAGE(Table2734[[#This Row],[RULE OF LAW]],Table2734[[#This Row],[SECURITY &amp; SAFETY]],Table2734[[#This Row],[PERSONAL FREEDOM (minus Security &amp;Safety and Rule of Law)]],Table2734[[#This Row],[PERSONAL FREEDOM (minus Security &amp;Safety and Rule of Law)]])</f>
        <v>6.38118850925926</v>
      </c>
      <c r="AX21" s="44" t="n">
        <v>7.03</v>
      </c>
      <c r="AY21" s="45" t="n">
        <f aca="false">AVERAGE(Table2734[[#This Row],[PERSONAL FREEDOM]:[ECONOMIC FREEDOM]])</f>
        <v>6.70559425462963</v>
      </c>
      <c r="AZ21" s="57" t="n">
        <f aca="false">RANK(BA21,$BA$2:$BA$154)</f>
        <v>94</v>
      </c>
      <c r="BA21" s="30" t="n">
        <f aca="false">ROUND(AY21, 2)</f>
        <v>6.71</v>
      </c>
      <c r="BB21" s="43" t="n">
        <f aca="false">Table2734[[#This Row],[1 Rule of Law]]</f>
        <v>6.587717</v>
      </c>
      <c r="BC21" s="43" t="n">
        <f aca="false">Table2734[[#This Row],[2 Security &amp; Safety]]</f>
        <v>8.51111111111111</v>
      </c>
      <c r="BD21" s="43" t="n">
        <f aca="false">AVERAGE(AQ21,U21,AI21,AV21,X21)</f>
        <v>5.21296296296296</v>
      </c>
    </row>
    <row r="22" customFormat="false" ht="15" hidden="false" customHeight="true" outlineLevel="0" collapsed="false">
      <c r="A22" s="41" t="s">
        <v>79</v>
      </c>
      <c r="B22" s="42" t="n">
        <v>6.3</v>
      </c>
      <c r="C22" s="42" t="n">
        <v>5.66129062590974</v>
      </c>
      <c r="D22" s="42" t="n">
        <v>3.87255443160126</v>
      </c>
      <c r="E22" s="42" t="n">
        <v>5.3</v>
      </c>
      <c r="F22" s="42" t="n">
        <v>9.32</v>
      </c>
      <c r="G22" s="42" t="n">
        <v>10</v>
      </c>
      <c r="H22" s="42" t="n">
        <v>10</v>
      </c>
      <c r="I22" s="42" t="n">
        <v>10</v>
      </c>
      <c r="J22" s="42" t="n">
        <v>10</v>
      </c>
      <c r="K22" s="42" t="n">
        <v>10</v>
      </c>
      <c r="L22" s="42" t="n">
        <f aca="false">AVERAGE(Table2734[[#This Row],[2Bi Disappearance]:[2Bv Terrorism Injured ]])</f>
        <v>10</v>
      </c>
      <c r="M22" s="42" t="n">
        <v>10</v>
      </c>
      <c r="N22" s="42" t="n">
        <v>10</v>
      </c>
      <c r="O22" s="47" t="n">
        <v>10</v>
      </c>
      <c r="P22" s="47" t="n">
        <f aca="false">AVERAGE(Table2734[[#This Row],[2Ci Female Genital Mutilation]:[2Ciii Equal Inheritance Rights]])</f>
        <v>10</v>
      </c>
      <c r="Q22" s="42" t="n">
        <f aca="false">AVERAGE(F22,L22,P22)</f>
        <v>9.77333333333333</v>
      </c>
      <c r="R22" s="42" t="n">
        <v>10</v>
      </c>
      <c r="S22" s="42" t="n">
        <v>10</v>
      </c>
      <c r="T22" s="42" t="n">
        <v>10</v>
      </c>
      <c r="U22" s="42" t="n">
        <f aca="false">AVERAGE(R22:T22)</f>
        <v>10</v>
      </c>
      <c r="V22" s="42" t="n">
        <v>7.5</v>
      </c>
      <c r="W22" s="42" t="n">
        <v>7.5</v>
      </c>
      <c r="X22" s="42" t="n">
        <f aca="false">AVERAGE(Table2734[[#This Row],[4A Freedom to establish religious organizations]:[4B Autonomy of religious organizations]])</f>
        <v>7.5</v>
      </c>
      <c r="Y22" s="42" t="n">
        <v>10</v>
      </c>
      <c r="Z22" s="42" t="n">
        <v>10</v>
      </c>
      <c r="AA22" s="42" t="n">
        <v>7.5</v>
      </c>
      <c r="AB22" s="42" t="n">
        <v>7.5</v>
      </c>
      <c r="AC22" s="42" t="n">
        <v>10</v>
      </c>
      <c r="AD22" s="42" t="e">
        <f aca="false">AVERAGE(Table2734[[#This Row],[5Ci Political parties]:[5ciii educational, sporting and cultural organizations]])</f>
        <v>#N/A</v>
      </c>
      <c r="AE22" s="42" t="n">
        <v>10</v>
      </c>
      <c r="AF22" s="42" t="n">
        <v>10</v>
      </c>
      <c r="AG22" s="42" t="n">
        <v>10</v>
      </c>
      <c r="AH22" s="42" t="e">
        <f aca="false">AVERAGE(Table2734[[#This Row],[5Di Political parties]:[5diii educational, sporting and cultural organizations5]])</f>
        <v>#N/A</v>
      </c>
      <c r="AI22" s="42" t="e">
        <f aca="false">AVERAGE(Y22:Z22,AD22,AH22)</f>
        <v>#N/A</v>
      </c>
      <c r="AJ22" s="42" t="n">
        <v>10</v>
      </c>
      <c r="AK22" s="47" t="n">
        <v>6.33333333333333</v>
      </c>
      <c r="AL22" s="47" t="n">
        <v>6.25</v>
      </c>
      <c r="AM22" s="47" t="n">
        <v>10</v>
      </c>
      <c r="AN22" s="47" t="n">
        <v>10</v>
      </c>
      <c r="AO22" s="47" t="n">
        <f aca="false">AVERAGE(Table2734[[#This Row],[6Di Access to foreign television (cable/ satellite)]:[6Dii Access to foreign newspapers]])</f>
        <v>10</v>
      </c>
      <c r="AP22" s="47" t="n">
        <v>10</v>
      </c>
      <c r="AQ22" s="42" t="n">
        <f aca="false">AVERAGE(AJ22:AL22,AO22:AP22)</f>
        <v>8.51666666666667</v>
      </c>
      <c r="AR22" s="42" t="n">
        <v>10</v>
      </c>
      <c r="AS22" s="42" t="n">
        <v>10</v>
      </c>
      <c r="AT22" s="42" t="n">
        <v>10</v>
      </c>
      <c r="AU22" s="42" t="n">
        <f aca="false">AVERAGE(AS22:AT22)</f>
        <v>10</v>
      </c>
      <c r="AV22" s="42" t="n">
        <f aca="false">AVERAGE(AR22,AU22)</f>
        <v>10</v>
      </c>
      <c r="AW22" s="43" t="n">
        <f aca="false">AVERAGE(Table2734[[#This Row],[RULE OF LAW]],Table2734[[#This Row],[SECURITY &amp; SAFETY]],Table2734[[#This Row],[PERSONAL FREEDOM (minus Security &amp;Safety and Rule of Law)]],Table2734[[#This Row],[PERSONAL FREEDOM (minus Security &amp;Safety and Rule of Law)]])</f>
        <v>8.32833333333333</v>
      </c>
      <c r="AX22" s="44" t="n">
        <v>7.38</v>
      </c>
      <c r="AY22" s="45" t="n">
        <f aca="false">AVERAGE(Table2734[[#This Row],[PERSONAL FREEDOM]:[ECONOMIC FREEDOM]])</f>
        <v>7.85416666666667</v>
      </c>
      <c r="AZ22" s="57" t="n">
        <f aca="false">RANK(BA22,$BA$2:$BA$154)</f>
        <v>41</v>
      </c>
      <c r="BA22" s="30" t="n">
        <f aca="false">ROUND(AY22, 2)</f>
        <v>7.85</v>
      </c>
      <c r="BB22" s="43" t="n">
        <f aca="false">Table2734[[#This Row],[1 Rule of Law]]</f>
        <v>5.3</v>
      </c>
      <c r="BC22" s="43" t="n">
        <f aca="false">Table2734[[#This Row],[2 Security &amp; Safety]]</f>
        <v>9.77333333333333</v>
      </c>
      <c r="BD22" s="43" t="e">
        <f aca="false">AVERAGE(AQ22,U22,AI22,AV22,X22)</f>
        <v>#N/A</v>
      </c>
    </row>
    <row r="23" customFormat="false" ht="15" hidden="false" customHeight="true" outlineLevel="0" collapsed="false">
      <c r="A23" s="41" t="s">
        <v>80</v>
      </c>
      <c r="B23" s="42" t="n">
        <v>4.23333333333333</v>
      </c>
      <c r="C23" s="42" t="n">
        <v>5.88990625965208</v>
      </c>
      <c r="D23" s="42" t="n">
        <v>4.46525240197131</v>
      </c>
      <c r="E23" s="42" t="n">
        <v>4.9</v>
      </c>
      <c r="F23" s="42" t="n">
        <v>6.8</v>
      </c>
      <c r="G23" s="42" t="n">
        <v>10</v>
      </c>
      <c r="H23" s="42" t="n">
        <v>10</v>
      </c>
      <c r="I23" s="42" t="n">
        <v>7.5</v>
      </c>
      <c r="J23" s="42" t="n">
        <v>10</v>
      </c>
      <c r="K23" s="42" t="n">
        <v>10</v>
      </c>
      <c r="L23" s="42" t="n">
        <f aca="false">AVERAGE(Table2734[[#This Row],[2Bi Disappearance]:[2Bv Terrorism Injured ]])</f>
        <v>9.5</v>
      </c>
      <c r="M23" s="42" t="n">
        <v>2.7</v>
      </c>
      <c r="N23" s="42" t="n">
        <v>10</v>
      </c>
      <c r="O23" s="47" t="n">
        <v>0</v>
      </c>
      <c r="P23" s="47" t="n">
        <f aca="false">AVERAGE(Table2734[[#This Row],[2Ci Female Genital Mutilation]:[2Ciii Equal Inheritance Rights]])</f>
        <v>4.23333333333333</v>
      </c>
      <c r="Q23" s="42" t="n">
        <f aca="false">AVERAGE(F23,L23,P23)</f>
        <v>6.84444444444445</v>
      </c>
      <c r="R23" s="42" t="n">
        <v>10</v>
      </c>
      <c r="S23" s="42" t="n">
        <v>10</v>
      </c>
      <c r="T23" s="42" t="n">
        <v>5</v>
      </c>
      <c r="U23" s="42" t="n">
        <f aca="false">AVERAGE(R23:T23)</f>
        <v>8.33333333333333</v>
      </c>
      <c r="V23" s="42" t="n">
        <v>7.5</v>
      </c>
      <c r="W23" s="42" t="n">
        <v>10</v>
      </c>
      <c r="X23" s="42" t="n">
        <f aca="false">AVERAGE(Table2734[[#This Row],[4A Freedom to establish religious organizations]:[4B Autonomy of religious organizations]])</f>
        <v>8.75</v>
      </c>
      <c r="Y23" s="42" t="n">
        <v>10</v>
      </c>
      <c r="Z23" s="42" t="n">
        <v>7.5</v>
      </c>
      <c r="AA23" s="42" t="n">
        <v>2.5</v>
      </c>
      <c r="AB23" s="42" t="n">
        <v>7.5</v>
      </c>
      <c r="AC23" s="42" t="n">
        <v>10</v>
      </c>
      <c r="AD23" s="42" t="e">
        <f aca="false">AVERAGE(Table2734[[#This Row],[5Ci Political parties]:[5ciii educational, sporting and cultural organizations]])</f>
        <v>#N/A</v>
      </c>
      <c r="AE23" s="42" t="n">
        <v>10</v>
      </c>
      <c r="AF23" s="42" t="n">
        <v>10</v>
      </c>
      <c r="AG23" s="42" t="n">
        <v>10</v>
      </c>
      <c r="AH23" s="42" t="e">
        <f aca="false">AVERAGE(Table2734[[#This Row],[5Di Political parties]:[5diii educational, sporting and cultural organizations5]])</f>
        <v>#N/A</v>
      </c>
      <c r="AI23" s="42" t="e">
        <f aca="false">AVERAGE(Y23:Z23,AD23,AH23)</f>
        <v>#N/A</v>
      </c>
      <c r="AJ23" s="42" t="n">
        <v>10</v>
      </c>
      <c r="AK23" s="47" t="n">
        <v>5.66666666666667</v>
      </c>
      <c r="AL23" s="47" t="n">
        <v>6</v>
      </c>
      <c r="AM23" s="47" t="n">
        <v>10</v>
      </c>
      <c r="AN23" s="47" t="n">
        <v>10</v>
      </c>
      <c r="AO23" s="47" t="n">
        <f aca="false">AVERAGE(Table2734[[#This Row],[6Di Access to foreign television (cable/ satellite)]:[6Dii Access to foreign newspapers]])</f>
        <v>10</v>
      </c>
      <c r="AP23" s="47" t="n">
        <v>10</v>
      </c>
      <c r="AQ23" s="42" t="n">
        <f aca="false">AVERAGE(AJ23:AL23,AO23:AP23)</f>
        <v>8.33333333333333</v>
      </c>
      <c r="AR23" s="42" t="n">
        <v>7.5</v>
      </c>
      <c r="AS23" s="42" t="n">
        <v>10</v>
      </c>
      <c r="AT23" s="42" t="n">
        <v>10</v>
      </c>
      <c r="AU23" s="42" t="n">
        <f aca="false">AVERAGE(AS23:AT23)</f>
        <v>10</v>
      </c>
      <c r="AV23" s="42" t="n">
        <f aca="false">AVERAGE(AR23,AU23)</f>
        <v>8.75</v>
      </c>
      <c r="AW23" s="43" t="n">
        <f aca="false">AVERAGE(Table2734[[#This Row],[RULE OF LAW]],Table2734[[#This Row],[SECURITY &amp; SAFETY]],Table2734[[#This Row],[PERSONAL FREEDOM (minus Security &amp;Safety and Rule of Law)]],Table2734[[#This Row],[PERSONAL FREEDOM (minus Security &amp;Safety and Rule of Law)]])</f>
        <v>7.20694444444445</v>
      </c>
      <c r="AX23" s="44" t="n">
        <v>5.95</v>
      </c>
      <c r="AY23" s="45" t="n">
        <f aca="false">AVERAGE(Table2734[[#This Row],[PERSONAL FREEDOM]:[ECONOMIC FREEDOM]])</f>
        <v>6.57847222222222</v>
      </c>
      <c r="AZ23" s="57" t="n">
        <f aca="false">RANK(BA23,$BA$2:$BA$154)</f>
        <v>101</v>
      </c>
      <c r="BA23" s="30" t="n">
        <f aca="false">ROUND(AY23, 2)</f>
        <v>6.58</v>
      </c>
      <c r="BB23" s="43" t="n">
        <f aca="false">Table2734[[#This Row],[1 Rule of Law]]</f>
        <v>4.9</v>
      </c>
      <c r="BC23" s="43" t="n">
        <f aca="false">Table2734[[#This Row],[2 Security &amp; Safety]]</f>
        <v>6.84444444444445</v>
      </c>
      <c r="BD23" s="43" t="e">
        <f aca="false">AVERAGE(AQ23,U23,AI23,AV23,X23)</f>
        <v>#N/A</v>
      </c>
    </row>
    <row r="24" customFormat="false" ht="15" hidden="false" customHeight="true" outlineLevel="0" collapsed="false">
      <c r="A24" s="41" t="s">
        <v>81</v>
      </c>
      <c r="B24" s="42" t="s">
        <v>60</v>
      </c>
      <c r="C24" s="42" t="s">
        <v>60</v>
      </c>
      <c r="D24" s="42" t="s">
        <v>60</v>
      </c>
      <c r="E24" s="42" t="n">
        <v>3.880462</v>
      </c>
      <c r="F24" s="42" t="n">
        <v>6.8</v>
      </c>
      <c r="G24" s="42" t="n">
        <v>10</v>
      </c>
      <c r="H24" s="42" t="n">
        <v>10</v>
      </c>
      <c r="I24" s="42" t="n">
        <v>2.5</v>
      </c>
      <c r="J24" s="42" t="n">
        <v>8.35785406605466</v>
      </c>
      <c r="K24" s="42" t="n">
        <v>9.37109304657412</v>
      </c>
      <c r="L24" s="42" t="n">
        <f aca="false">AVERAGE(Table2734[[#This Row],[2Bi Disappearance]:[2Bv Terrorism Injured ]])</f>
        <v>8.04578942252576</v>
      </c>
      <c r="M24" s="42" t="n">
        <v>10</v>
      </c>
      <c r="N24" s="42" t="n">
        <v>10</v>
      </c>
      <c r="O24" s="47" t="n">
        <v>0</v>
      </c>
      <c r="P24" s="47" t="n">
        <f aca="false">AVERAGE(Table2734[[#This Row],[2Ci Female Genital Mutilation]:[2Ciii Equal Inheritance Rights]])</f>
        <v>6.66666666666667</v>
      </c>
      <c r="Q24" s="42" t="n">
        <f aca="false">AVERAGE(F24,L24,P24)</f>
        <v>7.17081869639747</v>
      </c>
      <c r="R24" s="42" t="n">
        <v>5</v>
      </c>
      <c r="S24" s="42" t="n">
        <v>5</v>
      </c>
      <c r="T24" s="42" t="n">
        <v>5</v>
      </c>
      <c r="U24" s="42" t="n">
        <f aca="false">AVERAGE(R24:T24)</f>
        <v>5</v>
      </c>
      <c r="V24" s="42" t="n">
        <v>10</v>
      </c>
      <c r="W24" s="42" t="n">
        <v>10</v>
      </c>
      <c r="X24" s="42" t="n">
        <f aca="false">AVERAGE(Table2734[[#This Row],[4A Freedom to establish religious organizations]:[4B Autonomy of religious organizations]])</f>
        <v>10</v>
      </c>
      <c r="Y24" s="42" t="n">
        <v>7.5</v>
      </c>
      <c r="Z24" s="42" t="n">
        <v>7.5</v>
      </c>
      <c r="AA24" s="42" t="n">
        <v>5</v>
      </c>
      <c r="AB24" s="42" t="n">
        <v>10</v>
      </c>
      <c r="AC24" s="42" t="n">
        <v>10</v>
      </c>
      <c r="AD24" s="42" t="e">
        <f aca="false">AVERAGE(Table2734[[#This Row],[5Ci Political parties]:[5ciii educational, sporting and cultural organizations]])</f>
        <v>#N/A</v>
      </c>
      <c r="AE24" s="42" t="n">
        <v>10</v>
      </c>
      <c r="AF24" s="42" t="n">
        <v>10</v>
      </c>
      <c r="AG24" s="42" t="n">
        <v>10</v>
      </c>
      <c r="AH24" s="42" t="e">
        <f aca="false">AVERAGE(Table2734[[#This Row],[5Di Political parties]:[5diii educational, sporting and cultural organizations5]])</f>
        <v>#N/A</v>
      </c>
      <c r="AI24" s="42" t="e">
        <f aca="false">AVERAGE(Y24:Z24,AD24,AH24)</f>
        <v>#N/A</v>
      </c>
      <c r="AJ24" s="42" t="n">
        <v>10</v>
      </c>
      <c r="AK24" s="47" t="n">
        <v>2.33333333333333</v>
      </c>
      <c r="AL24" s="47" t="n">
        <v>3</v>
      </c>
      <c r="AM24" s="47" t="n">
        <v>7.5</v>
      </c>
      <c r="AN24" s="47" t="n">
        <v>10</v>
      </c>
      <c r="AO24" s="47" t="n">
        <f aca="false">AVERAGE(Table2734[[#This Row],[6Di Access to foreign television (cable/ satellite)]:[6Dii Access to foreign newspapers]])</f>
        <v>8.75</v>
      </c>
      <c r="AP24" s="47" t="n">
        <v>10</v>
      </c>
      <c r="AQ24" s="42" t="n">
        <f aca="false">AVERAGE(AJ24:AL24,AO24:AP24)</f>
        <v>6.81666666666667</v>
      </c>
      <c r="AR24" s="42" t="n">
        <v>5</v>
      </c>
      <c r="AS24" s="42" t="n">
        <v>0</v>
      </c>
      <c r="AT24" s="42" t="n">
        <v>0</v>
      </c>
      <c r="AU24" s="42" t="n">
        <f aca="false">AVERAGE(AS24:AT24)</f>
        <v>0</v>
      </c>
      <c r="AV24" s="42" t="n">
        <f aca="false">AVERAGE(AR24,AU24)</f>
        <v>2.5</v>
      </c>
      <c r="AW24" s="43" t="n">
        <f aca="false">AVERAGE(Table2734[[#This Row],[RULE OF LAW]],Table2734[[#This Row],[SECURITY &amp; SAFETY]],Table2734[[#This Row],[PERSONAL FREEDOM (minus Security &amp;Safety and Rule of Law)]],Table2734[[#This Row],[PERSONAL FREEDOM (minus Security &amp;Safety and Rule of Law)]])</f>
        <v>6.02782017409937</v>
      </c>
      <c r="AX24" s="44" t="n">
        <v>5.21</v>
      </c>
      <c r="AY24" s="45" t="n">
        <f aca="false">AVERAGE(Table2734[[#This Row],[PERSONAL FREEDOM]:[ECONOMIC FREEDOM]])</f>
        <v>5.61891008704968</v>
      </c>
      <c r="AZ24" s="57" t="n">
        <f aca="false">RANK(BA24,$BA$2:$BA$154)</f>
        <v>136</v>
      </c>
      <c r="BA24" s="30" t="n">
        <f aca="false">ROUND(AY24, 2)</f>
        <v>5.62</v>
      </c>
      <c r="BB24" s="43" t="n">
        <f aca="false">Table2734[[#This Row],[1 Rule of Law]]</f>
        <v>3.880462</v>
      </c>
      <c r="BC24" s="43" t="n">
        <f aca="false">Table2734[[#This Row],[2 Security &amp; Safety]]</f>
        <v>7.17081869639747</v>
      </c>
      <c r="BD24" s="43" t="e">
        <f aca="false">AVERAGE(AQ24,U24,AI24,AV24,X24)</f>
        <v>#N/A</v>
      </c>
    </row>
    <row r="25" customFormat="false" ht="15" hidden="false" customHeight="true" outlineLevel="0" collapsed="false">
      <c r="A25" s="41" t="s">
        <v>204</v>
      </c>
      <c r="B25" s="42" t="n">
        <v>3.8</v>
      </c>
      <c r="C25" s="42" t="n">
        <v>3.74377094957043</v>
      </c>
      <c r="D25" s="42" t="n">
        <v>3.96515318945483</v>
      </c>
      <c r="E25" s="42" t="n">
        <v>3.8</v>
      </c>
      <c r="F25" s="42" t="n">
        <v>7.4</v>
      </c>
      <c r="G25" s="42" t="n">
        <v>10</v>
      </c>
      <c r="H25" s="42" t="n">
        <v>9.36098716163871</v>
      </c>
      <c r="I25" s="42" t="n">
        <v>7.5</v>
      </c>
      <c r="J25" s="42" t="n">
        <v>10</v>
      </c>
      <c r="K25" s="42" t="n">
        <v>10</v>
      </c>
      <c r="L25" s="42" t="n">
        <f aca="false">AVERAGE(Table2734[[#This Row],[2Bi Disappearance]:[2Bv Terrorism Injured ]])</f>
        <v>9.37219743232774</v>
      </c>
      <c r="M25" s="42" t="n">
        <v>10</v>
      </c>
      <c r="N25" s="42" t="n">
        <v>10</v>
      </c>
      <c r="O25" s="47" t="n">
        <v>10</v>
      </c>
      <c r="P25" s="47" t="n">
        <f aca="false">AVERAGE(Table2734[[#This Row],[2Ci Female Genital Mutilation]:[2Ciii Equal Inheritance Rights]])</f>
        <v>10</v>
      </c>
      <c r="Q25" s="42" t="n">
        <f aca="false">AVERAGE(F25,L25,P25)</f>
        <v>8.92406581077591</v>
      </c>
      <c r="R25" s="42" t="n">
        <v>10</v>
      </c>
      <c r="S25" s="42" t="n">
        <v>5</v>
      </c>
      <c r="T25" s="42" t="n">
        <v>10</v>
      </c>
      <c r="U25" s="42" t="n">
        <f aca="false">AVERAGE(R25:T25)</f>
        <v>8.33333333333333</v>
      </c>
      <c r="V25" s="42" t="n">
        <v>7.5</v>
      </c>
      <c r="W25" s="42" t="n">
        <v>7.5</v>
      </c>
      <c r="X25" s="42" t="n">
        <f aca="false">AVERAGE(Table2734[[#This Row],[4A Freedom to establish religious organizations]:[4B Autonomy of religious organizations]])</f>
        <v>7.5</v>
      </c>
      <c r="Y25" s="42" t="n">
        <v>7.5</v>
      </c>
      <c r="Z25" s="42" t="n">
        <v>5</v>
      </c>
      <c r="AA25" s="42" t="n">
        <v>7.5</v>
      </c>
      <c r="AB25" s="42" t="n">
        <v>7.5</v>
      </c>
      <c r="AC25" s="42" t="n">
        <v>7.5</v>
      </c>
      <c r="AD25" s="42" t="e">
        <f aca="false">AVERAGE(Table2734[[#This Row],[5Ci Political parties]:[5ciii educational, sporting and cultural organizations]])</f>
        <v>#N/A</v>
      </c>
      <c r="AE25" s="42" t="n">
        <v>7.5</v>
      </c>
      <c r="AF25" s="42" t="n">
        <v>7.5</v>
      </c>
      <c r="AG25" s="42" t="n">
        <v>7.5</v>
      </c>
      <c r="AH25" s="42" t="e">
        <f aca="false">AVERAGE(Table2734[[#This Row],[5Di Political parties]:[5diii educational, sporting and cultural organizations5]])</f>
        <v>#N/A</v>
      </c>
      <c r="AI25" s="42" t="e">
        <f aca="false">AVERAGE(Y25:Z25,AD25,AH25)</f>
        <v>#N/A</v>
      </c>
      <c r="AJ25" s="42" t="n">
        <v>10</v>
      </c>
      <c r="AK25" s="47" t="n">
        <v>3</v>
      </c>
      <c r="AL25" s="47" t="n">
        <v>4.25</v>
      </c>
      <c r="AM25" s="47" t="n">
        <v>10</v>
      </c>
      <c r="AN25" s="47" t="n">
        <v>10</v>
      </c>
      <c r="AO25" s="47" t="n">
        <f aca="false">AVERAGE(Table2734[[#This Row],[6Di Access to foreign television (cable/ satellite)]:[6Dii Access to foreign newspapers]])</f>
        <v>10</v>
      </c>
      <c r="AP25" s="47" t="n">
        <v>10</v>
      </c>
      <c r="AQ25" s="42" t="n">
        <f aca="false">AVERAGE(AJ25:AL25,AO25:AP25)</f>
        <v>7.45</v>
      </c>
      <c r="AR25" s="42" t="n">
        <v>10</v>
      </c>
      <c r="AS25" s="42" t="n">
        <v>10</v>
      </c>
      <c r="AT25" s="42" t="n">
        <v>10</v>
      </c>
      <c r="AU25" s="42" t="n">
        <f aca="false">AVERAGE(AS25:AT25)</f>
        <v>10</v>
      </c>
      <c r="AV25" s="42" t="n">
        <f aca="false">AVERAGE(AR25,AU25)</f>
        <v>10</v>
      </c>
      <c r="AW25" s="43" t="n">
        <f aca="false">AVERAGE(Table2734[[#This Row],[RULE OF LAW]],Table2734[[#This Row],[SECURITY &amp; SAFETY]],Table2734[[#This Row],[PERSONAL FREEDOM (minus Security &amp;Safety and Rule of Law)]],Table2734[[#This Row],[PERSONAL FREEDOM (minus Security &amp;Safety and Rule of Law)]])</f>
        <v>7.19684978602731</v>
      </c>
      <c r="AX25" s="44" t="n">
        <v>7.06</v>
      </c>
      <c r="AY25" s="45" t="n">
        <f aca="false">AVERAGE(Table2734[[#This Row],[PERSONAL FREEDOM]:[ECONOMIC FREEDOM]])</f>
        <v>7.12842489301366</v>
      </c>
      <c r="AZ25" s="57" t="n">
        <f aca="false">RANK(BA25,$BA$2:$BA$154)</f>
        <v>61</v>
      </c>
      <c r="BA25" s="30" t="n">
        <f aca="false">ROUND(AY25, 2)</f>
        <v>7.13</v>
      </c>
      <c r="BB25" s="43" t="n">
        <f aca="false">Table2734[[#This Row],[1 Rule of Law]]</f>
        <v>3.8</v>
      </c>
      <c r="BC25" s="43" t="n">
        <f aca="false">Table2734[[#This Row],[2 Security &amp; Safety]]</f>
        <v>8.92406581077591</v>
      </c>
      <c r="BD25" s="43" t="e">
        <f aca="false">AVERAGE(AQ25,U25,AI25,AV25,X25)</f>
        <v>#N/A</v>
      </c>
    </row>
    <row r="26" customFormat="false" ht="15" hidden="false" customHeight="true" outlineLevel="0" collapsed="false">
      <c r="A26" s="41" t="s">
        <v>82</v>
      </c>
      <c r="B26" s="42" t="n">
        <v>3.53333333333333</v>
      </c>
      <c r="C26" s="42" t="n">
        <v>3.45949800556393</v>
      </c>
      <c r="D26" s="42" t="n">
        <v>3.17064232820541</v>
      </c>
      <c r="E26" s="42" t="n">
        <v>3.4</v>
      </c>
      <c r="F26" s="42" t="n">
        <v>6.96</v>
      </c>
      <c r="G26" s="42" t="n">
        <v>10</v>
      </c>
      <c r="H26" s="42" t="n">
        <v>10</v>
      </c>
      <c r="I26" s="42" t="n">
        <v>5</v>
      </c>
      <c r="J26" s="42" t="n">
        <v>9.93697692422685</v>
      </c>
      <c r="K26" s="42" t="n">
        <v>10</v>
      </c>
      <c r="L26" s="42" t="n">
        <f aca="false">AVERAGE(Table2734[[#This Row],[2Bi Disappearance]:[2Bv Terrorism Injured ]])</f>
        <v>8.98739538484537</v>
      </c>
      <c r="M26" s="42" t="n">
        <v>9.9</v>
      </c>
      <c r="N26" s="42" t="n">
        <v>10</v>
      </c>
      <c r="O26" s="47" t="n">
        <v>5</v>
      </c>
      <c r="P26" s="47" t="n">
        <f aca="false">AVERAGE(Table2734[[#This Row],[2Ci Female Genital Mutilation]:[2Ciii Equal Inheritance Rights]])</f>
        <v>8.3</v>
      </c>
      <c r="Q26" s="42" t="n">
        <f aca="false">AVERAGE(F26,L26,P26)</f>
        <v>8.08246512828179</v>
      </c>
      <c r="R26" s="42" t="n">
        <v>0</v>
      </c>
      <c r="S26" s="42" t="n">
        <v>5</v>
      </c>
      <c r="T26" s="42" t="n">
        <v>5</v>
      </c>
      <c r="U26" s="42" t="n">
        <f aca="false">AVERAGE(R26:T26)</f>
        <v>3.33333333333333</v>
      </c>
      <c r="V26" s="42" t="n">
        <v>10</v>
      </c>
      <c r="W26" s="42" t="n">
        <v>7.5</v>
      </c>
      <c r="X26" s="42" t="n">
        <f aca="false">AVERAGE(Table2734[[#This Row],[4A Freedom to establish religious organizations]:[4B Autonomy of religious organizations]])</f>
        <v>8.75</v>
      </c>
      <c r="Y26" s="42" t="n">
        <v>7.5</v>
      </c>
      <c r="Z26" s="42" t="n">
        <v>7.5</v>
      </c>
      <c r="AA26" s="42" t="n">
        <v>10</v>
      </c>
      <c r="AB26" s="42" t="n">
        <v>5</v>
      </c>
      <c r="AC26" s="42" t="n">
        <v>7.5</v>
      </c>
      <c r="AD26" s="42" t="e">
        <f aca="false">AVERAGE(Table2734[[#This Row],[5Ci Political parties]:[5ciii educational, sporting and cultural organizations]])</f>
        <v>#N/A</v>
      </c>
      <c r="AE26" s="42" t="n">
        <v>7.5</v>
      </c>
      <c r="AF26" s="42" t="n">
        <v>7.5</v>
      </c>
      <c r="AG26" s="42" t="n">
        <v>10</v>
      </c>
      <c r="AH26" s="42" t="e">
        <f aca="false">AVERAGE(Table2734[[#This Row],[5Di Political parties]:[5diii educational, sporting and cultural organizations5]])</f>
        <v>#N/A</v>
      </c>
      <c r="AI26" s="42" t="e">
        <f aca="false">AVERAGE(Y26:Z26,AD26,AH26)</f>
        <v>#N/A</v>
      </c>
      <c r="AJ26" s="42" t="n">
        <v>10</v>
      </c>
      <c r="AK26" s="47" t="n">
        <v>3</v>
      </c>
      <c r="AL26" s="47" t="n">
        <v>3.5</v>
      </c>
      <c r="AM26" s="47" t="n">
        <v>10</v>
      </c>
      <c r="AN26" s="47" t="n">
        <v>7.5</v>
      </c>
      <c r="AO26" s="47" t="n">
        <f aca="false">AVERAGE(Table2734[[#This Row],[6Di Access to foreign television (cable/ satellite)]:[6Dii Access to foreign newspapers]])</f>
        <v>8.75</v>
      </c>
      <c r="AP26" s="47" t="n">
        <v>10</v>
      </c>
      <c r="AQ26" s="42" t="n">
        <f aca="false">AVERAGE(AJ26:AL26,AO26:AP26)</f>
        <v>7.05</v>
      </c>
      <c r="AR26" s="42" t="n">
        <v>7.5</v>
      </c>
      <c r="AS26" s="42" t="n">
        <v>0</v>
      </c>
      <c r="AT26" s="42" t="n">
        <v>0</v>
      </c>
      <c r="AU26" s="42" t="n">
        <f aca="false">AVERAGE(AS26:AT26)</f>
        <v>0</v>
      </c>
      <c r="AV26" s="42" t="n">
        <f aca="false">AVERAGE(AR26,AU26)</f>
        <v>3.75</v>
      </c>
      <c r="AW26" s="43" t="n">
        <f aca="false">AVERAGE(Table2734[[#This Row],[RULE OF LAW]],Table2734[[#This Row],[SECURITY &amp; SAFETY]],Table2734[[#This Row],[PERSONAL FREEDOM (minus Security &amp;Safety and Rule of Law)]],Table2734[[#This Row],[PERSONAL FREEDOM (minus Security &amp;Safety and Rule of Law)]])</f>
        <v>5.92978294873712</v>
      </c>
      <c r="AX26" s="44" t="n">
        <v>6.33</v>
      </c>
      <c r="AY26" s="45" t="n">
        <f aca="false">AVERAGE(Table2734[[#This Row],[PERSONAL FREEDOM]:[ECONOMIC FREEDOM]])</f>
        <v>6.12989147436856</v>
      </c>
      <c r="AZ26" s="57" t="n">
        <f aca="false">RANK(BA26,$BA$2:$BA$154)</f>
        <v>123</v>
      </c>
      <c r="BA26" s="30" t="n">
        <f aca="false">ROUND(AY26, 2)</f>
        <v>6.13</v>
      </c>
      <c r="BB26" s="43" t="n">
        <f aca="false">Table2734[[#This Row],[1 Rule of Law]]</f>
        <v>3.4</v>
      </c>
      <c r="BC26" s="43" t="n">
        <f aca="false">Table2734[[#This Row],[2 Security &amp; Safety]]</f>
        <v>8.08246512828179</v>
      </c>
      <c r="BD26" s="43" t="e">
        <f aca="false">AVERAGE(AQ26,U26,AI26,AV26,X26)</f>
        <v>#N/A</v>
      </c>
    </row>
    <row r="27" customFormat="false" ht="15" hidden="false" customHeight="true" outlineLevel="0" collapsed="false">
      <c r="A27" s="41" t="s">
        <v>83</v>
      </c>
      <c r="B27" s="42" t="n">
        <v>8.3</v>
      </c>
      <c r="C27" s="42" t="n">
        <v>7.23139554601993</v>
      </c>
      <c r="D27" s="42" t="n">
        <v>7.48386319464036</v>
      </c>
      <c r="E27" s="42" t="n">
        <v>7.7</v>
      </c>
      <c r="F27" s="42" t="n">
        <v>9.4</v>
      </c>
      <c r="G27" s="42" t="n">
        <v>10</v>
      </c>
      <c r="H27" s="42" t="n">
        <v>10</v>
      </c>
      <c r="I27" s="42" t="n">
        <v>10</v>
      </c>
      <c r="J27" s="42" t="n">
        <v>10</v>
      </c>
      <c r="K27" s="42" t="n">
        <v>10</v>
      </c>
      <c r="L27" s="42" t="n">
        <f aca="false">AVERAGE(Table2734[[#This Row],[2Bi Disappearance]:[2Bv Terrorism Injured ]])</f>
        <v>10</v>
      </c>
      <c r="M27" s="42" t="n">
        <v>9.5</v>
      </c>
      <c r="N27" s="42" t="n">
        <v>10</v>
      </c>
      <c r="O27" s="47" t="n">
        <v>10</v>
      </c>
      <c r="P27" s="47" t="n">
        <f aca="false">AVERAGE(Table2734[[#This Row],[2Ci Female Genital Mutilation]:[2Ciii Equal Inheritance Rights]])</f>
        <v>9.83333333333333</v>
      </c>
      <c r="Q27" s="42" t="n">
        <f aca="false">AVERAGE(F27,L27,P27)</f>
        <v>9.74444444444445</v>
      </c>
      <c r="R27" s="42" t="n">
        <v>10</v>
      </c>
      <c r="S27" s="42" t="n">
        <v>10</v>
      </c>
      <c r="T27" s="42" t="n">
        <v>10</v>
      </c>
      <c r="U27" s="42" t="n">
        <f aca="false">AVERAGE(R27:T27)</f>
        <v>10</v>
      </c>
      <c r="V27" s="42" t="n">
        <v>10</v>
      </c>
      <c r="W27" s="42" t="n">
        <v>10</v>
      </c>
      <c r="X27" s="42" t="n">
        <f aca="false">AVERAGE(Table2734[[#This Row],[4A Freedom to establish religious organizations]:[4B Autonomy of religious organizations]])</f>
        <v>10</v>
      </c>
      <c r="Y27" s="42" t="n">
        <v>10</v>
      </c>
      <c r="Z27" s="42" t="n">
        <v>10</v>
      </c>
      <c r="AA27" s="42" t="n">
        <v>10</v>
      </c>
      <c r="AB27" s="42" t="n">
        <v>10</v>
      </c>
      <c r="AC27" s="42" t="n">
        <v>10</v>
      </c>
      <c r="AD27" s="42" t="e">
        <f aca="false">AVERAGE(Table2734[[#This Row],[5Ci Political parties]:[5ciii educational, sporting and cultural organizations]])</f>
        <v>#N/A</v>
      </c>
      <c r="AE27" s="42" t="n">
        <v>10</v>
      </c>
      <c r="AF27" s="42" t="n">
        <v>10</v>
      </c>
      <c r="AG27" s="42" t="n">
        <v>10</v>
      </c>
      <c r="AH27" s="42" t="e">
        <f aca="false">AVERAGE(Table2734[[#This Row],[5Di Political parties]:[5diii educational, sporting and cultural organizations5]])</f>
        <v>#N/A</v>
      </c>
      <c r="AI27" s="42" t="e">
        <f aca="false">AVERAGE(Y27:Z27,AD27,AH27)</f>
        <v>#N/A</v>
      </c>
      <c r="AJ27" s="42" t="n">
        <v>10</v>
      </c>
      <c r="AK27" s="47" t="n">
        <v>8.33333333333333</v>
      </c>
      <c r="AL27" s="47" t="n">
        <v>8</v>
      </c>
      <c r="AM27" s="47" t="n">
        <v>10</v>
      </c>
      <c r="AN27" s="47" t="n">
        <v>10</v>
      </c>
      <c r="AO27" s="47" t="n">
        <f aca="false">AVERAGE(Table2734[[#This Row],[6Di Access to foreign television (cable/ satellite)]:[6Dii Access to foreign newspapers]])</f>
        <v>10</v>
      </c>
      <c r="AP27" s="47" t="n">
        <v>10</v>
      </c>
      <c r="AQ27" s="42" t="n">
        <f aca="false">AVERAGE(AJ27:AL27,AO27:AP27)</f>
        <v>9.26666666666667</v>
      </c>
      <c r="AR27" s="42" t="n">
        <v>10</v>
      </c>
      <c r="AS27" s="42" t="n">
        <v>10</v>
      </c>
      <c r="AT27" s="42" t="n">
        <v>10</v>
      </c>
      <c r="AU27" s="42" t="n">
        <f aca="false">AVERAGE(AS27:AT27)</f>
        <v>10</v>
      </c>
      <c r="AV27" s="42" t="n">
        <f aca="false">AVERAGE(AR27,AU27)</f>
        <v>10</v>
      </c>
      <c r="AW27" s="43" t="n">
        <f aca="false">AVERAGE(Table2734[[#This Row],[RULE OF LAW]],Table2734[[#This Row],[SECURITY &amp; SAFETY]],Table2734[[#This Row],[PERSONAL FREEDOM (minus Security &amp;Safety and Rule of Law)]],Table2734[[#This Row],[PERSONAL FREEDOM (minus Security &amp;Safety and Rule of Law)]])</f>
        <v>9.28777777777778</v>
      </c>
      <c r="AX27" s="44" t="n">
        <v>7.87</v>
      </c>
      <c r="AY27" s="45" t="n">
        <f aca="false">AVERAGE(Table2734[[#This Row],[PERSONAL FREEDOM]:[ECONOMIC FREEDOM]])</f>
        <v>8.57888888888889</v>
      </c>
      <c r="AZ27" s="57" t="n">
        <f aca="false">RANK(BA27,$BA$2:$BA$154)</f>
        <v>7</v>
      </c>
      <c r="BA27" s="30" t="n">
        <f aca="false">ROUND(AY27, 2)</f>
        <v>8.58</v>
      </c>
      <c r="BB27" s="43" t="n">
        <f aca="false">Table2734[[#This Row],[1 Rule of Law]]</f>
        <v>7.7</v>
      </c>
      <c r="BC27" s="43" t="n">
        <f aca="false">Table2734[[#This Row],[2 Security &amp; Safety]]</f>
        <v>9.74444444444445</v>
      </c>
      <c r="BD27" s="43" t="e">
        <f aca="false">AVERAGE(AQ27,U27,AI27,AV27,X27)</f>
        <v>#N/A</v>
      </c>
    </row>
    <row r="28" customFormat="false" ht="15" hidden="false" customHeight="true" outlineLevel="0" collapsed="false">
      <c r="A28" s="41" t="s">
        <v>205</v>
      </c>
      <c r="B28" s="42" t="s">
        <v>60</v>
      </c>
      <c r="C28" s="42" t="s">
        <v>60</v>
      </c>
      <c r="D28" s="42" t="s">
        <v>60</v>
      </c>
      <c r="E28" s="42" t="n">
        <v>6.070753</v>
      </c>
      <c r="F28" s="42" t="n">
        <v>3.96</v>
      </c>
      <c r="G28" s="42" t="n">
        <v>10</v>
      </c>
      <c r="H28" s="42" t="n">
        <v>10</v>
      </c>
      <c r="I28" s="42" t="s">
        <v>60</v>
      </c>
      <c r="J28" s="42" t="n">
        <v>10</v>
      </c>
      <c r="K28" s="42" t="n">
        <v>10</v>
      </c>
      <c r="L28" s="42" t="n">
        <f aca="false">AVERAGE(Table2734[[#This Row],[2Bi Disappearance]:[2Bv Terrorism Injured ]])</f>
        <v>10</v>
      </c>
      <c r="M28" s="42" t="n">
        <v>10</v>
      </c>
      <c r="N28" s="42" t="n">
        <v>10</v>
      </c>
      <c r="O28" s="47" t="s">
        <v>60</v>
      </c>
      <c r="P28" s="47" t="n">
        <f aca="false">AVERAGE(Table2734[[#This Row],[2Ci Female Genital Mutilation]:[2Ciii Equal Inheritance Rights]])</f>
        <v>10</v>
      </c>
      <c r="Q28" s="42" t="n">
        <f aca="false">AVERAGE(F28,L28,P28)</f>
        <v>7.98666666666667</v>
      </c>
      <c r="R28" s="42" t="n">
        <v>10</v>
      </c>
      <c r="S28" s="42" t="n">
        <v>10</v>
      </c>
      <c r="T28" s="42" t="n">
        <v>10</v>
      </c>
      <c r="U28" s="42" t="n">
        <f aca="false">AVERAGE(R28:T28)</f>
        <v>10</v>
      </c>
      <c r="V28" s="42" t="s">
        <v>60</v>
      </c>
      <c r="W28" s="42" t="s">
        <v>60</v>
      </c>
      <c r="X28" s="42" t="s">
        <v>60</v>
      </c>
      <c r="Y28" s="42" t="s">
        <v>60</v>
      </c>
      <c r="Z28" s="42" t="s">
        <v>60</v>
      </c>
      <c r="AA28" s="42" t="s">
        <v>60</v>
      </c>
      <c r="AB28" s="42" t="s">
        <v>60</v>
      </c>
      <c r="AC28" s="42" t="s">
        <v>60</v>
      </c>
      <c r="AD28" s="42" t="s">
        <v>60</v>
      </c>
      <c r="AE28" s="42" t="s">
        <v>60</v>
      </c>
      <c r="AF28" s="42" t="s">
        <v>60</v>
      </c>
      <c r="AG28" s="42" t="s">
        <v>60</v>
      </c>
      <c r="AH28" s="42" t="s">
        <v>60</v>
      </c>
      <c r="AI28" s="42" t="s">
        <v>60</v>
      </c>
      <c r="AJ28" s="42" t="n">
        <v>10</v>
      </c>
      <c r="AK28" s="47" t="n">
        <v>8</v>
      </c>
      <c r="AL28" s="47" t="n">
        <v>7.75</v>
      </c>
      <c r="AM28" s="47" t="s">
        <v>60</v>
      </c>
      <c r="AN28" s="47" t="s">
        <v>60</v>
      </c>
      <c r="AO28" s="47" t="s">
        <v>60</v>
      </c>
      <c r="AP28" s="47" t="s">
        <v>60</v>
      </c>
      <c r="AQ28" s="42" t="n">
        <f aca="false">AVERAGE(AJ28:AL28,AO28:AP28)</f>
        <v>8.58333333333333</v>
      </c>
      <c r="AR28" s="42" t="s">
        <v>60</v>
      </c>
      <c r="AS28" s="42" t="n">
        <v>10</v>
      </c>
      <c r="AT28" s="42" t="n">
        <v>10</v>
      </c>
      <c r="AU28" s="42" t="n">
        <f aca="false">AVERAGE(AS28:AT28)</f>
        <v>10</v>
      </c>
      <c r="AV28" s="42" t="n">
        <f aca="false">AVERAGE(AR28,AU28)</f>
        <v>10</v>
      </c>
      <c r="AW28" s="43" t="n">
        <f aca="false">AVERAGE(Table2734[[#This Row],[RULE OF LAW]],Table2734[[#This Row],[SECURITY &amp; SAFETY]],Table2734[[#This Row],[PERSONAL FREEDOM (minus Security &amp;Safety and Rule of Law)]],Table2734[[#This Row],[PERSONAL FREEDOM (minus Security &amp;Safety and Rule of Law)]])</f>
        <v>8.27824380555556</v>
      </c>
      <c r="AX28" s="44" t="n">
        <v>6.54</v>
      </c>
      <c r="AY28" s="45" t="n">
        <f aca="false">AVERAGE(Table2734[[#This Row],[PERSONAL FREEDOM]:[ECONOMIC FREEDOM]])</f>
        <v>7.40912190277778</v>
      </c>
      <c r="AZ28" s="57" t="n">
        <f aca="false">RANK(BA28,$BA$2:$BA$154)</f>
        <v>53</v>
      </c>
      <c r="BA28" s="30" t="n">
        <f aca="false">ROUND(AY28, 2)</f>
        <v>7.41</v>
      </c>
      <c r="BB28" s="43" t="n">
        <f aca="false">Table2734[[#This Row],[1 Rule of Law]]</f>
        <v>6.070753</v>
      </c>
      <c r="BC28" s="43" t="n">
        <f aca="false">Table2734[[#This Row],[2 Security &amp; Safety]]</f>
        <v>7.98666666666667</v>
      </c>
      <c r="BD28" s="43" t="n">
        <f aca="false">AVERAGE(AQ28,U28,AI28,AV28,X28)</f>
        <v>9.52777777777778</v>
      </c>
    </row>
    <row r="29" customFormat="false" ht="15" hidden="false" customHeight="true" outlineLevel="0" collapsed="false">
      <c r="A29" s="41" t="s">
        <v>84</v>
      </c>
      <c r="B29" s="42" t="s">
        <v>60</v>
      </c>
      <c r="C29" s="42" t="s">
        <v>60</v>
      </c>
      <c r="D29" s="42" t="s">
        <v>60</v>
      </c>
      <c r="E29" s="42" t="n">
        <v>3.730815</v>
      </c>
      <c r="F29" s="42" t="n">
        <v>5.28</v>
      </c>
      <c r="G29" s="42" t="n">
        <v>10</v>
      </c>
      <c r="H29" s="42" t="n">
        <v>6.69387979292567</v>
      </c>
      <c r="I29" s="42" t="n">
        <v>2.5</v>
      </c>
      <c r="J29" s="42" t="n">
        <v>7.3701316534636</v>
      </c>
      <c r="K29" s="42" t="n">
        <v>9.86474962789241</v>
      </c>
      <c r="L29" s="42" t="n">
        <f aca="false">AVERAGE(Table2734[[#This Row],[2Bi Disappearance]:[2Bv Terrorism Injured ]])</f>
        <v>7.28575221485634</v>
      </c>
      <c r="M29" s="42" t="n">
        <v>7.4</v>
      </c>
      <c r="N29" s="42" t="n">
        <v>10</v>
      </c>
      <c r="O29" s="47" t="n">
        <v>5</v>
      </c>
      <c r="P29" s="47" t="n">
        <f aca="false">AVERAGE(Table2734[[#This Row],[2Ci Female Genital Mutilation]:[2Ciii Equal Inheritance Rights]])</f>
        <v>7.46666666666667</v>
      </c>
      <c r="Q29" s="42" t="n">
        <f aca="false">AVERAGE(F29,L29,P29)</f>
        <v>6.67747296050767</v>
      </c>
      <c r="R29" s="42" t="n">
        <v>0</v>
      </c>
      <c r="S29" s="42" t="n">
        <v>5</v>
      </c>
      <c r="T29" s="42" t="n">
        <v>0</v>
      </c>
      <c r="U29" s="42" t="n">
        <f aca="false">AVERAGE(R29:T29)</f>
        <v>1.66666666666667</v>
      </c>
      <c r="V29" s="42" t="n">
        <v>7.5</v>
      </c>
      <c r="W29" s="42" t="n">
        <v>7.5</v>
      </c>
      <c r="X29" s="42" t="n">
        <f aca="false">AVERAGE(Table2734[[#This Row],[4A Freedom to establish religious organizations]:[4B Autonomy of religious organizations]])</f>
        <v>7.5</v>
      </c>
      <c r="Y29" s="42" t="n">
        <v>7.5</v>
      </c>
      <c r="Z29" s="42" t="n">
        <v>2.5</v>
      </c>
      <c r="AA29" s="42" t="n">
        <v>7.5</v>
      </c>
      <c r="AB29" s="42" t="n">
        <v>7.5</v>
      </c>
      <c r="AC29" s="42" t="n">
        <v>5</v>
      </c>
      <c r="AD29" s="42" t="e">
        <f aca="false">AVERAGE(Table2734[[#This Row],[5Ci Political parties]:[5ciii educational, sporting and cultural organizations]])</f>
        <v>#N/A</v>
      </c>
      <c r="AE29" s="42" t="n">
        <v>2.5</v>
      </c>
      <c r="AF29" s="42" t="n">
        <v>7.5</v>
      </c>
      <c r="AG29" s="42" t="n">
        <v>7.5</v>
      </c>
      <c r="AH29" s="42" t="e">
        <f aca="false">AVERAGE(Table2734[[#This Row],[5Di Political parties]:[5diii educational, sporting and cultural organizations5]])</f>
        <v>#N/A</v>
      </c>
      <c r="AI29" s="42" t="e">
        <f aca="false">AVERAGE(Y29:Z29,AD29,AH29)</f>
        <v>#N/A</v>
      </c>
      <c r="AJ29" s="42" t="n">
        <v>10</v>
      </c>
      <c r="AK29" s="47" t="n">
        <v>3.33333333333333</v>
      </c>
      <c r="AL29" s="47" t="n">
        <v>4.25</v>
      </c>
      <c r="AM29" s="47" t="n">
        <v>5</v>
      </c>
      <c r="AN29" s="47" t="n">
        <v>2.5</v>
      </c>
      <c r="AO29" s="47" t="n">
        <f aca="false">AVERAGE(Table2734[[#This Row],[6Di Access to foreign television (cable/ satellite)]:[6Dii Access to foreign newspapers]])</f>
        <v>3.75</v>
      </c>
      <c r="AP29" s="47" t="n">
        <v>5</v>
      </c>
      <c r="AQ29" s="42" t="n">
        <f aca="false">AVERAGE(AJ29:AL29,AO29:AP29)</f>
        <v>5.26666666666667</v>
      </c>
      <c r="AR29" s="42" t="n">
        <v>0</v>
      </c>
      <c r="AS29" s="42" t="n">
        <v>10</v>
      </c>
      <c r="AT29" s="42" t="n">
        <v>10</v>
      </c>
      <c r="AU29" s="42" t="n">
        <f aca="false">AVERAGE(AS29:AT29)</f>
        <v>10</v>
      </c>
      <c r="AV29" s="42" t="n">
        <f aca="false">AVERAGE(AR29,AU29)</f>
        <v>5</v>
      </c>
      <c r="AW29" s="43" t="n">
        <f aca="false">AVERAGE(Table2734[[#This Row],[RULE OF LAW]],Table2734[[#This Row],[SECURITY &amp; SAFETY]],Table2734[[#This Row],[PERSONAL FREEDOM (minus Security &amp;Safety and Rule of Law)]],Table2734[[#This Row],[PERSONAL FREEDOM (minus Security &amp;Safety and Rule of Law)]])</f>
        <v>5.10790532346025</v>
      </c>
      <c r="AX29" s="44" t="n">
        <v>5.32</v>
      </c>
      <c r="AY29" s="45" t="n">
        <f aca="false">AVERAGE(Table2734[[#This Row],[PERSONAL FREEDOM]:[ECONOMIC FREEDOM]])</f>
        <v>5.21395266173013</v>
      </c>
      <c r="AZ29" s="57" t="n">
        <f aca="false">RANK(BA29,$BA$2:$BA$154)</f>
        <v>146</v>
      </c>
      <c r="BA29" s="30" t="n">
        <f aca="false">ROUND(AY29, 2)</f>
        <v>5.21</v>
      </c>
      <c r="BB29" s="43" t="n">
        <f aca="false">Table2734[[#This Row],[1 Rule of Law]]</f>
        <v>3.730815</v>
      </c>
      <c r="BC29" s="43" t="n">
        <f aca="false">Table2734[[#This Row],[2 Security &amp; Safety]]</f>
        <v>6.67747296050767</v>
      </c>
      <c r="BD29" s="43" t="e">
        <f aca="false">AVERAGE(AQ29,U29,AI29,AV29,X29)</f>
        <v>#N/A</v>
      </c>
    </row>
    <row r="30" customFormat="false" ht="15" hidden="false" customHeight="true" outlineLevel="0" collapsed="false">
      <c r="A30" s="41" t="s">
        <v>85</v>
      </c>
      <c r="B30" s="42" t="s">
        <v>60</v>
      </c>
      <c r="C30" s="42" t="s">
        <v>60</v>
      </c>
      <c r="D30" s="42" t="s">
        <v>60</v>
      </c>
      <c r="E30" s="42" t="n">
        <v>3.458729</v>
      </c>
      <c r="F30" s="42" t="n">
        <v>7.08</v>
      </c>
      <c r="G30" s="42" t="n">
        <v>5</v>
      </c>
      <c r="H30" s="42" t="n">
        <v>10</v>
      </c>
      <c r="I30" s="42" t="n">
        <v>2.5</v>
      </c>
      <c r="J30" s="42" t="n">
        <v>10</v>
      </c>
      <c r="K30" s="42" t="n">
        <v>10</v>
      </c>
      <c r="L30" s="42" t="n">
        <f aca="false">AVERAGE(Table2734[[#This Row],[2Bi Disappearance]:[2Bv Terrorism Injured ]])</f>
        <v>7.5</v>
      </c>
      <c r="M30" s="42" t="n">
        <v>5.5</v>
      </c>
      <c r="N30" s="42" t="n">
        <v>10</v>
      </c>
      <c r="O30" s="47" t="n">
        <v>0</v>
      </c>
      <c r="P30" s="47" t="n">
        <f aca="false">AVERAGE(Table2734[[#This Row],[2Ci Female Genital Mutilation]:[2Ciii Equal Inheritance Rights]])</f>
        <v>5.16666666666667</v>
      </c>
      <c r="Q30" s="42" t="n">
        <f aca="false">AVERAGE(F30,L30,P30)</f>
        <v>6.58222222222222</v>
      </c>
      <c r="R30" s="42" t="n">
        <v>5</v>
      </c>
      <c r="S30" s="42" t="n">
        <v>10</v>
      </c>
      <c r="T30" s="42" t="n">
        <v>5</v>
      </c>
      <c r="U30" s="42" t="n">
        <f aca="false">AVERAGE(R30:T30)</f>
        <v>6.66666666666667</v>
      </c>
      <c r="V30" s="42" t="n">
        <v>5</v>
      </c>
      <c r="W30" s="42" t="n">
        <v>7.5</v>
      </c>
      <c r="X30" s="42" t="n">
        <f aca="false">AVERAGE(Table2734[[#This Row],[4A Freedom to establish religious organizations]:[4B Autonomy of religious organizations]])</f>
        <v>6.25</v>
      </c>
      <c r="Y30" s="42" t="n">
        <v>7.5</v>
      </c>
      <c r="Z30" s="42" t="n">
        <v>5</v>
      </c>
      <c r="AA30" s="42" t="n">
        <v>7.5</v>
      </c>
      <c r="AB30" s="42" t="n">
        <v>7.5</v>
      </c>
      <c r="AC30" s="42" t="n">
        <v>7.5</v>
      </c>
      <c r="AD30" s="42" t="e">
        <f aca="false">AVERAGE(Table2734[[#This Row],[5Ci Political parties]:[5ciii educational, sporting and cultural organizations]])</f>
        <v>#N/A</v>
      </c>
      <c r="AE30" s="42" t="n">
        <v>7.5</v>
      </c>
      <c r="AF30" s="42" t="n">
        <v>5</v>
      </c>
      <c r="AG30" s="42" t="n">
        <v>5</v>
      </c>
      <c r="AH30" s="42" t="e">
        <f aca="false">AVERAGE(Table2734[[#This Row],[5Di Political parties]:[5diii educational, sporting and cultural organizations5]])</f>
        <v>#N/A</v>
      </c>
      <c r="AI30" s="42" t="e">
        <f aca="false">AVERAGE(Y30:Z30,AD30,AH30)</f>
        <v>#N/A</v>
      </c>
      <c r="AJ30" s="42" t="n">
        <v>10</v>
      </c>
      <c r="AK30" s="47" t="n">
        <v>2.33333333333333</v>
      </c>
      <c r="AL30" s="47" t="n">
        <v>2.25</v>
      </c>
      <c r="AM30" s="47" t="n">
        <v>5</v>
      </c>
      <c r="AN30" s="47" t="n">
        <v>7.5</v>
      </c>
      <c r="AO30" s="47" t="n">
        <f aca="false">AVERAGE(Table2734[[#This Row],[6Di Access to foreign television (cable/ satellite)]:[6Dii Access to foreign newspapers]])</f>
        <v>6.25</v>
      </c>
      <c r="AP30" s="47" t="n">
        <v>7.5</v>
      </c>
      <c r="AQ30" s="42" t="n">
        <f aca="false">AVERAGE(AJ30:AL30,AO30:AP30)</f>
        <v>5.66666666666667</v>
      </c>
      <c r="AR30" s="42" t="n">
        <v>0</v>
      </c>
      <c r="AS30" s="42" t="n">
        <v>10</v>
      </c>
      <c r="AT30" s="42" t="n">
        <v>10</v>
      </c>
      <c r="AU30" s="42" t="n">
        <f aca="false">AVERAGE(AS30:AT30)</f>
        <v>10</v>
      </c>
      <c r="AV30" s="42" t="n">
        <f aca="false">AVERAGE(AR30,AU30)</f>
        <v>5</v>
      </c>
      <c r="AW30" s="43" t="n">
        <f aca="false">AVERAGE(Table2734[[#This Row],[RULE OF LAW]],Table2734[[#This Row],[SECURITY &amp; SAFETY]],Table2734[[#This Row],[PERSONAL FREEDOM (minus Security &amp;Safety and Rule of Law)]],Table2734[[#This Row],[PERSONAL FREEDOM (minus Security &amp;Safety and Rule of Law)]])</f>
        <v>5.51440447222222</v>
      </c>
      <c r="AX30" s="44" t="n">
        <v>5.07</v>
      </c>
      <c r="AY30" s="45" t="n">
        <f aca="false">AVERAGE(Table2734[[#This Row],[PERSONAL FREEDOM]:[ECONOMIC FREEDOM]])</f>
        <v>5.29220223611111</v>
      </c>
      <c r="AZ30" s="57" t="n">
        <f aca="false">RANK(BA30,$BA$2:$BA$154)</f>
        <v>144</v>
      </c>
      <c r="BA30" s="30" t="n">
        <f aca="false">ROUND(AY30, 2)</f>
        <v>5.29</v>
      </c>
      <c r="BB30" s="43" t="n">
        <f aca="false">Table2734[[#This Row],[1 Rule of Law]]</f>
        <v>3.458729</v>
      </c>
      <c r="BC30" s="43" t="n">
        <f aca="false">Table2734[[#This Row],[2 Security &amp; Safety]]</f>
        <v>6.58222222222222</v>
      </c>
      <c r="BD30" s="43" t="e">
        <f aca="false">AVERAGE(AQ30,U30,AI30,AV30,X30)</f>
        <v>#N/A</v>
      </c>
    </row>
    <row r="31" customFormat="false" ht="15" hidden="false" customHeight="true" outlineLevel="0" collapsed="false">
      <c r="A31" s="41" t="s">
        <v>86</v>
      </c>
      <c r="B31" s="42" t="n">
        <v>7.56666666666667</v>
      </c>
      <c r="C31" s="42" t="n">
        <v>6.60108284421339</v>
      </c>
      <c r="D31" s="42" t="n">
        <v>6.02455909802598</v>
      </c>
      <c r="E31" s="42" t="n">
        <v>6.7</v>
      </c>
      <c r="F31" s="42" t="n">
        <v>8.52</v>
      </c>
      <c r="G31" s="42" t="n">
        <v>10</v>
      </c>
      <c r="H31" s="42" t="n">
        <v>10</v>
      </c>
      <c r="I31" s="42" t="n">
        <v>10</v>
      </c>
      <c r="J31" s="42" t="n">
        <v>10</v>
      </c>
      <c r="K31" s="42" t="n">
        <v>9.98844494963125</v>
      </c>
      <c r="L31" s="42" t="n">
        <f aca="false">AVERAGE(Table2734[[#This Row],[2Bi Disappearance]:[2Bv Terrorism Injured ]])</f>
        <v>9.99768898992625</v>
      </c>
      <c r="M31" s="42" t="s">
        <v>60</v>
      </c>
      <c r="N31" s="42" t="n">
        <v>10</v>
      </c>
      <c r="O31" s="47" t="n">
        <v>10</v>
      </c>
      <c r="P31" s="47" t="n">
        <f aca="false">AVERAGE(Table2734[[#This Row],[2Ci Female Genital Mutilation]:[2Ciii Equal Inheritance Rights]])</f>
        <v>10</v>
      </c>
      <c r="Q31" s="42" t="n">
        <f aca="false">AVERAGE(F31,L31,P31)</f>
        <v>9.50589632997542</v>
      </c>
      <c r="R31" s="42" t="n">
        <v>10</v>
      </c>
      <c r="S31" s="42" t="n">
        <v>10</v>
      </c>
      <c r="T31" s="42" t="n">
        <v>10</v>
      </c>
      <c r="U31" s="42" t="n">
        <f aca="false">AVERAGE(R31:T31)</f>
        <v>10</v>
      </c>
      <c r="V31" s="42" t="n">
        <v>10</v>
      </c>
      <c r="W31" s="42" t="n">
        <v>10</v>
      </c>
      <c r="X31" s="42" t="n">
        <f aca="false">AVERAGE(Table2734[[#This Row],[4A Freedom to establish religious organizations]:[4B Autonomy of religious organizations]])</f>
        <v>10</v>
      </c>
      <c r="Y31" s="42" t="n">
        <v>10</v>
      </c>
      <c r="Z31" s="42" t="n">
        <v>7.5</v>
      </c>
      <c r="AA31" s="42" t="n">
        <v>7.5</v>
      </c>
      <c r="AB31" s="42" t="n">
        <v>10</v>
      </c>
      <c r="AC31" s="42" t="n">
        <v>10</v>
      </c>
      <c r="AD31" s="42" t="e">
        <f aca="false">AVERAGE(Table2734[[#This Row],[5Ci Political parties]:[5ciii educational, sporting and cultural organizations]])</f>
        <v>#N/A</v>
      </c>
      <c r="AE31" s="42" t="n">
        <v>10</v>
      </c>
      <c r="AF31" s="42" t="n">
        <v>10</v>
      </c>
      <c r="AG31" s="42" t="n">
        <v>10</v>
      </c>
      <c r="AH31" s="42" t="e">
        <f aca="false">AVERAGE(Table2734[[#This Row],[5Di Political parties]:[5diii educational, sporting and cultural organizations5]])</f>
        <v>#N/A</v>
      </c>
      <c r="AI31" s="42" t="e">
        <f aca="false">AVERAGE(Y31:Z31,AD31,AH31)</f>
        <v>#N/A</v>
      </c>
      <c r="AJ31" s="42" t="n">
        <v>10</v>
      </c>
      <c r="AK31" s="47" t="n">
        <v>7.33333333333333</v>
      </c>
      <c r="AL31" s="47" t="n">
        <v>6.5</v>
      </c>
      <c r="AM31" s="47" t="n">
        <v>10</v>
      </c>
      <c r="AN31" s="47" t="n">
        <v>10</v>
      </c>
      <c r="AO31" s="47" t="n">
        <f aca="false">AVERAGE(Table2734[[#This Row],[6Di Access to foreign television (cable/ satellite)]:[6Dii Access to foreign newspapers]])</f>
        <v>10</v>
      </c>
      <c r="AP31" s="47" t="n">
        <v>10</v>
      </c>
      <c r="AQ31" s="42" t="n">
        <f aca="false">AVERAGE(AJ31:AL31,AO31:AP31)</f>
        <v>8.76666666666667</v>
      </c>
      <c r="AR31" s="42" t="n">
        <v>0</v>
      </c>
      <c r="AS31" s="42" t="n">
        <v>10</v>
      </c>
      <c r="AT31" s="42" t="n">
        <v>10</v>
      </c>
      <c r="AU31" s="42" t="n">
        <f aca="false">AVERAGE(AS31:AT31)</f>
        <v>10</v>
      </c>
      <c r="AV31" s="42" t="n">
        <f aca="false">AVERAGE(AR31,AU31)</f>
        <v>5</v>
      </c>
      <c r="AW31" s="43" t="n">
        <f aca="false">AVERAGE(Table2734[[#This Row],[RULE OF LAW]],Table2734[[#This Row],[SECURITY &amp; SAFETY]],Table2734[[#This Row],[PERSONAL FREEDOM (minus Security &amp;Safety and Rule of Law)]],Table2734[[#This Row],[PERSONAL FREEDOM (minus Security &amp;Safety and Rule of Law)]])</f>
        <v>8.34480741582719</v>
      </c>
      <c r="AX31" s="44" t="n">
        <v>7.94</v>
      </c>
      <c r="AY31" s="45" t="n">
        <f aca="false">AVERAGE(Table2734[[#This Row],[PERSONAL FREEDOM]:[ECONOMIC FREEDOM]])</f>
        <v>8.14240370791359</v>
      </c>
      <c r="AZ31" s="57" t="n">
        <f aca="false">RANK(BA31,$BA$2:$BA$154)</f>
        <v>26</v>
      </c>
      <c r="BA31" s="30" t="n">
        <f aca="false">ROUND(AY31, 2)</f>
        <v>8.14</v>
      </c>
      <c r="BB31" s="43" t="n">
        <f aca="false">Table2734[[#This Row],[1 Rule of Law]]</f>
        <v>6.7</v>
      </c>
      <c r="BC31" s="43" t="n">
        <f aca="false">Table2734[[#This Row],[2 Security &amp; Safety]]</f>
        <v>9.50589632997542</v>
      </c>
      <c r="BD31" s="43" t="e">
        <f aca="false">AVERAGE(AQ31,U31,AI31,AV31,X31)</f>
        <v>#N/A</v>
      </c>
    </row>
    <row r="32" customFormat="false" ht="15" hidden="false" customHeight="true" outlineLevel="0" collapsed="false">
      <c r="A32" s="41" t="s">
        <v>87</v>
      </c>
      <c r="B32" s="42" t="n">
        <v>4.3</v>
      </c>
      <c r="C32" s="42" t="n">
        <v>4.30654210383559</v>
      </c>
      <c r="D32" s="42" t="n">
        <v>5.43350534327292</v>
      </c>
      <c r="E32" s="42" t="n">
        <v>4.7</v>
      </c>
      <c r="F32" s="42" t="n">
        <v>9.6</v>
      </c>
      <c r="G32" s="42" t="n">
        <v>0</v>
      </c>
      <c r="H32" s="42" t="n">
        <v>10</v>
      </c>
      <c r="I32" s="42" t="n">
        <v>5</v>
      </c>
      <c r="J32" s="42" t="n">
        <v>9.9952881541716</v>
      </c>
      <c r="K32" s="42" t="n">
        <v>9.99523855579445</v>
      </c>
      <c r="L32" s="42" t="n">
        <f aca="false">AVERAGE(Table2734[[#This Row],[2Bi Disappearance]:[2Bv Terrorism Injured ]])</f>
        <v>6.99810534199321</v>
      </c>
      <c r="M32" s="42" t="n">
        <v>10</v>
      </c>
      <c r="N32" s="42" t="n">
        <v>2.5</v>
      </c>
      <c r="O32" s="47" t="n">
        <v>5</v>
      </c>
      <c r="P32" s="47" t="n">
        <f aca="false">AVERAGE(Table2734[[#This Row],[2Ci Female Genital Mutilation]:[2Ciii Equal Inheritance Rights]])</f>
        <v>5.83333333333333</v>
      </c>
      <c r="Q32" s="42" t="n">
        <f aca="false">AVERAGE(F32,L32,P32)</f>
        <v>7.47714622510885</v>
      </c>
      <c r="R32" s="42" t="n">
        <v>0</v>
      </c>
      <c r="S32" s="42" t="n">
        <v>0</v>
      </c>
      <c r="T32" s="42" t="n">
        <v>10</v>
      </c>
      <c r="U32" s="42" t="n">
        <f aca="false">AVERAGE(R32:T32)</f>
        <v>3.33333333333333</v>
      </c>
      <c r="V32" s="42" t="n">
        <v>2.5</v>
      </c>
      <c r="W32" s="42" t="n">
        <v>2.5</v>
      </c>
      <c r="X32" s="42" t="n">
        <f aca="false">AVERAGE(Table2734[[#This Row],[4A Freedom to establish religious organizations]:[4B Autonomy of religious organizations]])</f>
        <v>2.5</v>
      </c>
      <c r="Y32" s="42" t="n">
        <v>0</v>
      </c>
      <c r="Z32" s="42" t="n">
        <v>2.5</v>
      </c>
      <c r="AA32" s="42" t="n">
        <v>0</v>
      </c>
      <c r="AB32" s="42" t="n">
        <v>2.5</v>
      </c>
      <c r="AC32" s="42" t="n">
        <v>5</v>
      </c>
      <c r="AD32" s="42" t="e">
        <f aca="false">AVERAGE(Table2734[[#This Row],[5Ci Political parties]:[5ciii educational, sporting and cultural organizations]])</f>
        <v>#N/A</v>
      </c>
      <c r="AE32" s="42" t="n">
        <v>0</v>
      </c>
      <c r="AF32" s="42" t="n">
        <v>0</v>
      </c>
      <c r="AG32" s="42" t="n">
        <v>5</v>
      </c>
      <c r="AH32" s="42" t="e">
        <f aca="false">AVERAGE(Table2734[[#This Row],[5Di Political parties]:[5diii educational, sporting and cultural organizations5]])</f>
        <v>#N/A</v>
      </c>
      <c r="AI32" s="42" t="e">
        <f aca="false">AVERAGE(Y32:Z32,AD32,AH32)</f>
        <v>#N/A</v>
      </c>
      <c r="AJ32" s="42" t="n">
        <v>9.92560243428835</v>
      </c>
      <c r="AK32" s="47" t="n">
        <v>0.333333333333333</v>
      </c>
      <c r="AL32" s="47" t="n">
        <v>1.5</v>
      </c>
      <c r="AM32" s="47" t="n">
        <v>5</v>
      </c>
      <c r="AN32" s="47" t="n">
        <v>7.5</v>
      </c>
      <c r="AO32" s="47" t="n">
        <f aca="false">AVERAGE(Table2734[[#This Row],[6Di Access to foreign television (cable/ satellite)]:[6Dii Access to foreign newspapers]])</f>
        <v>6.25</v>
      </c>
      <c r="AP32" s="47" t="n">
        <v>5</v>
      </c>
      <c r="AQ32" s="42" t="n">
        <f aca="false">AVERAGE(AJ32:AL32,AO32:AP32)</f>
        <v>4.60178715352434</v>
      </c>
      <c r="AR32" s="42" t="n">
        <v>10</v>
      </c>
      <c r="AS32" s="42" t="n">
        <v>10</v>
      </c>
      <c r="AT32" s="42" t="n">
        <v>10</v>
      </c>
      <c r="AU32" s="42" t="n">
        <f aca="false">AVERAGE(AS32:AT32)</f>
        <v>10</v>
      </c>
      <c r="AV32" s="42" t="n">
        <f aca="false">AVERAGE(AR32,AU32)</f>
        <v>10</v>
      </c>
      <c r="AW32" s="43" t="n">
        <f aca="false">AVERAGE(Table2734[[#This Row],[RULE OF LAW]],Table2734[[#This Row],[SECURITY &amp; SAFETY]],Table2734[[#This Row],[PERSONAL FREEDOM (minus Security &amp;Safety and Rule of Law)]],Table2734[[#This Row],[PERSONAL FREEDOM (minus Security &amp;Safety and Rule of Law)]])</f>
        <v>5.25446527162965</v>
      </c>
      <c r="AX32" s="44" t="n">
        <v>6.32</v>
      </c>
      <c r="AY32" s="45" t="n">
        <f aca="false">AVERAGE(Table2734[[#This Row],[PERSONAL FREEDOM]:[ECONOMIC FREEDOM]])</f>
        <v>5.78723263581482</v>
      </c>
      <c r="AZ32" s="57" t="n">
        <f aca="false">RANK(BA32,$BA$2:$BA$154)</f>
        <v>133</v>
      </c>
      <c r="BA32" s="30" t="n">
        <f aca="false">ROUND(AY32, 2)</f>
        <v>5.79</v>
      </c>
      <c r="BB32" s="43" t="n">
        <f aca="false">Table2734[[#This Row],[1 Rule of Law]]</f>
        <v>4.7</v>
      </c>
      <c r="BC32" s="43" t="n">
        <f aca="false">Table2734[[#This Row],[2 Security &amp; Safety]]</f>
        <v>7.47714622510885</v>
      </c>
      <c r="BD32" s="43" t="e">
        <f aca="false">AVERAGE(AQ32,U32,AI32,AV32,X32)</f>
        <v>#N/A</v>
      </c>
    </row>
    <row r="33" customFormat="false" ht="15" hidden="false" customHeight="true" outlineLevel="0" collapsed="false">
      <c r="A33" s="41" t="s">
        <v>88</v>
      </c>
      <c r="B33" s="42" t="n">
        <v>4.6</v>
      </c>
      <c r="C33" s="42" t="n">
        <v>5.34527835131362</v>
      </c>
      <c r="D33" s="42" t="n">
        <v>4.31520164401663</v>
      </c>
      <c r="E33" s="42" t="n">
        <v>4.8</v>
      </c>
      <c r="F33" s="42" t="n">
        <v>0</v>
      </c>
      <c r="G33" s="42" t="n">
        <v>0</v>
      </c>
      <c r="H33" s="42" t="n">
        <v>8.56977355465422</v>
      </c>
      <c r="I33" s="42" t="n">
        <v>2.5</v>
      </c>
      <c r="J33" s="42" t="n">
        <v>9.69554585569372</v>
      </c>
      <c r="K33" s="42" t="n">
        <v>9.63890322419488</v>
      </c>
      <c r="L33" s="42" t="n">
        <f aca="false">AVERAGE(Table2734[[#This Row],[2Bi Disappearance]:[2Bv Terrorism Injured ]])</f>
        <v>6.08084452690856</v>
      </c>
      <c r="M33" s="42" t="n">
        <v>10</v>
      </c>
      <c r="N33" s="42" t="n">
        <v>10</v>
      </c>
      <c r="O33" s="47" t="n">
        <v>10</v>
      </c>
      <c r="P33" s="47" t="n">
        <f aca="false">AVERAGE(Table2734[[#This Row],[2Ci Female Genital Mutilation]:[2Ciii Equal Inheritance Rights]])</f>
        <v>10</v>
      </c>
      <c r="Q33" s="42" t="n">
        <f aca="false">AVERAGE(F33,L33,P33)</f>
        <v>5.36028150896952</v>
      </c>
      <c r="R33" s="42" t="n">
        <v>5</v>
      </c>
      <c r="S33" s="42" t="n">
        <v>10</v>
      </c>
      <c r="T33" s="42" t="n">
        <v>5</v>
      </c>
      <c r="U33" s="42" t="n">
        <f aca="false">AVERAGE(R33:T33)</f>
        <v>6.66666666666667</v>
      </c>
      <c r="V33" s="42" t="n">
        <v>7.5</v>
      </c>
      <c r="W33" s="42" t="n">
        <v>7.5</v>
      </c>
      <c r="X33" s="42" t="n">
        <f aca="false">AVERAGE(Table2734[[#This Row],[4A Freedom to establish religious organizations]:[4B Autonomy of religious organizations]])</f>
        <v>7.5</v>
      </c>
      <c r="Y33" s="42" t="n">
        <v>10</v>
      </c>
      <c r="Z33" s="42" t="n">
        <v>7.5</v>
      </c>
      <c r="AA33" s="42" t="n">
        <v>7.5</v>
      </c>
      <c r="AB33" s="42" t="n">
        <v>7.5</v>
      </c>
      <c r="AC33" s="42" t="n">
        <v>7.5</v>
      </c>
      <c r="AD33" s="42" t="e">
        <f aca="false">AVERAGE(Table2734[[#This Row],[5Ci Political parties]:[5ciii educational, sporting and cultural organizations]])</f>
        <v>#N/A</v>
      </c>
      <c r="AE33" s="42" t="n">
        <v>7.5</v>
      </c>
      <c r="AF33" s="42" t="n">
        <v>5</v>
      </c>
      <c r="AG33" s="42" t="n">
        <v>7.5</v>
      </c>
      <c r="AH33" s="42" t="e">
        <f aca="false">AVERAGE(Table2734[[#This Row],[5Di Political parties]:[5diii educational, sporting and cultural organizations5]])</f>
        <v>#N/A</v>
      </c>
      <c r="AI33" s="42" t="e">
        <f aca="false">AVERAGE(Y33:Z33,AD33,AH33)</f>
        <v>#N/A</v>
      </c>
      <c r="AJ33" s="42" t="n">
        <v>7.8759013187934</v>
      </c>
      <c r="AK33" s="47" t="n">
        <v>6.33333333333333</v>
      </c>
      <c r="AL33" s="47" t="n">
        <v>3</v>
      </c>
      <c r="AM33" s="47" t="n">
        <v>10</v>
      </c>
      <c r="AN33" s="47" t="n">
        <v>10</v>
      </c>
      <c r="AO33" s="47" t="n">
        <f aca="false">AVERAGE(Table2734[[#This Row],[6Di Access to foreign television (cable/ satellite)]:[6Dii Access to foreign newspapers]])</f>
        <v>10</v>
      </c>
      <c r="AP33" s="47" t="n">
        <v>7.5</v>
      </c>
      <c r="AQ33" s="42" t="n">
        <f aca="false">AVERAGE(AJ33:AL33,AO33:AP33)</f>
        <v>6.94184693042535</v>
      </c>
      <c r="AR33" s="42" t="n">
        <v>10</v>
      </c>
      <c r="AS33" s="42" t="n">
        <v>10</v>
      </c>
      <c r="AT33" s="42" t="n">
        <v>10</v>
      </c>
      <c r="AU33" s="42" t="n">
        <f aca="false">AVERAGE(AS33:AT33)</f>
        <v>10</v>
      </c>
      <c r="AV33" s="42" t="n">
        <f aca="false">AVERAGE(AR33,AU33)</f>
        <v>10</v>
      </c>
      <c r="AW33" s="43" t="n">
        <f aca="false">AVERAGE(Table2734[[#This Row],[RULE OF LAW]],Table2734[[#This Row],[SECURITY &amp; SAFETY]],Table2734[[#This Row],[PERSONAL FREEDOM (minus Security &amp;Safety and Rule of Law)]],Table2734[[#This Row],[PERSONAL FREEDOM (minus Security &amp;Safety and Rule of Law)]])</f>
        <v>6.44258840361825</v>
      </c>
      <c r="AX33" s="44" t="n">
        <v>6.6</v>
      </c>
      <c r="AY33" s="45" t="n">
        <f aca="false">AVERAGE(Table2734[[#This Row],[PERSONAL FREEDOM]:[ECONOMIC FREEDOM]])</f>
        <v>6.52129420180912</v>
      </c>
      <c r="AZ33" s="57" t="n">
        <f aca="false">RANK(BA33,$BA$2:$BA$154)</f>
        <v>105</v>
      </c>
      <c r="BA33" s="30" t="n">
        <f aca="false">ROUND(AY33, 2)</f>
        <v>6.52</v>
      </c>
      <c r="BB33" s="43" t="n">
        <f aca="false">Table2734[[#This Row],[1 Rule of Law]]</f>
        <v>4.8</v>
      </c>
      <c r="BC33" s="43" t="n">
        <f aca="false">Table2734[[#This Row],[2 Security &amp; Safety]]</f>
        <v>5.36028150896952</v>
      </c>
      <c r="BD33" s="43" t="e">
        <f aca="false">AVERAGE(AQ33,U33,AI33,AV33,X33)</f>
        <v>#N/A</v>
      </c>
    </row>
    <row r="34" customFormat="false" ht="15" hidden="false" customHeight="true" outlineLevel="0" collapsed="false">
      <c r="A34" s="41" t="s">
        <v>89</v>
      </c>
      <c r="B34" s="42" t="s">
        <v>60</v>
      </c>
      <c r="C34" s="42" t="s">
        <v>60</v>
      </c>
      <c r="D34" s="42" t="s">
        <v>60</v>
      </c>
      <c r="E34" s="42" t="n">
        <v>3.309082</v>
      </c>
      <c r="F34" s="42" t="n">
        <v>0</v>
      </c>
      <c r="G34" s="42" t="n">
        <v>0</v>
      </c>
      <c r="H34" s="42" t="n">
        <v>10</v>
      </c>
      <c r="I34" s="42" t="n">
        <v>2.5</v>
      </c>
      <c r="J34" s="42" t="n">
        <v>6.05556198498952</v>
      </c>
      <c r="K34" s="42" t="n">
        <v>9.621333950559</v>
      </c>
      <c r="L34" s="42" t="n">
        <f aca="false">AVERAGE(Table2734[[#This Row],[2Bi Disappearance]:[2Bv Terrorism Injured ]])</f>
        <v>5.6353791871097</v>
      </c>
      <c r="M34" s="42" t="n">
        <v>10</v>
      </c>
      <c r="N34" s="42" t="n">
        <v>10</v>
      </c>
      <c r="O34" s="47" t="n">
        <v>5</v>
      </c>
      <c r="P34" s="47" t="n">
        <f aca="false">AVERAGE(Table2734[[#This Row],[2Ci Female Genital Mutilation]:[2Ciii Equal Inheritance Rights]])</f>
        <v>8.33333333333333</v>
      </c>
      <c r="Q34" s="42" t="n">
        <f aca="false">AVERAGE(F34,L34,P34)</f>
        <v>4.65623750681435</v>
      </c>
      <c r="R34" s="42" t="n">
        <v>0</v>
      </c>
      <c r="S34" s="42" t="n">
        <v>0</v>
      </c>
      <c r="T34" s="42" t="n">
        <v>0</v>
      </c>
      <c r="U34" s="42" t="n">
        <f aca="false">AVERAGE(R34:T34)</f>
        <v>0</v>
      </c>
      <c r="V34" s="42" t="n">
        <v>5</v>
      </c>
      <c r="W34" s="42" t="n">
        <v>7.5</v>
      </c>
      <c r="X34" s="42" t="n">
        <f aca="false">AVERAGE(Table2734[[#This Row],[4A Freedom to establish religious organizations]:[4B Autonomy of religious organizations]])</f>
        <v>6.25</v>
      </c>
      <c r="Y34" s="42" t="n">
        <v>7.5</v>
      </c>
      <c r="Z34" s="42" t="n">
        <v>7.5</v>
      </c>
      <c r="AA34" s="42" t="n">
        <v>2.5</v>
      </c>
      <c r="AB34" s="42" t="n">
        <v>5</v>
      </c>
      <c r="AC34" s="42" t="n">
        <v>5</v>
      </c>
      <c r="AD34" s="42" t="e">
        <f aca="false">AVERAGE(Table2734[[#This Row],[5Ci Political parties]:[5ciii educational, sporting and cultural organizations]])</f>
        <v>#N/A</v>
      </c>
      <c r="AE34" s="42" t="n">
        <v>5</v>
      </c>
      <c r="AF34" s="42" t="n">
        <v>2.5</v>
      </c>
      <c r="AG34" s="42" t="n">
        <v>2.5</v>
      </c>
      <c r="AH34" s="42" t="e">
        <f aca="false">AVERAGE(Table2734[[#This Row],[5Di Political parties]:[5diii educational, sporting and cultural organizations5]])</f>
        <v>#N/A</v>
      </c>
      <c r="AI34" s="42" t="e">
        <f aca="false">AVERAGE(Y34:Z34,AD34,AH34)</f>
        <v>#N/A</v>
      </c>
      <c r="AJ34" s="42" t="n">
        <v>0</v>
      </c>
      <c r="AK34" s="58" t="n">
        <v>4.66666666666667</v>
      </c>
      <c r="AL34" s="42" t="n">
        <v>4.5</v>
      </c>
      <c r="AM34" s="42" t="n">
        <v>7.5</v>
      </c>
      <c r="AN34" s="42" t="n">
        <v>7.5</v>
      </c>
      <c r="AO34" s="42" t="n">
        <f aca="false">AVERAGE(Table2734[[#This Row],[6Di Access to foreign television (cable/ satellite)]:[6Dii Access to foreign newspapers]])</f>
        <v>7.5</v>
      </c>
      <c r="AP34" s="42" t="n">
        <v>10</v>
      </c>
      <c r="AQ34" s="42" t="n">
        <f aca="false">AVERAGE(AJ34:AL34,AO34:AP34)</f>
        <v>5.33333333333333</v>
      </c>
      <c r="AR34" s="42" t="n">
        <v>0</v>
      </c>
      <c r="AS34" s="42" t="n">
        <v>10</v>
      </c>
      <c r="AT34" s="42" t="n">
        <v>10</v>
      </c>
      <c r="AU34" s="42" t="n">
        <f aca="false">AVERAGE(AS34:AT34)</f>
        <v>10</v>
      </c>
      <c r="AV34" s="42" t="n">
        <f aca="false">AVERAGE(AR34,AU34)</f>
        <v>5</v>
      </c>
      <c r="AW34" s="43" t="n">
        <f aca="false">AVERAGE(Table2734[[#This Row],[RULE OF LAW]],Table2734[[#This Row],[SECURITY &amp; SAFETY]],Table2734[[#This Row],[PERSONAL FREEDOM (minus Security &amp;Safety and Rule of Law)]],Table2734[[#This Row],[PERSONAL FREEDOM (minus Security &amp;Safety and Rule of Law)]])</f>
        <v>4.21216321003692</v>
      </c>
      <c r="AX34" s="44" t="n">
        <v>5.43</v>
      </c>
      <c r="AY34" s="45" t="n">
        <f aca="false">AVERAGE(Table2734[[#This Row],[PERSONAL FREEDOM]:[ECONOMIC FREEDOM]])</f>
        <v>4.82108160501846</v>
      </c>
      <c r="AZ34" s="57" t="n">
        <f aca="false">RANK(BA34,$BA$2:$BA$154)</f>
        <v>151</v>
      </c>
      <c r="BA34" s="30" t="n">
        <f aca="false">ROUND(AY34, 2)</f>
        <v>4.82</v>
      </c>
      <c r="BB34" s="43" t="n">
        <f aca="false">Table2734[[#This Row],[1 Rule of Law]]</f>
        <v>3.309082</v>
      </c>
      <c r="BC34" s="43" t="n">
        <f aca="false">Table2734[[#This Row],[2 Security &amp; Safety]]</f>
        <v>4.65623750681435</v>
      </c>
      <c r="BD34" s="43" t="e">
        <f aca="false">AVERAGE(AQ34,U34,AI34,AV34,X34)</f>
        <v>#N/A</v>
      </c>
    </row>
    <row r="35" customFormat="false" ht="15" hidden="false" customHeight="true" outlineLevel="0" collapsed="false">
      <c r="A35" s="41" t="s">
        <v>90</v>
      </c>
      <c r="B35" s="42" t="s">
        <v>60</v>
      </c>
      <c r="C35" s="42" t="s">
        <v>60</v>
      </c>
      <c r="D35" s="42" t="s">
        <v>60</v>
      </c>
      <c r="E35" s="42" t="n">
        <v>3.93488</v>
      </c>
      <c r="F35" s="42" t="n">
        <v>5</v>
      </c>
      <c r="G35" s="42" t="n">
        <v>10</v>
      </c>
      <c r="H35" s="42" t="n">
        <v>10</v>
      </c>
      <c r="I35" s="42" t="n">
        <v>5</v>
      </c>
      <c r="J35" s="42" t="n">
        <v>10</v>
      </c>
      <c r="K35" s="42" t="n">
        <v>10</v>
      </c>
      <c r="L35" s="42" t="n">
        <f aca="false">AVERAGE(Table2734[[#This Row],[2Bi Disappearance]:[2Bv Terrorism Injured ]])</f>
        <v>9</v>
      </c>
      <c r="M35" s="42" t="n">
        <v>9</v>
      </c>
      <c r="N35" s="42" t="n">
        <v>10</v>
      </c>
      <c r="O35" s="47" t="n">
        <v>2.5</v>
      </c>
      <c r="P35" s="47" t="n">
        <f aca="false">AVERAGE(Table2734[[#This Row],[2Ci Female Genital Mutilation]:[2Ciii Equal Inheritance Rights]])</f>
        <v>7.16666666666667</v>
      </c>
      <c r="Q35" s="42" t="n">
        <f aca="false">AVERAGE(F35,L35,P35)</f>
        <v>7.05555555555556</v>
      </c>
      <c r="R35" s="42" t="n">
        <v>10</v>
      </c>
      <c r="S35" s="42" t="n">
        <v>10</v>
      </c>
      <c r="T35" s="42" t="n">
        <v>5</v>
      </c>
      <c r="U35" s="42" t="n">
        <f aca="false">AVERAGE(R35:T35)</f>
        <v>8.33333333333333</v>
      </c>
      <c r="V35" s="42" t="n">
        <v>10</v>
      </c>
      <c r="W35" s="42" t="n">
        <v>7.5</v>
      </c>
      <c r="X35" s="42" t="n">
        <f aca="false">AVERAGE(Table2734[[#This Row],[4A Freedom to establish religious organizations]:[4B Autonomy of religious organizations]])</f>
        <v>8.75</v>
      </c>
      <c r="Y35" s="42" t="n">
        <v>7.5</v>
      </c>
      <c r="Z35" s="42" t="n">
        <v>5</v>
      </c>
      <c r="AA35" s="42" t="n">
        <v>7.5</v>
      </c>
      <c r="AB35" s="42" t="n">
        <v>5</v>
      </c>
      <c r="AC35" s="42" t="n">
        <v>5</v>
      </c>
      <c r="AD35" s="42" t="e">
        <f aca="false">AVERAGE(Table2734[[#This Row],[5Ci Political parties]:[5ciii educational, sporting and cultural organizations]])</f>
        <v>#N/A</v>
      </c>
      <c r="AE35" s="42" t="n">
        <v>10</v>
      </c>
      <c r="AF35" s="42" t="n">
        <v>10</v>
      </c>
      <c r="AG35" s="42" t="n">
        <v>7.5</v>
      </c>
      <c r="AH35" s="42" t="e">
        <f aca="false">AVERAGE(Table2734[[#This Row],[5Di Political parties]:[5diii educational, sporting and cultural organizations5]])</f>
        <v>#N/A</v>
      </c>
      <c r="AI35" s="42" t="e">
        <f aca="false">AVERAGE(Y35:Z35,AD35,AH35)</f>
        <v>#N/A</v>
      </c>
      <c r="AJ35" s="42" t="n">
        <v>10</v>
      </c>
      <c r="AK35" s="58" t="n">
        <v>1.66666666666667</v>
      </c>
      <c r="AL35" s="42" t="n">
        <v>1.5</v>
      </c>
      <c r="AM35" s="42" t="n">
        <v>7.5</v>
      </c>
      <c r="AN35" s="42" t="n">
        <v>7.5</v>
      </c>
      <c r="AO35" s="42" t="n">
        <f aca="false">AVERAGE(Table2734[[#This Row],[6Di Access to foreign television (cable/ satellite)]:[6Dii Access to foreign newspapers]])</f>
        <v>7.5</v>
      </c>
      <c r="AP35" s="42" t="n">
        <v>5</v>
      </c>
      <c r="AQ35" s="42" t="n">
        <f aca="false">AVERAGE(AJ35:AL35,AO35:AP35)</f>
        <v>5.13333333333333</v>
      </c>
      <c r="AR35" s="42" t="n">
        <v>0</v>
      </c>
      <c r="AS35" s="42" t="n">
        <v>10</v>
      </c>
      <c r="AT35" s="42" t="n">
        <v>10</v>
      </c>
      <c r="AU35" s="42" t="n">
        <f aca="false">AVERAGE(AS35:AT35)</f>
        <v>10</v>
      </c>
      <c r="AV35" s="42" t="n">
        <f aca="false">AVERAGE(AR35,AU35)</f>
        <v>5</v>
      </c>
      <c r="AW35" s="43" t="n">
        <f aca="false">AVERAGE(Table2734[[#This Row],[RULE OF LAW]],Table2734[[#This Row],[SECURITY &amp; SAFETY]],Table2734[[#This Row],[PERSONAL FREEDOM (minus Security &amp;Safety and Rule of Law)]],Table2734[[#This Row],[PERSONAL FREEDOM (minus Security &amp;Safety and Rule of Law)]])</f>
        <v>6.15677555555556</v>
      </c>
      <c r="AX35" s="44" t="n">
        <v>4.53</v>
      </c>
      <c r="AY35" s="45" t="n">
        <f aca="false">AVERAGE(Table2734[[#This Row],[PERSONAL FREEDOM]:[ECONOMIC FREEDOM]])</f>
        <v>5.34338777777778</v>
      </c>
      <c r="AZ35" s="57" t="n">
        <f aca="false">RANK(BA35,$BA$2:$BA$154)</f>
        <v>142</v>
      </c>
      <c r="BA35" s="30" t="n">
        <f aca="false">ROUND(AY35, 2)</f>
        <v>5.34</v>
      </c>
      <c r="BB35" s="43" t="n">
        <f aca="false">Table2734[[#This Row],[1 Rule of Law]]</f>
        <v>3.93488</v>
      </c>
      <c r="BC35" s="43" t="n">
        <f aca="false">Table2734[[#This Row],[2 Security &amp; Safety]]</f>
        <v>7.05555555555556</v>
      </c>
      <c r="BD35" s="43" t="e">
        <f aca="false">AVERAGE(AQ35,U35,AI35,AV35,X35)</f>
        <v>#N/A</v>
      </c>
    </row>
    <row r="36" customFormat="false" ht="15" hidden="false" customHeight="true" outlineLevel="0" collapsed="false">
      <c r="A36" s="41" t="s">
        <v>91</v>
      </c>
      <c r="B36" s="42" t="s">
        <v>60</v>
      </c>
      <c r="C36" s="42" t="s">
        <v>60</v>
      </c>
      <c r="D36" s="42" t="s">
        <v>60</v>
      </c>
      <c r="E36" s="42" t="n">
        <v>6.165984</v>
      </c>
      <c r="F36" s="42" t="n">
        <v>6</v>
      </c>
      <c r="G36" s="42" t="n">
        <v>10</v>
      </c>
      <c r="H36" s="42" t="n">
        <v>10</v>
      </c>
      <c r="I36" s="42" t="n">
        <v>10</v>
      </c>
      <c r="J36" s="42" t="n">
        <v>10</v>
      </c>
      <c r="K36" s="42" t="n">
        <v>10</v>
      </c>
      <c r="L36" s="42" t="n">
        <f aca="false">AVERAGE(Table2734[[#This Row],[2Bi Disappearance]:[2Bv Terrorism Injured ]])</f>
        <v>10</v>
      </c>
      <c r="M36" s="42" t="n">
        <v>10</v>
      </c>
      <c r="N36" s="42" t="n">
        <v>10</v>
      </c>
      <c r="O36" s="47" t="n">
        <v>10</v>
      </c>
      <c r="P36" s="47" t="n">
        <f aca="false">AVERAGE(Table2734[[#This Row],[2Ci Female Genital Mutilation]:[2Ciii Equal Inheritance Rights]])</f>
        <v>10</v>
      </c>
      <c r="Q36" s="42" t="n">
        <f aca="false">AVERAGE(F36,L36,P36)</f>
        <v>8.66666666666667</v>
      </c>
      <c r="R36" s="42" t="n">
        <v>5</v>
      </c>
      <c r="S36" s="42" t="n">
        <v>10</v>
      </c>
      <c r="T36" s="42" t="n">
        <v>10</v>
      </c>
      <c r="U36" s="42" t="n">
        <f aca="false">AVERAGE(R36:T36)</f>
        <v>8.33333333333333</v>
      </c>
      <c r="V36" s="42" t="n">
        <v>7.5</v>
      </c>
      <c r="W36" s="42" t="n">
        <v>7.5</v>
      </c>
      <c r="X36" s="42" t="n">
        <f aca="false">AVERAGE(Table2734[[#This Row],[4A Freedom to establish religious organizations]:[4B Autonomy of religious organizations]])</f>
        <v>7.5</v>
      </c>
      <c r="Y36" s="42" t="n">
        <v>10</v>
      </c>
      <c r="Z36" s="42" t="n">
        <v>10</v>
      </c>
      <c r="AA36" s="42" t="n">
        <v>10</v>
      </c>
      <c r="AB36" s="42" t="n">
        <v>7.5</v>
      </c>
      <c r="AC36" s="42" t="n">
        <v>7.5</v>
      </c>
      <c r="AD36" s="42" t="e">
        <f aca="false">AVERAGE(Table2734[[#This Row],[5Ci Political parties]:[5ciii educational, sporting and cultural organizations]])</f>
        <v>#N/A</v>
      </c>
      <c r="AE36" s="42" t="n">
        <v>7.5</v>
      </c>
      <c r="AF36" s="42" t="n">
        <v>7.5</v>
      </c>
      <c r="AG36" s="42" t="n">
        <v>10</v>
      </c>
      <c r="AH36" s="42" t="e">
        <f aca="false">AVERAGE(Table2734[[#This Row],[5Di Political parties]:[5diii educational, sporting and cultural organizations5]])</f>
        <v>#N/A</v>
      </c>
      <c r="AI36" s="42" t="e">
        <f aca="false">AVERAGE(Y36:Z36,AD36,AH36)</f>
        <v>#N/A</v>
      </c>
      <c r="AJ36" s="42" t="n">
        <v>10</v>
      </c>
      <c r="AK36" s="47" t="n">
        <v>8.33333333333333</v>
      </c>
      <c r="AL36" s="47" t="n">
        <v>8</v>
      </c>
      <c r="AM36" s="47" t="n">
        <v>10</v>
      </c>
      <c r="AN36" s="47" t="n">
        <v>10</v>
      </c>
      <c r="AO36" s="47" t="n">
        <f aca="false">AVERAGE(Table2734[[#This Row],[6Di Access to foreign television (cable/ satellite)]:[6Dii Access to foreign newspapers]])</f>
        <v>10</v>
      </c>
      <c r="AP36" s="47" t="n">
        <v>10</v>
      </c>
      <c r="AQ36" s="42" t="n">
        <f aca="false">AVERAGE(AJ36:AL36,AO36:AP36)</f>
        <v>9.26666666666667</v>
      </c>
      <c r="AR36" s="42" t="n">
        <v>10</v>
      </c>
      <c r="AS36" s="42" t="n">
        <v>10</v>
      </c>
      <c r="AT36" s="42" t="n">
        <v>10</v>
      </c>
      <c r="AU36" s="42" t="n">
        <f aca="false">AVERAGE(AS36:AT36)</f>
        <v>10</v>
      </c>
      <c r="AV36" s="42" t="n">
        <f aca="false">AVERAGE(AR36,AU36)</f>
        <v>10</v>
      </c>
      <c r="AW36" s="43" t="n">
        <f aca="false">AVERAGE(Table2734[[#This Row],[RULE OF LAW]],Table2734[[#This Row],[SECURITY &amp; SAFETY]],Table2734[[#This Row],[PERSONAL FREEDOM (minus Security &amp;Safety and Rule of Law)]],Table2734[[#This Row],[PERSONAL FREEDOM (minus Security &amp;Safety and Rule of Law)]])</f>
        <v>8.13482933333333</v>
      </c>
      <c r="AX36" s="44" t="n">
        <v>7.61</v>
      </c>
      <c r="AY36" s="45" t="n">
        <f aca="false">AVERAGE(Table2734[[#This Row],[PERSONAL FREEDOM]:[ECONOMIC FREEDOM]])</f>
        <v>7.87241466666667</v>
      </c>
      <c r="AZ36" s="57" t="n">
        <f aca="false">RANK(BA36,$BA$2:$BA$154)</f>
        <v>40</v>
      </c>
      <c r="BA36" s="30" t="n">
        <f aca="false">ROUND(AY36, 2)</f>
        <v>7.87</v>
      </c>
      <c r="BB36" s="43" t="n">
        <f aca="false">Table2734[[#This Row],[1 Rule of Law]]</f>
        <v>6.165984</v>
      </c>
      <c r="BC36" s="43" t="n">
        <f aca="false">Table2734[[#This Row],[2 Security &amp; Safety]]</f>
        <v>8.66666666666667</v>
      </c>
      <c r="BD36" s="43" t="e">
        <f aca="false">AVERAGE(AQ36,U36,AI36,AV36,X36)</f>
        <v>#N/A</v>
      </c>
    </row>
    <row r="37" customFormat="false" ht="15" hidden="false" customHeight="true" outlineLevel="0" collapsed="false">
      <c r="A37" s="41" t="s">
        <v>92</v>
      </c>
      <c r="B37" s="42" t="n">
        <v>2.73333333333333</v>
      </c>
      <c r="C37" s="42" t="n">
        <v>5.09227964669007</v>
      </c>
      <c r="D37" s="42" t="n">
        <v>3.72024763813345</v>
      </c>
      <c r="E37" s="42" t="n">
        <v>3.8</v>
      </c>
      <c r="F37" s="42" t="n">
        <v>4.56</v>
      </c>
      <c r="G37" s="42" t="n">
        <v>5</v>
      </c>
      <c r="H37" s="42" t="n">
        <v>9.39831385537755</v>
      </c>
      <c r="I37" s="42" t="n">
        <v>2.5</v>
      </c>
      <c r="J37" s="42" t="n">
        <v>9.60460624781953</v>
      </c>
      <c r="K37" s="42" t="n">
        <v>9.9690561411337</v>
      </c>
      <c r="L37" s="42" t="n">
        <f aca="false">AVERAGE(Table2734[[#This Row],[2Bi Disappearance]:[2Bv Terrorism Injured ]])</f>
        <v>7.29439524886616</v>
      </c>
      <c r="M37" s="42" t="n">
        <v>6.4</v>
      </c>
      <c r="N37" s="42" t="n">
        <v>10</v>
      </c>
      <c r="O37" s="47" t="n">
        <v>5</v>
      </c>
      <c r="P37" s="47" t="n">
        <f aca="false">AVERAGE(Table2734[[#This Row],[2Ci Female Genital Mutilation]:[2Ciii Equal Inheritance Rights]])</f>
        <v>7.13333333333333</v>
      </c>
      <c r="Q37" s="42" t="n">
        <f aca="false">AVERAGE(F37,L37,P37)</f>
        <v>6.32924286073316</v>
      </c>
      <c r="R37" s="42" t="n">
        <v>0</v>
      </c>
      <c r="S37" s="42" t="n">
        <v>5</v>
      </c>
      <c r="T37" s="42" t="n">
        <v>5</v>
      </c>
      <c r="U37" s="42" t="n">
        <f aca="false">AVERAGE(R37:T37)</f>
        <v>3.33333333333333</v>
      </c>
      <c r="V37" s="42" t="n">
        <v>10</v>
      </c>
      <c r="W37" s="42" t="n">
        <v>10</v>
      </c>
      <c r="X37" s="42" t="n">
        <f aca="false">AVERAGE(Table2734[[#This Row],[4A Freedom to establish religious organizations]:[4B Autonomy of religious organizations]])</f>
        <v>10</v>
      </c>
      <c r="Y37" s="42" t="n">
        <v>10</v>
      </c>
      <c r="Z37" s="42" t="n">
        <v>7.5</v>
      </c>
      <c r="AA37" s="42" t="n">
        <v>10</v>
      </c>
      <c r="AB37" s="42" t="n">
        <v>10</v>
      </c>
      <c r="AC37" s="42" t="n">
        <v>10</v>
      </c>
      <c r="AD37" s="42" t="e">
        <f aca="false">AVERAGE(Table2734[[#This Row],[5Ci Political parties]:[5ciii educational, sporting and cultural organizations]])</f>
        <v>#N/A</v>
      </c>
      <c r="AE37" s="42" t="n">
        <v>10</v>
      </c>
      <c r="AF37" s="42" t="n">
        <v>10</v>
      </c>
      <c r="AG37" s="42" t="n">
        <v>10</v>
      </c>
      <c r="AH37" s="42" t="e">
        <f aca="false">AVERAGE(Table2734[[#This Row],[5Di Political parties]:[5diii educational, sporting and cultural organizations5]])</f>
        <v>#N/A</v>
      </c>
      <c r="AI37" s="42" t="e">
        <f aca="false">AVERAGE(Y37:Z37,AD37,AH37)</f>
        <v>#N/A</v>
      </c>
      <c r="AJ37" s="42" t="n">
        <v>0</v>
      </c>
      <c r="AK37" s="47" t="n">
        <v>3.33333333333333</v>
      </c>
      <c r="AL37" s="47" t="n">
        <v>2.25</v>
      </c>
      <c r="AM37" s="47" t="n">
        <v>10</v>
      </c>
      <c r="AN37" s="47" t="n">
        <v>7.5</v>
      </c>
      <c r="AO37" s="47" t="n">
        <f aca="false">AVERAGE(Table2734[[#This Row],[6Di Access to foreign television (cable/ satellite)]:[6Dii Access to foreign newspapers]])</f>
        <v>8.75</v>
      </c>
      <c r="AP37" s="47" t="n">
        <v>10</v>
      </c>
      <c r="AQ37" s="42" t="n">
        <f aca="false">AVERAGE(AJ37:AL37,AO37:AP37)</f>
        <v>4.86666666666667</v>
      </c>
      <c r="AR37" s="42" t="n">
        <v>5</v>
      </c>
      <c r="AS37" s="42" t="n">
        <v>10</v>
      </c>
      <c r="AT37" s="42" t="n">
        <v>10</v>
      </c>
      <c r="AU37" s="42" t="n">
        <f aca="false">AVERAGE(AS37:AT37)</f>
        <v>10</v>
      </c>
      <c r="AV37" s="42" t="n">
        <f aca="false">AVERAGE(AR37,AU37)</f>
        <v>7.5</v>
      </c>
      <c r="AW37" s="43" t="n">
        <f aca="false">AVERAGE(Table2734[[#This Row],[RULE OF LAW]],Table2734[[#This Row],[SECURITY &amp; SAFETY]],Table2734[[#This Row],[PERSONAL FREEDOM (minus Security &amp;Safety and Rule of Law)]],Table2734[[#This Row],[PERSONAL FREEDOM (minus Security &amp;Safety and Rule of Law)]])</f>
        <v>6.03981071518329</v>
      </c>
      <c r="AX37" s="44" t="n">
        <v>5.98</v>
      </c>
      <c r="AY37" s="45" t="n">
        <f aca="false">AVERAGE(Table2734[[#This Row],[PERSONAL FREEDOM]:[ECONOMIC FREEDOM]])</f>
        <v>6.00990535759165</v>
      </c>
      <c r="AZ37" s="57" t="n">
        <f aca="false">RANK(BA37,$BA$2:$BA$154)</f>
        <v>126</v>
      </c>
      <c r="BA37" s="30" t="n">
        <f aca="false">ROUND(AY37, 2)</f>
        <v>6.01</v>
      </c>
      <c r="BB37" s="43" t="n">
        <f aca="false">Table2734[[#This Row],[1 Rule of Law]]</f>
        <v>3.8</v>
      </c>
      <c r="BC37" s="43" t="n">
        <f aca="false">Table2734[[#This Row],[2 Security &amp; Safety]]</f>
        <v>6.32924286073316</v>
      </c>
      <c r="BD37" s="43" t="e">
        <f aca="false">AVERAGE(AQ37,U37,AI37,AV37,X37)</f>
        <v>#N/A</v>
      </c>
    </row>
    <row r="38" customFormat="false" ht="15" hidden="false" customHeight="true" outlineLevel="0" collapsed="false">
      <c r="A38" s="41" t="s">
        <v>93</v>
      </c>
      <c r="B38" s="42" t="n">
        <v>6.3</v>
      </c>
      <c r="C38" s="42" t="n">
        <v>5.12039305558605</v>
      </c>
      <c r="D38" s="42" t="n">
        <v>5.2729957159174</v>
      </c>
      <c r="E38" s="42" t="n">
        <v>5.6</v>
      </c>
      <c r="F38" s="42" t="n">
        <v>9.56</v>
      </c>
      <c r="G38" s="42" t="n">
        <v>10</v>
      </c>
      <c r="H38" s="42" t="n">
        <v>10</v>
      </c>
      <c r="I38" s="42" t="n">
        <v>10</v>
      </c>
      <c r="J38" s="42" t="n">
        <v>10</v>
      </c>
      <c r="K38" s="42" t="n">
        <v>10</v>
      </c>
      <c r="L38" s="42" t="n">
        <f aca="false">AVERAGE(Table2734[[#This Row],[2Bi Disappearance]:[2Bv Terrorism Injured ]])</f>
        <v>10</v>
      </c>
      <c r="M38" s="42" t="n">
        <v>10</v>
      </c>
      <c r="N38" s="42" t="n">
        <v>10</v>
      </c>
      <c r="O38" s="47" t="n">
        <v>10</v>
      </c>
      <c r="P38" s="47" t="n">
        <f aca="false">AVERAGE(Table2734[[#This Row],[2Ci Female Genital Mutilation]:[2Ciii Equal Inheritance Rights]])</f>
        <v>10</v>
      </c>
      <c r="Q38" s="42" t="n">
        <f aca="false">AVERAGE(F38,L38,P38)</f>
        <v>9.85333333333333</v>
      </c>
      <c r="R38" s="42" t="n">
        <v>10</v>
      </c>
      <c r="S38" s="42" t="n">
        <v>10</v>
      </c>
      <c r="T38" s="42" t="n">
        <v>10</v>
      </c>
      <c r="U38" s="42" t="n">
        <f aca="false">AVERAGE(R38:T38)</f>
        <v>10</v>
      </c>
      <c r="V38" s="42" t="n">
        <v>7.5</v>
      </c>
      <c r="W38" s="42" t="n">
        <v>7.5</v>
      </c>
      <c r="X38" s="42" t="n">
        <f aca="false">AVERAGE(Table2734[[#This Row],[4A Freedom to establish religious organizations]:[4B Autonomy of religious organizations]])</f>
        <v>7.5</v>
      </c>
      <c r="Y38" s="42" t="n">
        <v>10</v>
      </c>
      <c r="Z38" s="42" t="n">
        <v>10</v>
      </c>
      <c r="AA38" s="42" t="n">
        <v>10</v>
      </c>
      <c r="AB38" s="42" t="n">
        <v>7.5</v>
      </c>
      <c r="AC38" s="42" t="n">
        <v>10</v>
      </c>
      <c r="AD38" s="42" t="e">
        <f aca="false">AVERAGE(Table2734[[#This Row],[5Ci Political parties]:[5ciii educational, sporting and cultural organizations]])</f>
        <v>#N/A</v>
      </c>
      <c r="AE38" s="42" t="n">
        <v>10</v>
      </c>
      <c r="AF38" s="42" t="n">
        <v>7.5</v>
      </c>
      <c r="AG38" s="42" t="n">
        <v>10</v>
      </c>
      <c r="AH38" s="42" t="e">
        <f aca="false">AVERAGE(Table2734[[#This Row],[5Di Political parties]:[5diii educational, sporting and cultural organizations5]])</f>
        <v>#N/A</v>
      </c>
      <c r="AI38" s="42" t="e">
        <f aca="false">AVERAGE(Y38:Z38,AD38,AH38)</f>
        <v>#N/A</v>
      </c>
      <c r="AJ38" s="42" t="n">
        <v>10</v>
      </c>
      <c r="AK38" s="47" t="n">
        <v>7</v>
      </c>
      <c r="AL38" s="47" t="n">
        <v>6</v>
      </c>
      <c r="AM38" s="47" t="n">
        <v>10</v>
      </c>
      <c r="AN38" s="47" t="n">
        <v>10</v>
      </c>
      <c r="AO38" s="47" t="n">
        <f aca="false">AVERAGE(Table2734[[#This Row],[6Di Access to foreign television (cable/ satellite)]:[6Dii Access to foreign newspapers]])</f>
        <v>10</v>
      </c>
      <c r="AP38" s="47" t="n">
        <v>10</v>
      </c>
      <c r="AQ38" s="42" t="n">
        <f aca="false">AVERAGE(AJ38:AL38,AO38:AP38)</f>
        <v>8.6</v>
      </c>
      <c r="AR38" s="42" t="n">
        <v>10</v>
      </c>
      <c r="AS38" s="42" t="n">
        <v>10</v>
      </c>
      <c r="AT38" s="42" t="n">
        <v>10</v>
      </c>
      <c r="AU38" s="42" t="n">
        <f aca="false">AVERAGE(AS38:AT38)</f>
        <v>10</v>
      </c>
      <c r="AV38" s="42" t="n">
        <f aca="false">AVERAGE(AR38,AU38)</f>
        <v>10</v>
      </c>
      <c r="AW38" s="43" t="n">
        <f aca="false">AVERAGE(Table2734[[#This Row],[RULE OF LAW]],Table2734[[#This Row],[SECURITY &amp; SAFETY]],Table2734[[#This Row],[PERSONAL FREEDOM (minus Security &amp;Safety and Rule of Law)]],Table2734[[#This Row],[PERSONAL FREEDOM (minus Security &amp;Safety and Rule of Law)]])</f>
        <v>8.43166666666667</v>
      </c>
      <c r="AX38" s="44" t="n">
        <v>6.91</v>
      </c>
      <c r="AY38" s="45" t="n">
        <f aca="false">AVERAGE(Table2734[[#This Row],[PERSONAL FREEDOM]:[ECONOMIC FREEDOM]])</f>
        <v>7.67083333333333</v>
      </c>
      <c r="AZ38" s="57" t="n">
        <f aca="false">RANK(BA38,$BA$2:$BA$154)</f>
        <v>44</v>
      </c>
      <c r="BA38" s="30" t="n">
        <f aca="false">ROUND(AY38, 2)</f>
        <v>7.67</v>
      </c>
      <c r="BB38" s="43" t="n">
        <f aca="false">Table2734[[#This Row],[1 Rule of Law]]</f>
        <v>5.6</v>
      </c>
      <c r="BC38" s="43" t="n">
        <f aca="false">Table2734[[#This Row],[2 Security &amp; Safety]]</f>
        <v>9.85333333333333</v>
      </c>
      <c r="BD38" s="43" t="e">
        <f aca="false">AVERAGE(AQ38,U38,AI38,AV38,X38)</f>
        <v>#N/A</v>
      </c>
    </row>
    <row r="39" customFormat="false" ht="15" hidden="false" customHeight="true" outlineLevel="0" collapsed="false">
      <c r="A39" s="41" t="s">
        <v>94</v>
      </c>
      <c r="B39" s="42" t="s">
        <v>60</v>
      </c>
      <c r="C39" s="42" t="s">
        <v>60</v>
      </c>
      <c r="D39" s="42" t="s">
        <v>60</v>
      </c>
      <c r="E39" s="42" t="n">
        <v>7.118284</v>
      </c>
      <c r="F39" s="42" t="n">
        <v>9.68</v>
      </c>
      <c r="G39" s="42" t="n">
        <v>10</v>
      </c>
      <c r="H39" s="42" t="n">
        <v>10</v>
      </c>
      <c r="I39" s="42" t="n">
        <v>7.5</v>
      </c>
      <c r="J39" s="42" t="n">
        <v>10</v>
      </c>
      <c r="K39" s="42" t="n">
        <v>10</v>
      </c>
      <c r="L39" s="42" t="n">
        <f aca="false">AVERAGE(Table2734[[#This Row],[2Bi Disappearance]:[2Bv Terrorism Injured ]])</f>
        <v>9.5</v>
      </c>
      <c r="M39" s="42" t="n">
        <v>10</v>
      </c>
      <c r="N39" s="42" t="n">
        <v>10</v>
      </c>
      <c r="O39" s="47" t="s">
        <v>60</v>
      </c>
      <c r="P39" s="47" t="n">
        <f aca="false">AVERAGE(Table2734[[#This Row],[2Ci Female Genital Mutilation]:[2Ciii Equal Inheritance Rights]])</f>
        <v>10</v>
      </c>
      <c r="Q39" s="42" t="n">
        <f aca="false">AVERAGE(F39,L39,P39)</f>
        <v>9.72666666666667</v>
      </c>
      <c r="R39" s="42" t="n">
        <v>10</v>
      </c>
      <c r="S39" s="42" t="n">
        <v>10</v>
      </c>
      <c r="T39" s="42" t="n">
        <v>10</v>
      </c>
      <c r="U39" s="42" t="n">
        <f aca="false">AVERAGE(R39:T39)</f>
        <v>10</v>
      </c>
      <c r="V39" s="42" t="n">
        <v>5</v>
      </c>
      <c r="W39" s="42" t="n">
        <v>10</v>
      </c>
      <c r="X39" s="42" t="n">
        <f aca="false">AVERAGE(Table2734[[#This Row],[4A Freedom to establish religious organizations]:[4B Autonomy of religious organizations]])</f>
        <v>7.5</v>
      </c>
      <c r="Y39" s="42" t="n">
        <v>10</v>
      </c>
      <c r="Z39" s="42" t="n">
        <v>10</v>
      </c>
      <c r="AA39" s="42" t="n">
        <v>7.5</v>
      </c>
      <c r="AB39" s="42" t="n">
        <v>10</v>
      </c>
      <c r="AC39" s="42" t="n">
        <v>7.5</v>
      </c>
      <c r="AD39" s="42" t="e">
        <f aca="false">AVERAGE(Table2734[[#This Row],[5Ci Political parties]:[5ciii educational, sporting and cultural organizations]])</f>
        <v>#N/A</v>
      </c>
      <c r="AE39" s="42" t="n">
        <v>10</v>
      </c>
      <c r="AF39" s="42" t="n">
        <v>10</v>
      </c>
      <c r="AG39" s="42" t="n">
        <v>10</v>
      </c>
      <c r="AH39" s="42" t="e">
        <f aca="false">AVERAGE(Table2734[[#This Row],[5Di Political parties]:[5diii educational, sporting and cultural organizations5]])</f>
        <v>#N/A</v>
      </c>
      <c r="AI39" s="42" t="e">
        <f aca="false">AVERAGE(Y39:Z39,AD39,AH39)</f>
        <v>#N/A</v>
      </c>
      <c r="AJ39" s="42" t="n">
        <v>10</v>
      </c>
      <c r="AK39" s="47" t="n">
        <v>8.33333333333333</v>
      </c>
      <c r="AL39" s="47" t="n">
        <v>7.75</v>
      </c>
      <c r="AM39" s="47" t="n">
        <v>10</v>
      </c>
      <c r="AN39" s="47" t="n">
        <v>10</v>
      </c>
      <c r="AO39" s="47" t="n">
        <f aca="false">AVERAGE(Table2734[[#This Row],[6Di Access to foreign television (cable/ satellite)]:[6Dii Access to foreign newspapers]])</f>
        <v>10</v>
      </c>
      <c r="AP39" s="47" t="n">
        <v>10</v>
      </c>
      <c r="AQ39" s="42" t="n">
        <f aca="false">AVERAGE(AJ39:AL39,AO39:AP39)</f>
        <v>9.21666666666667</v>
      </c>
      <c r="AR39" s="42" t="n">
        <v>10</v>
      </c>
      <c r="AS39" s="42" t="n">
        <v>5</v>
      </c>
      <c r="AT39" s="42" t="n">
        <v>5</v>
      </c>
      <c r="AU39" s="42" t="n">
        <f aca="false">AVERAGE(AS39:AT39)</f>
        <v>5</v>
      </c>
      <c r="AV39" s="42" t="n">
        <f aca="false">AVERAGE(AR39,AU39)</f>
        <v>7.5</v>
      </c>
      <c r="AW39" s="43" t="n">
        <f aca="false">AVERAGE(Table2734[[#This Row],[RULE OF LAW]],Table2734[[#This Row],[SECURITY &amp; SAFETY]],Table2734[[#This Row],[PERSONAL FREEDOM (minus Security &amp;Safety and Rule of Law)]],Table2734[[#This Row],[PERSONAL FREEDOM (minus Security &amp;Safety and Rule of Law)]])</f>
        <v>8.59123766666667</v>
      </c>
      <c r="AX39" s="44" t="n">
        <v>7.62</v>
      </c>
      <c r="AY39" s="45" t="n">
        <f aca="false">AVERAGE(Table2734[[#This Row],[PERSONAL FREEDOM]:[ECONOMIC FREEDOM]])</f>
        <v>8.10561883333333</v>
      </c>
      <c r="AZ39" s="57" t="n">
        <f aca="false">RANK(BA39,$BA$2:$BA$154)</f>
        <v>28</v>
      </c>
      <c r="BA39" s="30" t="n">
        <f aca="false">ROUND(AY39, 2)</f>
        <v>8.11</v>
      </c>
      <c r="BB39" s="43" t="n">
        <f aca="false">Table2734[[#This Row],[1 Rule of Law]]</f>
        <v>7.118284</v>
      </c>
      <c r="BC39" s="43" t="n">
        <f aca="false">Table2734[[#This Row],[2 Security &amp; Safety]]</f>
        <v>9.72666666666667</v>
      </c>
      <c r="BD39" s="43" t="e">
        <f aca="false">AVERAGE(AQ39,U39,AI39,AV39,X39)</f>
        <v>#N/A</v>
      </c>
    </row>
    <row r="40" customFormat="false" ht="15" hidden="false" customHeight="true" outlineLevel="0" collapsed="false">
      <c r="A40" s="41" t="s">
        <v>95</v>
      </c>
      <c r="B40" s="42" t="n">
        <v>8.33333333333333</v>
      </c>
      <c r="C40" s="42" t="n">
        <v>6.47194732448907</v>
      </c>
      <c r="D40" s="42" t="n">
        <v>6.96109026947686</v>
      </c>
      <c r="E40" s="42" t="n">
        <v>7.3</v>
      </c>
      <c r="F40" s="42" t="n">
        <v>9.68</v>
      </c>
      <c r="G40" s="42" t="n">
        <v>10</v>
      </c>
      <c r="H40" s="42" t="n">
        <v>10</v>
      </c>
      <c r="I40" s="42" t="n">
        <v>7.5</v>
      </c>
      <c r="J40" s="42" t="n">
        <v>10</v>
      </c>
      <c r="K40" s="42" t="n">
        <v>10</v>
      </c>
      <c r="L40" s="42" t="n">
        <f aca="false">AVERAGE(Table2734[[#This Row],[2Bi Disappearance]:[2Bv Terrorism Injured ]])</f>
        <v>9.5</v>
      </c>
      <c r="M40" s="42" t="n">
        <v>10</v>
      </c>
      <c r="N40" s="42" t="n">
        <v>10</v>
      </c>
      <c r="O40" s="47" t="n">
        <v>10</v>
      </c>
      <c r="P40" s="47" t="n">
        <f aca="false">AVERAGE(Table2734[[#This Row],[2Ci Female Genital Mutilation]:[2Ciii Equal Inheritance Rights]])</f>
        <v>10</v>
      </c>
      <c r="Q40" s="42" t="n">
        <f aca="false">AVERAGE(F40,L40,P40)</f>
        <v>9.72666666666667</v>
      </c>
      <c r="R40" s="42" t="n">
        <v>10</v>
      </c>
      <c r="S40" s="42" t="n">
        <v>10</v>
      </c>
      <c r="T40" s="42" t="s">
        <v>60</v>
      </c>
      <c r="U40" s="42" t="n">
        <f aca="false">AVERAGE(R40:T40)</f>
        <v>10</v>
      </c>
      <c r="V40" s="42" t="n">
        <v>10</v>
      </c>
      <c r="W40" s="42" t="n">
        <v>10</v>
      </c>
      <c r="X40" s="42" t="n">
        <f aca="false">AVERAGE(Table2734[[#This Row],[4A Freedom to establish religious organizations]:[4B Autonomy of religious organizations]])</f>
        <v>10</v>
      </c>
      <c r="Y40" s="42" t="n">
        <v>10</v>
      </c>
      <c r="Z40" s="42" t="n">
        <v>10</v>
      </c>
      <c r="AA40" s="42" t="n">
        <v>10</v>
      </c>
      <c r="AB40" s="42" t="n">
        <v>5</v>
      </c>
      <c r="AC40" s="42" t="n">
        <v>10</v>
      </c>
      <c r="AD40" s="42" t="e">
        <f aca="false">AVERAGE(Table2734[[#This Row],[5Ci Political parties]:[5ciii educational, sporting and cultural organizations]])</f>
        <v>#N/A</v>
      </c>
      <c r="AE40" s="42" t="n">
        <v>7.5</v>
      </c>
      <c r="AF40" s="42" t="n">
        <v>10</v>
      </c>
      <c r="AG40" s="42" t="n">
        <v>10</v>
      </c>
      <c r="AH40" s="42" t="e">
        <f aca="false">AVERAGE(Table2734[[#This Row],[5Di Political parties]:[5diii educational, sporting and cultural organizations5]])</f>
        <v>#N/A</v>
      </c>
      <c r="AI40" s="42" t="e">
        <f aca="false">AVERAGE(Y40:Z40,AD40,AH40)</f>
        <v>#N/A</v>
      </c>
      <c r="AJ40" s="42" t="n">
        <v>10</v>
      </c>
      <c r="AK40" s="47" t="n">
        <v>8.66666666666667</v>
      </c>
      <c r="AL40" s="47" t="n">
        <v>8</v>
      </c>
      <c r="AM40" s="47" t="n">
        <v>10</v>
      </c>
      <c r="AN40" s="47" t="n">
        <v>10</v>
      </c>
      <c r="AO40" s="47" t="n">
        <f aca="false">AVERAGE(Table2734[[#This Row],[6Di Access to foreign television (cable/ satellite)]:[6Dii Access to foreign newspapers]])</f>
        <v>10</v>
      </c>
      <c r="AP40" s="47" t="n">
        <v>10</v>
      </c>
      <c r="AQ40" s="42" t="n">
        <f aca="false">AVERAGE(AJ40:AL40,AO40:AP40)</f>
        <v>9.33333333333333</v>
      </c>
      <c r="AR40" s="42" t="n">
        <v>10</v>
      </c>
      <c r="AS40" s="42" t="n">
        <v>10</v>
      </c>
      <c r="AT40" s="42" t="n">
        <v>10</v>
      </c>
      <c r="AU40" s="42" t="n">
        <f aca="false">AVERAGE(AS40:AT40)</f>
        <v>10</v>
      </c>
      <c r="AV40" s="42" t="n">
        <f aca="false">AVERAGE(AR40,AU40)</f>
        <v>10</v>
      </c>
      <c r="AW40" s="43" t="n">
        <f aca="false">AVERAGE(Table2734[[#This Row],[RULE OF LAW]],Table2734[[#This Row],[SECURITY &amp; SAFETY]],Table2734[[#This Row],[PERSONAL FREEDOM (minus Security &amp;Safety and Rule of Law)]],Table2734[[#This Row],[PERSONAL FREEDOM (minus Security &amp;Safety and Rule of Law)]])</f>
        <v>9.1275</v>
      </c>
      <c r="AX40" s="44" t="n">
        <v>7.23</v>
      </c>
      <c r="AY40" s="45" t="n">
        <f aca="false">AVERAGE(Table2734[[#This Row],[PERSONAL FREEDOM]:[ECONOMIC FREEDOM]])</f>
        <v>8.17875</v>
      </c>
      <c r="AZ40" s="57" t="n">
        <f aca="false">RANK(BA40,$BA$2:$BA$154)</f>
        <v>24</v>
      </c>
      <c r="BA40" s="30" t="n">
        <f aca="false">ROUND(AY40, 2)</f>
        <v>8.18</v>
      </c>
      <c r="BB40" s="43" t="n">
        <f aca="false">Table2734[[#This Row],[1 Rule of Law]]</f>
        <v>7.3</v>
      </c>
      <c r="BC40" s="43" t="n">
        <f aca="false">Table2734[[#This Row],[2 Security &amp; Safety]]</f>
        <v>9.72666666666667</v>
      </c>
      <c r="BD40" s="43" t="e">
        <f aca="false">AVERAGE(AQ40,U40,AI40,AV40,X40)</f>
        <v>#N/A</v>
      </c>
    </row>
    <row r="41" customFormat="false" ht="15" hidden="false" customHeight="true" outlineLevel="0" collapsed="false">
      <c r="A41" s="41" t="s">
        <v>96</v>
      </c>
      <c r="B41" s="42" t="n">
        <v>9.36666666666667</v>
      </c>
      <c r="C41" s="42" t="n">
        <v>7.86007950481402</v>
      </c>
      <c r="D41" s="42" t="n">
        <v>8.7198480408056</v>
      </c>
      <c r="E41" s="42" t="n">
        <v>8.6</v>
      </c>
      <c r="F41" s="42" t="n">
        <v>9.68</v>
      </c>
      <c r="G41" s="42" t="n">
        <v>10</v>
      </c>
      <c r="H41" s="42" t="n">
        <v>10</v>
      </c>
      <c r="I41" s="42" t="n">
        <v>10</v>
      </c>
      <c r="J41" s="42" t="n">
        <v>9.94016174042211</v>
      </c>
      <c r="K41" s="42" t="n">
        <v>9.92819408850653</v>
      </c>
      <c r="L41" s="42" t="n">
        <f aca="false">AVERAGE(Table2734[[#This Row],[2Bi Disappearance]:[2Bv Terrorism Injured ]])</f>
        <v>9.97367116578573</v>
      </c>
      <c r="M41" s="42" t="n">
        <v>9.5</v>
      </c>
      <c r="N41" s="42" t="n">
        <v>10</v>
      </c>
      <c r="O41" s="47" t="n">
        <v>10</v>
      </c>
      <c r="P41" s="47" t="n">
        <f aca="false">AVERAGE(Table2734[[#This Row],[2Ci Female Genital Mutilation]:[2Ciii Equal Inheritance Rights]])</f>
        <v>9.83333333333333</v>
      </c>
      <c r="Q41" s="42" t="n">
        <f aca="false">AVERAGE(F41,L41,P41)</f>
        <v>9.82900149970635</v>
      </c>
      <c r="R41" s="42" t="n">
        <v>10</v>
      </c>
      <c r="S41" s="42" t="n">
        <v>10</v>
      </c>
      <c r="T41" s="42" t="n">
        <v>10</v>
      </c>
      <c r="U41" s="42" t="n">
        <f aca="false">AVERAGE(R41:T41)</f>
        <v>10</v>
      </c>
      <c r="V41" s="42" t="n">
        <v>10</v>
      </c>
      <c r="W41" s="42" t="n">
        <v>10</v>
      </c>
      <c r="X41" s="42" t="n">
        <f aca="false">AVERAGE(Table2734[[#This Row],[4A Freedom to establish religious organizations]:[4B Autonomy of religious organizations]])</f>
        <v>10</v>
      </c>
      <c r="Y41" s="42" t="n">
        <v>10</v>
      </c>
      <c r="Z41" s="42" t="n">
        <v>10</v>
      </c>
      <c r="AA41" s="42" t="n">
        <v>10</v>
      </c>
      <c r="AB41" s="42" t="n">
        <v>10</v>
      </c>
      <c r="AC41" s="42" t="n">
        <v>10</v>
      </c>
      <c r="AD41" s="42" t="e">
        <f aca="false">AVERAGE(Table2734[[#This Row],[5Ci Political parties]:[5ciii educational, sporting and cultural organizations]])</f>
        <v>#N/A</v>
      </c>
      <c r="AE41" s="42" t="n">
        <v>10</v>
      </c>
      <c r="AF41" s="42" t="n">
        <v>10</v>
      </c>
      <c r="AG41" s="42" t="n">
        <v>10</v>
      </c>
      <c r="AH41" s="42" t="e">
        <f aca="false">AVERAGE(Table2734[[#This Row],[5Di Political parties]:[5diii educational, sporting and cultural organizations5]])</f>
        <v>#N/A</v>
      </c>
      <c r="AI41" s="42" t="e">
        <f aca="false">AVERAGE(Y41:Z41,AD41,AH41)</f>
        <v>#N/A</v>
      </c>
      <c r="AJ41" s="42" t="n">
        <v>10</v>
      </c>
      <c r="AK41" s="47" t="n">
        <v>9.33333333333333</v>
      </c>
      <c r="AL41" s="47" t="n">
        <v>8.75</v>
      </c>
      <c r="AM41" s="47" t="n">
        <v>10</v>
      </c>
      <c r="AN41" s="47" t="n">
        <v>10</v>
      </c>
      <c r="AO41" s="47" t="n">
        <f aca="false">AVERAGE(Table2734[[#This Row],[6Di Access to foreign television (cable/ satellite)]:[6Dii Access to foreign newspapers]])</f>
        <v>10</v>
      </c>
      <c r="AP41" s="47" t="n">
        <v>10</v>
      </c>
      <c r="AQ41" s="42" t="n">
        <f aca="false">AVERAGE(AJ41:AL41,AO41:AP41)</f>
        <v>9.61666666666667</v>
      </c>
      <c r="AR41" s="42" t="n">
        <v>10</v>
      </c>
      <c r="AS41" s="42" t="n">
        <v>10</v>
      </c>
      <c r="AT41" s="42" t="n">
        <v>10</v>
      </c>
      <c r="AU41" s="42" t="n">
        <f aca="false">AVERAGE(AS41:AT41)</f>
        <v>10</v>
      </c>
      <c r="AV41" s="42" t="n">
        <f aca="false">AVERAGE(AR41,AU41)</f>
        <v>10</v>
      </c>
      <c r="AW41" s="43" t="n">
        <f aca="false">AVERAGE(Table2734[[#This Row],[RULE OF LAW]],Table2734[[#This Row],[SECURITY &amp; SAFETY]],Table2734[[#This Row],[PERSONAL FREEDOM (minus Security &amp;Safety and Rule of Law)]],Table2734[[#This Row],[PERSONAL FREEDOM (minus Security &amp;Safety and Rule of Law)]])</f>
        <v>9.56891704159325</v>
      </c>
      <c r="AX41" s="44" t="n">
        <v>7.64</v>
      </c>
      <c r="AY41" s="45" t="n">
        <f aca="false">AVERAGE(Table2734[[#This Row],[PERSONAL FREEDOM]:[ECONOMIC FREEDOM]])</f>
        <v>8.60445852079663</v>
      </c>
      <c r="AZ41" s="57" t="n">
        <f aca="false">RANK(BA41,$BA$2:$BA$154)</f>
        <v>4</v>
      </c>
      <c r="BA41" s="30" t="n">
        <f aca="false">ROUND(AY41, 2)</f>
        <v>8.6</v>
      </c>
      <c r="BB41" s="43" t="n">
        <f aca="false">Table2734[[#This Row],[1 Rule of Law]]</f>
        <v>8.6</v>
      </c>
      <c r="BC41" s="43" t="n">
        <f aca="false">Table2734[[#This Row],[2 Security &amp; Safety]]</f>
        <v>9.82900149970635</v>
      </c>
      <c r="BD41" s="43" t="e">
        <f aca="false">AVERAGE(AQ41,U41,AI41,AV41,X41)</f>
        <v>#N/A</v>
      </c>
    </row>
    <row r="42" customFormat="false" ht="15" hidden="false" customHeight="true" outlineLevel="0" collapsed="false">
      <c r="A42" s="41" t="s">
        <v>97</v>
      </c>
      <c r="B42" s="42" t="n">
        <v>5.6</v>
      </c>
      <c r="C42" s="42" t="n">
        <v>5.11372400103719</v>
      </c>
      <c r="D42" s="42" t="n">
        <v>4.71472125273045</v>
      </c>
      <c r="E42" s="42" t="n">
        <v>5.1</v>
      </c>
      <c r="F42" s="42" t="n">
        <v>0.0799999999999997</v>
      </c>
      <c r="G42" s="42" t="n">
        <v>10</v>
      </c>
      <c r="H42" s="42" t="n">
        <v>10</v>
      </c>
      <c r="I42" s="42" t="n">
        <v>7.5</v>
      </c>
      <c r="J42" s="42" t="n">
        <v>10</v>
      </c>
      <c r="K42" s="42" t="n">
        <v>10</v>
      </c>
      <c r="L42" s="42" t="n">
        <f aca="false">AVERAGE(Table2734[[#This Row],[2Bi Disappearance]:[2Bv Terrorism Injured ]])</f>
        <v>9.5</v>
      </c>
      <c r="M42" s="42" t="n">
        <v>10</v>
      </c>
      <c r="N42" s="42" t="n">
        <v>10</v>
      </c>
      <c r="O42" s="47" t="n">
        <v>10</v>
      </c>
      <c r="P42" s="47" t="n">
        <f aca="false">AVERAGE(Table2734[[#This Row],[2Ci Female Genital Mutilation]:[2Ciii Equal Inheritance Rights]])</f>
        <v>10</v>
      </c>
      <c r="Q42" s="42" t="n">
        <f aca="false">AVERAGE(F42,L42,P42)</f>
        <v>6.52666666666667</v>
      </c>
      <c r="R42" s="42" t="n">
        <v>5</v>
      </c>
      <c r="S42" s="42" t="n">
        <v>5</v>
      </c>
      <c r="T42" s="42" t="n">
        <v>10</v>
      </c>
      <c r="U42" s="42" t="n">
        <f aca="false">AVERAGE(R42:T42)</f>
        <v>6.66666666666667</v>
      </c>
      <c r="V42" s="42" t="n">
        <v>10</v>
      </c>
      <c r="W42" s="42" t="n">
        <v>7.5</v>
      </c>
      <c r="X42" s="42" t="n">
        <f aca="false">AVERAGE(Table2734[[#This Row],[4A Freedom to establish religious organizations]:[4B Autonomy of religious organizations]])</f>
        <v>8.75</v>
      </c>
      <c r="Y42" s="42" t="n">
        <v>7.5</v>
      </c>
      <c r="Z42" s="42" t="n">
        <v>5</v>
      </c>
      <c r="AA42" s="42" t="n">
        <v>7.5</v>
      </c>
      <c r="AB42" s="42" t="n">
        <v>7.5</v>
      </c>
      <c r="AC42" s="42" t="n">
        <v>7.5</v>
      </c>
      <c r="AD42" s="42" t="e">
        <f aca="false">AVERAGE(Table2734[[#This Row],[5Ci Political parties]:[5ciii educational, sporting and cultural organizations]])</f>
        <v>#N/A</v>
      </c>
      <c r="AE42" s="42" t="n">
        <v>10</v>
      </c>
      <c r="AF42" s="42" t="n">
        <v>7.5</v>
      </c>
      <c r="AG42" s="42" t="n">
        <v>10</v>
      </c>
      <c r="AH42" s="42" t="e">
        <f aca="false">AVERAGE(Table2734[[#This Row],[5Di Political parties]:[5diii educational, sporting and cultural organizations5]])</f>
        <v>#N/A</v>
      </c>
      <c r="AI42" s="42" t="e">
        <f aca="false">AVERAGE(Y42:Z42,AD42,AH42)</f>
        <v>#N/A</v>
      </c>
      <c r="AJ42" s="42" t="n">
        <v>0.145451169823638</v>
      </c>
      <c r="AK42" s="47" t="n">
        <v>7.66666666666667</v>
      </c>
      <c r="AL42" s="47" t="n">
        <v>4.75</v>
      </c>
      <c r="AM42" s="47" t="n">
        <v>10</v>
      </c>
      <c r="AN42" s="47" t="n">
        <v>10</v>
      </c>
      <c r="AO42" s="47" t="n">
        <f aca="false">AVERAGE(Table2734[[#This Row],[6Di Access to foreign television (cable/ satellite)]:[6Dii Access to foreign newspapers]])</f>
        <v>10</v>
      </c>
      <c r="AP42" s="47" t="n">
        <v>10</v>
      </c>
      <c r="AQ42" s="42" t="n">
        <f aca="false">AVERAGE(AJ42:AL42,AO42:AP42)</f>
        <v>6.51242356729806</v>
      </c>
      <c r="AR42" s="42" t="n">
        <v>10</v>
      </c>
      <c r="AS42" s="42" t="n">
        <v>10</v>
      </c>
      <c r="AT42" s="42" t="n">
        <v>10</v>
      </c>
      <c r="AU42" s="42" t="n">
        <f aca="false">AVERAGE(AS42:AT42)</f>
        <v>10</v>
      </c>
      <c r="AV42" s="42" t="n">
        <f aca="false">AVERAGE(AR42,AU42)</f>
        <v>10</v>
      </c>
      <c r="AW42" s="43" t="n">
        <f aca="false">AVERAGE(Table2734[[#This Row],[RULE OF LAW]],Table2734[[#This Row],[SECURITY &amp; SAFETY]],Table2734[[#This Row],[PERSONAL FREEDOM (minus Security &amp;Safety and Rule of Law)]],Table2734[[#This Row],[PERSONAL FREEDOM (minus Security &amp;Safety and Rule of Law)]])</f>
        <v>6.82874235672981</v>
      </c>
      <c r="AX42" s="44" t="n">
        <v>7.19</v>
      </c>
      <c r="AY42" s="45" t="n">
        <f aca="false">AVERAGE(Table2734[[#This Row],[PERSONAL FREEDOM]:[ECONOMIC FREEDOM]])</f>
        <v>7.0093711783649</v>
      </c>
      <c r="AZ42" s="57" t="n">
        <f aca="false">RANK(BA42,$BA$2:$BA$154)</f>
        <v>70</v>
      </c>
      <c r="BA42" s="30" t="n">
        <f aca="false">ROUND(AY42, 2)</f>
        <v>7.01</v>
      </c>
      <c r="BB42" s="43" t="n">
        <f aca="false">Table2734[[#This Row],[1 Rule of Law]]</f>
        <v>5.1</v>
      </c>
      <c r="BC42" s="43" t="n">
        <f aca="false">Table2734[[#This Row],[2 Security &amp; Safety]]</f>
        <v>6.52666666666667</v>
      </c>
      <c r="BD42" s="43" t="e">
        <f aca="false">AVERAGE(AQ42,U42,AI42,AV42,X42)</f>
        <v>#N/A</v>
      </c>
    </row>
    <row r="43" customFormat="false" ht="15" hidden="false" customHeight="true" outlineLevel="0" collapsed="false">
      <c r="A43" s="41" t="s">
        <v>206</v>
      </c>
      <c r="B43" s="42" t="s">
        <v>60</v>
      </c>
      <c r="C43" s="42" t="s">
        <v>60</v>
      </c>
      <c r="D43" s="42" t="s">
        <v>60</v>
      </c>
      <c r="E43" s="42" t="n">
        <v>3.83965</v>
      </c>
      <c r="F43" s="42" t="n">
        <v>8.56</v>
      </c>
      <c r="G43" s="42" t="n">
        <v>10</v>
      </c>
      <c r="H43" s="42" t="n">
        <v>10</v>
      </c>
      <c r="I43" s="42" t="s">
        <v>60</v>
      </c>
      <c r="J43" s="42" t="n">
        <v>10</v>
      </c>
      <c r="K43" s="42" t="n">
        <v>10</v>
      </c>
      <c r="L43" s="42" t="n">
        <f aca="false">AVERAGE(Table2734[[#This Row],[2Bi Disappearance]:[2Bv Terrorism Injured ]])</f>
        <v>10</v>
      </c>
      <c r="M43" s="42" t="n">
        <v>10</v>
      </c>
      <c r="N43" s="42" t="n">
        <v>7.5</v>
      </c>
      <c r="O43" s="47" t="n">
        <v>5</v>
      </c>
      <c r="P43" s="47" t="n">
        <f aca="false">AVERAGE(Table2734[[#This Row],[2Ci Female Genital Mutilation]:[2Ciii Equal Inheritance Rights]])</f>
        <v>7.5</v>
      </c>
      <c r="Q43" s="42" t="n">
        <f aca="false">AVERAGE(F43,L43,P43)</f>
        <v>8.68666666666667</v>
      </c>
      <c r="R43" s="42" t="n">
        <v>10</v>
      </c>
      <c r="S43" s="42" t="n">
        <v>10</v>
      </c>
      <c r="T43" s="42" t="n">
        <v>0</v>
      </c>
      <c r="U43" s="42" t="n">
        <f aca="false">AVERAGE(R43:T43)</f>
        <v>6.66666666666667</v>
      </c>
      <c r="V43" s="42" t="s">
        <v>60</v>
      </c>
      <c r="W43" s="42" t="s">
        <v>60</v>
      </c>
      <c r="X43" s="42" t="s">
        <v>60</v>
      </c>
      <c r="Y43" s="42" t="s">
        <v>60</v>
      </c>
      <c r="Z43" s="42" t="s">
        <v>60</v>
      </c>
      <c r="AA43" s="42" t="s">
        <v>60</v>
      </c>
      <c r="AB43" s="42" t="s">
        <v>60</v>
      </c>
      <c r="AC43" s="42" t="s">
        <v>60</v>
      </c>
      <c r="AD43" s="42" t="s">
        <v>60</v>
      </c>
      <c r="AE43" s="42" t="s">
        <v>60</v>
      </c>
      <c r="AF43" s="42" t="s">
        <v>60</v>
      </c>
      <c r="AG43" s="42" t="s">
        <v>60</v>
      </c>
      <c r="AH43" s="42" t="s">
        <v>60</v>
      </c>
      <c r="AI43" s="42" t="s">
        <v>60</v>
      </c>
      <c r="AJ43" s="42" t="n">
        <v>10</v>
      </c>
      <c r="AK43" s="47" t="n">
        <v>6.33333333333333</v>
      </c>
      <c r="AL43" s="47" t="n">
        <v>7.25</v>
      </c>
      <c r="AM43" s="47" t="s">
        <v>60</v>
      </c>
      <c r="AN43" s="47" t="s">
        <v>60</v>
      </c>
      <c r="AO43" s="47" t="s">
        <v>60</v>
      </c>
      <c r="AP43" s="47" t="s">
        <v>60</v>
      </c>
      <c r="AQ43" s="42" t="n">
        <f aca="false">AVERAGE(AJ43:AL43,AO43:AP43)</f>
        <v>7.86111111111111</v>
      </c>
      <c r="AR43" s="42" t="n">
        <v>5</v>
      </c>
      <c r="AS43" s="42" t="n">
        <v>10</v>
      </c>
      <c r="AT43" s="42" t="n">
        <v>10</v>
      </c>
      <c r="AU43" s="42" t="n">
        <f aca="false">AVERAGE(AS43:AT43)</f>
        <v>10</v>
      </c>
      <c r="AV43" s="42" t="n">
        <f aca="false">AVERAGE(AR43,AU43)</f>
        <v>7.5</v>
      </c>
      <c r="AW43" s="43" t="n">
        <f aca="false">AVERAGE(Table2734[[#This Row],[RULE OF LAW]],Table2734[[#This Row],[SECURITY &amp; SAFETY]],Table2734[[#This Row],[PERSONAL FREEDOM (minus Security &amp;Safety and Rule of Law)]],Table2734[[#This Row],[PERSONAL FREEDOM (minus Security &amp;Safety and Rule of Law)]])</f>
        <v>6.80287546296296</v>
      </c>
      <c r="AX43" s="44" t="n">
        <v>6.41</v>
      </c>
      <c r="AY43" s="45" t="n">
        <f aca="false">AVERAGE(Table2734[[#This Row],[PERSONAL FREEDOM]:[ECONOMIC FREEDOM]])</f>
        <v>6.60643773148148</v>
      </c>
      <c r="AZ43" s="57" t="n">
        <f aca="false">RANK(BA43,$BA$2:$BA$154)</f>
        <v>99</v>
      </c>
      <c r="BA43" s="30" t="n">
        <f aca="false">ROUND(AY43, 2)</f>
        <v>6.61</v>
      </c>
      <c r="BB43" s="43" t="n">
        <f aca="false">Table2734[[#This Row],[1 Rule of Law]]</f>
        <v>3.83965</v>
      </c>
      <c r="BC43" s="43" t="n">
        <f aca="false">Table2734[[#This Row],[2 Security &amp; Safety]]</f>
        <v>8.68666666666667</v>
      </c>
      <c r="BD43" s="43" t="n">
        <f aca="false">AVERAGE(AQ43,U43,AI43,AV43,X43)</f>
        <v>7.34259259259259</v>
      </c>
    </row>
    <row r="44" customFormat="false" ht="15" hidden="false" customHeight="true" outlineLevel="0" collapsed="false">
      <c r="A44" s="41" t="s">
        <v>98</v>
      </c>
      <c r="B44" s="42" t="n">
        <v>5.26666666666667</v>
      </c>
      <c r="C44" s="42" t="n">
        <v>4.24497277154298</v>
      </c>
      <c r="D44" s="42" t="n">
        <v>4.36403093283679</v>
      </c>
      <c r="E44" s="42" t="n">
        <v>4.6</v>
      </c>
      <c r="F44" s="42" t="n">
        <v>3.84</v>
      </c>
      <c r="G44" s="42" t="n">
        <v>10</v>
      </c>
      <c r="H44" s="42" t="n">
        <v>10</v>
      </c>
      <c r="I44" s="42" t="n">
        <v>5</v>
      </c>
      <c r="J44" s="42" t="n">
        <v>10</v>
      </c>
      <c r="K44" s="42" t="n">
        <v>10</v>
      </c>
      <c r="L44" s="42" t="n">
        <f aca="false">AVERAGE(Table2734[[#This Row],[2Bi Disappearance]:[2Bv Terrorism Injured ]])</f>
        <v>9</v>
      </c>
      <c r="M44" s="42" t="n">
        <v>10</v>
      </c>
      <c r="N44" s="42" t="n">
        <v>10</v>
      </c>
      <c r="O44" s="47" t="n">
        <v>10</v>
      </c>
      <c r="P44" s="47" t="n">
        <f aca="false">AVERAGE(Table2734[[#This Row],[2Ci Female Genital Mutilation]:[2Ciii Equal Inheritance Rights]])</f>
        <v>10</v>
      </c>
      <c r="Q44" s="42" t="n">
        <f aca="false">AVERAGE(F44,L44,P44)</f>
        <v>7.61333333333333</v>
      </c>
      <c r="R44" s="42" t="n">
        <v>10</v>
      </c>
      <c r="S44" s="42" t="n">
        <v>10</v>
      </c>
      <c r="T44" s="42" t="n">
        <v>10</v>
      </c>
      <c r="U44" s="42" t="n">
        <f aca="false">AVERAGE(R44:T44)</f>
        <v>10</v>
      </c>
      <c r="V44" s="42" t="n">
        <v>10</v>
      </c>
      <c r="W44" s="42" t="n">
        <v>7.5</v>
      </c>
      <c r="X44" s="42" t="n">
        <f aca="false">AVERAGE(Table2734[[#This Row],[4A Freedom to establish religious organizations]:[4B Autonomy of religious organizations]])</f>
        <v>8.75</v>
      </c>
      <c r="Y44" s="42" t="n">
        <v>10</v>
      </c>
      <c r="Z44" s="42" t="n">
        <v>10</v>
      </c>
      <c r="AA44" s="42" t="n">
        <v>7.5</v>
      </c>
      <c r="AB44" s="42" t="n">
        <v>7.5</v>
      </c>
      <c r="AC44" s="42" t="n">
        <v>7.5</v>
      </c>
      <c r="AD44" s="42" t="e">
        <f aca="false">AVERAGE(Table2734[[#This Row],[5Ci Political parties]:[5ciii educational, sporting and cultural organizations]])</f>
        <v>#N/A</v>
      </c>
      <c r="AE44" s="42" t="n">
        <v>2.5</v>
      </c>
      <c r="AF44" s="42" t="n">
        <v>2.5</v>
      </c>
      <c r="AG44" s="42" t="n">
        <v>7.5</v>
      </c>
      <c r="AH44" s="42" t="e">
        <f aca="false">AVERAGE(Table2734[[#This Row],[5Di Political parties]:[5diii educational, sporting and cultural organizations5]])</f>
        <v>#N/A</v>
      </c>
      <c r="AI44" s="42" t="n">
        <f aca="false">AVERAGE(Y44:Z44,AD44,AH44)</f>
        <v>7.91666666666667</v>
      </c>
      <c r="AJ44" s="42" t="n">
        <v>10</v>
      </c>
      <c r="AK44" s="47" t="n">
        <v>3.33333333333333</v>
      </c>
      <c r="AL44" s="47" t="n">
        <v>4</v>
      </c>
      <c r="AM44" s="47" t="n">
        <v>10</v>
      </c>
      <c r="AN44" s="47" t="n">
        <v>10</v>
      </c>
      <c r="AO44" s="47" t="n">
        <f aca="false">AVERAGE(Table2734[[#This Row],[6Di Access to foreign television (cable/ satellite)]:[6Dii Access to foreign newspapers]])</f>
        <v>10</v>
      </c>
      <c r="AP44" s="47" t="n">
        <v>10</v>
      </c>
      <c r="AQ44" s="42" t="n">
        <f aca="false">AVERAGE(AJ44:AL44,AO44:AP44)</f>
        <v>7.46666666666667</v>
      </c>
      <c r="AR44" s="42" t="n">
        <v>10</v>
      </c>
      <c r="AS44" s="42" t="n">
        <v>10</v>
      </c>
      <c r="AT44" s="42" t="n">
        <v>10</v>
      </c>
      <c r="AU44" s="42" t="n">
        <f aca="false">AVERAGE(AS44:AT44)</f>
        <v>10</v>
      </c>
      <c r="AV44" s="42" t="n">
        <f aca="false">AVERAGE(AR44,AU44)</f>
        <v>10</v>
      </c>
      <c r="AW44" s="43" t="n">
        <f aca="false">AVERAGE(Table2734[[#This Row],[RULE OF LAW]],Table2734[[#This Row],[SECURITY &amp; SAFETY]],Table2734[[#This Row],[PERSONAL FREEDOM (minus Security &amp;Safety and Rule of Law)]],Table2734[[#This Row],[PERSONAL FREEDOM (minus Security &amp;Safety and Rule of Law)]])</f>
        <v>7.46666666666667</v>
      </c>
      <c r="AX44" s="44" t="n">
        <v>5.84</v>
      </c>
      <c r="AY44" s="45" t="n">
        <f aca="false">AVERAGE(Table2734[[#This Row],[PERSONAL FREEDOM]:[ECONOMIC FREEDOM]])</f>
        <v>6.65333333333333</v>
      </c>
      <c r="AZ44" s="57" t="n">
        <f aca="false">RANK(BA44,$BA$2:$BA$154)</f>
        <v>97</v>
      </c>
      <c r="BA44" s="30" t="n">
        <f aca="false">ROUND(AY44, 2)</f>
        <v>6.65</v>
      </c>
      <c r="BB44" s="43" t="n">
        <f aca="false">Table2734[[#This Row],[1 Rule of Law]]</f>
        <v>4.6</v>
      </c>
      <c r="BC44" s="43" t="n">
        <f aca="false">Table2734[[#This Row],[2 Security &amp; Safety]]</f>
        <v>7.61333333333333</v>
      </c>
      <c r="BD44" s="43" t="n">
        <f aca="false">AVERAGE(AQ44,U44,AI44,AV44,X44)</f>
        <v>8.82666666666667</v>
      </c>
    </row>
    <row r="45" customFormat="false" ht="15" hidden="false" customHeight="true" outlineLevel="0" collapsed="false">
      <c r="A45" s="41" t="s">
        <v>99</v>
      </c>
      <c r="B45" s="42" t="n">
        <v>3.3</v>
      </c>
      <c r="C45" s="42" t="n">
        <v>4.65276397021207</v>
      </c>
      <c r="D45" s="42" t="n">
        <v>4.53414801191709</v>
      </c>
      <c r="E45" s="42" t="n">
        <v>4.2</v>
      </c>
      <c r="F45" s="42" t="n">
        <v>8.64</v>
      </c>
      <c r="G45" s="42" t="n">
        <v>0</v>
      </c>
      <c r="H45" s="42" t="n">
        <v>10</v>
      </c>
      <c r="I45" s="42" t="n">
        <v>5</v>
      </c>
      <c r="J45" s="42" t="n">
        <v>9.88244056642184</v>
      </c>
      <c r="K45" s="42" t="n">
        <v>9.72541475157101</v>
      </c>
      <c r="L45" s="42" t="n">
        <f aca="false">AVERAGE(Table2734[[#This Row],[2Bi Disappearance]:[2Bv Terrorism Injured ]])</f>
        <v>6.92157106359857</v>
      </c>
      <c r="M45" s="42" t="n">
        <v>0.9</v>
      </c>
      <c r="N45" s="42" t="n">
        <v>10</v>
      </c>
      <c r="O45" s="47" t="n">
        <v>0</v>
      </c>
      <c r="P45" s="47" t="n">
        <f aca="false">AVERAGE(Table2734[[#This Row],[2Ci Female Genital Mutilation]:[2Ciii Equal Inheritance Rights]])</f>
        <v>3.63333333333333</v>
      </c>
      <c r="Q45" s="42" t="n">
        <f aca="false">AVERAGE(F45,L45,P45)</f>
        <v>6.39830146564397</v>
      </c>
      <c r="R45" s="42" t="n">
        <v>10</v>
      </c>
      <c r="S45" s="42" t="n">
        <v>0</v>
      </c>
      <c r="T45" s="42" t="n">
        <v>0</v>
      </c>
      <c r="U45" s="42" t="n">
        <f aca="false">AVERAGE(R45:T45)</f>
        <v>3.33333333333333</v>
      </c>
      <c r="V45" s="42" t="n">
        <v>2.5</v>
      </c>
      <c r="W45" s="42" t="n">
        <v>7.5</v>
      </c>
      <c r="X45" s="42" t="n">
        <f aca="false">AVERAGE(Table2734[[#This Row],[4A Freedom to establish religious organizations]:[4B Autonomy of religious organizations]])</f>
        <v>5</v>
      </c>
      <c r="Y45" s="42" t="n">
        <v>5</v>
      </c>
      <c r="Z45" s="42" t="n">
        <v>7.5</v>
      </c>
      <c r="AA45" s="42" t="n">
        <v>5</v>
      </c>
      <c r="AB45" s="42" t="n">
        <v>2.5</v>
      </c>
      <c r="AC45" s="42" t="n">
        <v>5</v>
      </c>
      <c r="AD45" s="42" t="e">
        <f aca="false">AVERAGE(Table2734[[#This Row],[5Ci Political parties]:[5ciii educational, sporting and cultural organizations]])</f>
        <v>#N/A</v>
      </c>
      <c r="AE45" s="42" t="n">
        <v>7.5</v>
      </c>
      <c r="AF45" s="42" t="n">
        <v>5</v>
      </c>
      <c r="AG45" s="42" t="n">
        <v>7.5</v>
      </c>
      <c r="AH45" s="42" t="e">
        <f aca="false">AVERAGE(Table2734[[#This Row],[5Di Political parties]:[5diii educational, sporting and cultural organizations5]])</f>
        <v>#N/A</v>
      </c>
      <c r="AI45" s="42" t="n">
        <f aca="false">AVERAGE(Y45:Z45,AD45,AH45)</f>
        <v>5.83333333333333</v>
      </c>
      <c r="AJ45" s="42" t="n">
        <v>7.480869280468</v>
      </c>
      <c r="AK45" s="47" t="n">
        <v>3.33333333333333</v>
      </c>
      <c r="AL45" s="47" t="n">
        <v>4.5</v>
      </c>
      <c r="AM45" s="47" t="n">
        <v>10</v>
      </c>
      <c r="AN45" s="47" t="n">
        <v>7.5</v>
      </c>
      <c r="AO45" s="47" t="n">
        <f aca="false">AVERAGE(Table2734[[#This Row],[6Di Access to foreign television (cable/ satellite)]:[6Dii Access to foreign newspapers]])</f>
        <v>8.75</v>
      </c>
      <c r="AP45" s="47" t="n">
        <v>7.5</v>
      </c>
      <c r="AQ45" s="42" t="n">
        <f aca="false">AVERAGE(AJ45:AL45,AO45:AP45)</f>
        <v>6.31284052276027</v>
      </c>
      <c r="AR45" s="42" t="n">
        <v>5</v>
      </c>
      <c r="AS45" s="42" t="n">
        <v>0</v>
      </c>
      <c r="AT45" s="42" t="s">
        <v>60</v>
      </c>
      <c r="AU45" s="42" t="n">
        <f aca="false">AVERAGE(AS45:AT45)</f>
        <v>0</v>
      </c>
      <c r="AV45" s="42" t="n">
        <f aca="false">AVERAGE(AR45,AU45)</f>
        <v>2.5</v>
      </c>
      <c r="AW45" s="43" t="n">
        <f aca="false">AVERAGE(Table2734[[#This Row],[RULE OF LAW]],Table2734[[#This Row],[SECURITY &amp; SAFETY]],Table2734[[#This Row],[PERSONAL FREEDOM (minus Security &amp;Safety and Rule of Law)]],Table2734[[#This Row],[PERSONAL FREEDOM (minus Security &amp;Safety and Rule of Law)]])</f>
        <v>4.94752608535369</v>
      </c>
      <c r="AX45" s="44" t="n">
        <v>6.33</v>
      </c>
      <c r="AY45" s="45" t="n">
        <f aca="false">AVERAGE(Table2734[[#This Row],[PERSONAL FREEDOM]:[ECONOMIC FREEDOM]])</f>
        <v>5.63876304267684</v>
      </c>
      <c r="AZ45" s="57" t="n">
        <f aca="false">RANK(BA45,$BA$2:$BA$154)</f>
        <v>135</v>
      </c>
      <c r="BA45" s="30" t="n">
        <f aca="false">ROUND(AY45, 2)</f>
        <v>5.64</v>
      </c>
      <c r="BB45" s="43" t="n">
        <f aca="false">Table2734[[#This Row],[1 Rule of Law]]</f>
        <v>4.2</v>
      </c>
      <c r="BC45" s="43" t="n">
        <f aca="false">Table2734[[#This Row],[2 Security &amp; Safety]]</f>
        <v>6.39830146564397</v>
      </c>
      <c r="BD45" s="43" t="n">
        <f aca="false">AVERAGE(AQ45,U45,AI45,AV45,X45)</f>
        <v>4.59590143788539</v>
      </c>
    </row>
    <row r="46" customFormat="false" ht="15" hidden="false" customHeight="true" outlineLevel="0" collapsed="false">
      <c r="A46" s="41" t="s">
        <v>101</v>
      </c>
      <c r="B46" s="42" t="n">
        <v>4.4</v>
      </c>
      <c r="C46" s="42" t="n">
        <v>4.92083376739341</v>
      </c>
      <c r="D46" s="42" t="n">
        <v>2.49226519968297</v>
      </c>
      <c r="E46" s="42" t="n">
        <v>3.9</v>
      </c>
      <c r="F46" s="42" t="n">
        <v>0</v>
      </c>
      <c r="G46" s="42" t="n">
        <v>10</v>
      </c>
      <c r="H46" s="42" t="n">
        <v>10</v>
      </c>
      <c r="I46" s="42" t="n">
        <v>5</v>
      </c>
      <c r="J46" s="42" t="n">
        <v>10</v>
      </c>
      <c r="K46" s="42" t="n">
        <v>10</v>
      </c>
      <c r="L46" s="42" t="n">
        <f aca="false">AVERAGE(Table2734[[#This Row],[2Bi Disappearance]:[2Bv Terrorism Injured ]])</f>
        <v>9</v>
      </c>
      <c r="M46" s="42" t="n">
        <v>10</v>
      </c>
      <c r="N46" s="42" t="n">
        <v>10</v>
      </c>
      <c r="O46" s="47" t="n">
        <v>10</v>
      </c>
      <c r="P46" s="47" t="n">
        <f aca="false">AVERAGE(Table2734[[#This Row],[2Ci Female Genital Mutilation]:[2Ciii Equal Inheritance Rights]])</f>
        <v>10</v>
      </c>
      <c r="Q46" s="42" t="n">
        <f aca="false">AVERAGE(F46,L46,P46)</f>
        <v>6.33333333333333</v>
      </c>
      <c r="R46" s="42" t="n">
        <v>10</v>
      </c>
      <c r="S46" s="42" t="n">
        <v>10</v>
      </c>
      <c r="T46" s="42" t="n">
        <v>10</v>
      </c>
      <c r="U46" s="42" t="n">
        <f aca="false">AVERAGE(R46:T46)</f>
        <v>10</v>
      </c>
      <c r="V46" s="42" t="n">
        <v>7.5</v>
      </c>
      <c r="W46" s="42" t="n">
        <v>7.5</v>
      </c>
      <c r="X46" s="42" t="n">
        <f aca="false">AVERAGE(Table2734[[#This Row],[4A Freedom to establish religious organizations]:[4B Autonomy of religious organizations]])</f>
        <v>7.5</v>
      </c>
      <c r="Y46" s="42" t="n">
        <v>7.5</v>
      </c>
      <c r="Z46" s="42" t="n">
        <v>7.5</v>
      </c>
      <c r="AA46" s="42" t="n">
        <v>7.5</v>
      </c>
      <c r="AB46" s="42" t="n">
        <v>7.5</v>
      </c>
      <c r="AC46" s="42" t="n">
        <v>7.5</v>
      </c>
      <c r="AD46" s="42" t="e">
        <f aca="false">AVERAGE(Table2734[[#This Row],[5Ci Political parties]:[5ciii educational, sporting and cultural organizations]])</f>
        <v>#N/A</v>
      </c>
      <c r="AE46" s="42" t="n">
        <v>10</v>
      </c>
      <c r="AF46" s="42" t="n">
        <v>7.5</v>
      </c>
      <c r="AG46" s="42" t="n">
        <v>7.5</v>
      </c>
      <c r="AH46" s="42" t="e">
        <f aca="false">AVERAGE(Table2734[[#This Row],[5Di Political parties]:[5diii educational, sporting and cultural organizations5]])</f>
        <v>#N/A</v>
      </c>
      <c r="AI46" s="42" t="n">
        <f aca="false">AVERAGE(Y46:Z46,AD46,AH46)</f>
        <v>7.70833333333333</v>
      </c>
      <c r="AJ46" s="42" t="n">
        <v>0</v>
      </c>
      <c r="AK46" s="47" t="n">
        <v>7</v>
      </c>
      <c r="AL46" s="47" t="n">
        <v>5.75</v>
      </c>
      <c r="AM46" s="47" t="n">
        <v>7.5</v>
      </c>
      <c r="AN46" s="47" t="n">
        <v>7.5</v>
      </c>
      <c r="AO46" s="47" t="n">
        <f aca="false">AVERAGE(Table2734[[#This Row],[6Di Access to foreign television (cable/ satellite)]:[6Dii Access to foreign newspapers]])</f>
        <v>7.5</v>
      </c>
      <c r="AP46" s="47" t="n">
        <v>7.5</v>
      </c>
      <c r="AQ46" s="42" t="n">
        <f aca="false">AVERAGE(AJ46:AL46,AO46:AP46)</f>
        <v>5.55</v>
      </c>
      <c r="AR46" s="42" t="n">
        <v>10</v>
      </c>
      <c r="AS46" s="42" t="n">
        <v>10</v>
      </c>
      <c r="AT46" s="42" t="n">
        <v>10</v>
      </c>
      <c r="AU46" s="42" t="n">
        <f aca="false">AVERAGE(AS46:AT46)</f>
        <v>10</v>
      </c>
      <c r="AV46" s="42" t="n">
        <f aca="false">AVERAGE(AR46,AU46)</f>
        <v>10</v>
      </c>
      <c r="AW46" s="43" t="n">
        <f aca="false">AVERAGE(Table2734[[#This Row],[RULE OF LAW]],Table2734[[#This Row],[SECURITY &amp; SAFETY]],Table2734[[#This Row],[PERSONAL FREEDOM (minus Security &amp;Safety and Rule of Law)]],Table2734[[#This Row],[PERSONAL FREEDOM (minus Security &amp;Safety and Rule of Law)]])</f>
        <v>6.63416666666667</v>
      </c>
      <c r="AX46" s="44" t="n">
        <v>7.14</v>
      </c>
      <c r="AY46" s="45" t="n">
        <f aca="false">AVERAGE(Table2734[[#This Row],[PERSONAL FREEDOM]:[ECONOMIC FREEDOM]])</f>
        <v>6.88708333333333</v>
      </c>
      <c r="AZ46" s="57" t="n">
        <f aca="false">RANK(BA46,$BA$2:$BA$154)</f>
        <v>79</v>
      </c>
      <c r="BA46" s="30" t="n">
        <f aca="false">ROUND(AY46, 2)</f>
        <v>6.89</v>
      </c>
      <c r="BB46" s="43" t="n">
        <f aca="false">Table2734[[#This Row],[1 Rule of Law]]</f>
        <v>3.9</v>
      </c>
      <c r="BC46" s="43" t="n">
        <f aca="false">Table2734[[#This Row],[2 Security &amp; Safety]]</f>
        <v>6.33333333333333</v>
      </c>
      <c r="BD46" s="43" t="n">
        <f aca="false">AVERAGE(AQ46,U46,AI46,AV46,X46)</f>
        <v>8.15166666666667</v>
      </c>
    </row>
    <row r="47" customFormat="false" ht="15" hidden="false" customHeight="true" outlineLevel="0" collapsed="false">
      <c r="A47" s="41" t="s">
        <v>102</v>
      </c>
      <c r="B47" s="42" t="n">
        <v>8.03333333333333</v>
      </c>
      <c r="C47" s="42" t="n">
        <v>7.07211402911441</v>
      </c>
      <c r="D47" s="42" t="n">
        <v>7.48176484706386</v>
      </c>
      <c r="E47" s="42" t="n">
        <v>7.5</v>
      </c>
      <c r="F47" s="42" t="n">
        <v>8</v>
      </c>
      <c r="G47" s="42" t="n">
        <v>10</v>
      </c>
      <c r="H47" s="42" t="n">
        <v>10</v>
      </c>
      <c r="I47" s="42" t="n">
        <v>10</v>
      </c>
      <c r="J47" s="42" t="n">
        <v>10</v>
      </c>
      <c r="K47" s="42" t="n">
        <v>10</v>
      </c>
      <c r="L47" s="42" t="n">
        <f aca="false">AVERAGE(Table2734[[#This Row],[2Bi Disappearance]:[2Bv Terrorism Injured ]])</f>
        <v>10</v>
      </c>
      <c r="M47" s="42" t="n">
        <v>10</v>
      </c>
      <c r="N47" s="42" t="n">
        <v>10</v>
      </c>
      <c r="O47" s="47" t="n">
        <v>10</v>
      </c>
      <c r="P47" s="47" t="n">
        <f aca="false">AVERAGE(Table2734[[#This Row],[2Ci Female Genital Mutilation]:[2Ciii Equal Inheritance Rights]])</f>
        <v>10</v>
      </c>
      <c r="Q47" s="42" t="n">
        <f aca="false">AVERAGE(F47,L47,P47)</f>
        <v>9.33333333333333</v>
      </c>
      <c r="R47" s="42" t="n">
        <v>10</v>
      </c>
      <c r="S47" s="42" t="n">
        <v>10</v>
      </c>
      <c r="T47" s="42" t="n">
        <v>10</v>
      </c>
      <c r="U47" s="42" t="n">
        <f aca="false">AVERAGE(R47:T47)</f>
        <v>10</v>
      </c>
      <c r="V47" s="42" t="n">
        <v>5</v>
      </c>
      <c r="W47" s="42" t="n">
        <v>10</v>
      </c>
      <c r="X47" s="42" t="n">
        <f aca="false">AVERAGE(Table2734[[#This Row],[4A Freedom to establish religious organizations]:[4B Autonomy of religious organizations]])</f>
        <v>7.5</v>
      </c>
      <c r="Y47" s="42" t="n">
        <v>10</v>
      </c>
      <c r="Z47" s="42" t="n">
        <v>7.5</v>
      </c>
      <c r="AA47" s="42" t="n">
        <v>10</v>
      </c>
      <c r="AB47" s="42" t="n">
        <v>10</v>
      </c>
      <c r="AC47" s="42" t="n">
        <v>10</v>
      </c>
      <c r="AD47" s="42" t="e">
        <f aca="false">AVERAGE(Table2734[[#This Row],[5Ci Political parties]:[5ciii educational, sporting and cultural organizations]])</f>
        <v>#N/A</v>
      </c>
      <c r="AE47" s="42" t="n">
        <v>10</v>
      </c>
      <c r="AF47" s="42" t="n">
        <v>10</v>
      </c>
      <c r="AG47" s="42" t="n">
        <v>10</v>
      </c>
      <c r="AH47" s="42" t="e">
        <f aca="false">AVERAGE(Table2734[[#This Row],[5Di Political parties]:[5diii educational, sporting and cultural organizations5]])</f>
        <v>#N/A</v>
      </c>
      <c r="AI47" s="42" t="n">
        <f aca="false">AVERAGE(Y47:Z47,AD47,AH47)</f>
        <v>9.375</v>
      </c>
      <c r="AJ47" s="42" t="n">
        <v>10</v>
      </c>
      <c r="AK47" s="47" t="n">
        <v>8.33333333333333</v>
      </c>
      <c r="AL47" s="47" t="n">
        <v>8.5</v>
      </c>
      <c r="AM47" s="47" t="n">
        <v>10</v>
      </c>
      <c r="AN47" s="47" t="n">
        <v>10</v>
      </c>
      <c r="AO47" s="47" t="n">
        <f aca="false">AVERAGE(Table2734[[#This Row],[6Di Access to foreign television (cable/ satellite)]:[6Dii Access to foreign newspapers]])</f>
        <v>10</v>
      </c>
      <c r="AP47" s="47" t="n">
        <v>10</v>
      </c>
      <c r="AQ47" s="42" t="n">
        <f aca="false">AVERAGE(AJ47:AL47,AO47:AP47)</f>
        <v>9.36666666666667</v>
      </c>
      <c r="AR47" s="42" t="n">
        <v>10</v>
      </c>
      <c r="AS47" s="42" t="n">
        <v>10</v>
      </c>
      <c r="AT47" s="42" t="n">
        <v>10</v>
      </c>
      <c r="AU47" s="42" t="n">
        <f aca="false">AVERAGE(AS47:AT47)</f>
        <v>10</v>
      </c>
      <c r="AV47" s="42" t="n">
        <f aca="false">AVERAGE(AR47,AU47)</f>
        <v>10</v>
      </c>
      <c r="AW47" s="43" t="n">
        <f aca="false">AVERAGE(Table2734[[#This Row],[RULE OF LAW]],Table2734[[#This Row],[SECURITY &amp; SAFETY]],Table2734[[#This Row],[PERSONAL FREEDOM (minus Security &amp;Safety and Rule of Law)]],Table2734[[#This Row],[PERSONAL FREEDOM (minus Security &amp;Safety and Rule of Law)]])</f>
        <v>8.8325</v>
      </c>
      <c r="AX47" s="44" t="n">
        <v>7.68</v>
      </c>
      <c r="AY47" s="45" t="n">
        <f aca="false">AVERAGE(Table2734[[#This Row],[PERSONAL FREEDOM]:[ECONOMIC FREEDOM]])</f>
        <v>8.25625</v>
      </c>
      <c r="AZ47" s="57" t="n">
        <f aca="false">RANK(BA47,$BA$2:$BA$154)</f>
        <v>18</v>
      </c>
      <c r="BA47" s="30" t="n">
        <f aca="false">ROUND(AY47, 2)</f>
        <v>8.26</v>
      </c>
      <c r="BB47" s="43" t="n">
        <f aca="false">Table2734[[#This Row],[1 Rule of Law]]</f>
        <v>7.5</v>
      </c>
      <c r="BC47" s="43" t="n">
        <f aca="false">Table2734[[#This Row],[2 Security &amp; Safety]]</f>
        <v>9.33333333333333</v>
      </c>
      <c r="BD47" s="43" t="n">
        <f aca="false">AVERAGE(AQ47,U47,AI47,AV47,X47)</f>
        <v>9.24833333333333</v>
      </c>
    </row>
    <row r="48" customFormat="false" ht="15" hidden="false" customHeight="true" outlineLevel="0" collapsed="false">
      <c r="A48" s="41" t="s">
        <v>103</v>
      </c>
      <c r="B48" s="42" t="n">
        <v>4</v>
      </c>
      <c r="C48" s="42" t="n">
        <v>4.55031863282198</v>
      </c>
      <c r="D48" s="42" t="n">
        <v>4.92220939927792</v>
      </c>
      <c r="E48" s="42" t="n">
        <v>4.5</v>
      </c>
      <c r="F48" s="42" t="n">
        <v>5.2</v>
      </c>
      <c r="G48" s="42" t="n">
        <v>5</v>
      </c>
      <c r="H48" s="42" t="n">
        <v>9.81355749420213</v>
      </c>
      <c r="I48" s="42" t="n">
        <v>2.5</v>
      </c>
      <c r="J48" s="42" t="n">
        <v>9.99254229976808</v>
      </c>
      <c r="K48" s="42" t="n">
        <v>9.99328806979128</v>
      </c>
      <c r="L48" s="42" t="n">
        <f aca="false">AVERAGE(Table2734[[#This Row],[2Bi Disappearance]:[2Bv Terrorism Injured ]])</f>
        <v>7.4598775727523</v>
      </c>
      <c r="M48" s="42" t="n">
        <v>2.6</v>
      </c>
      <c r="N48" s="42" t="n">
        <v>10</v>
      </c>
      <c r="O48" s="47" t="n">
        <v>5</v>
      </c>
      <c r="P48" s="47" t="n">
        <f aca="false">AVERAGE(Table2734[[#This Row],[2Ci Female Genital Mutilation]:[2Ciii Equal Inheritance Rights]])</f>
        <v>5.86666666666667</v>
      </c>
      <c r="Q48" s="42" t="n">
        <f aca="false">AVERAGE(F48,L48,P48)</f>
        <v>6.17551474647299</v>
      </c>
      <c r="R48" s="42" t="n">
        <v>10</v>
      </c>
      <c r="S48" s="42" t="n">
        <v>5</v>
      </c>
      <c r="T48" s="42" t="n">
        <v>5</v>
      </c>
      <c r="U48" s="42" t="n">
        <f aca="false">AVERAGE(R48:T48)</f>
        <v>6.66666666666667</v>
      </c>
      <c r="V48" s="42" t="n">
        <v>2.5</v>
      </c>
      <c r="W48" s="42" t="n">
        <v>7.5</v>
      </c>
      <c r="X48" s="42" t="n">
        <f aca="false">AVERAGE(Table2734[[#This Row],[4A Freedom to establish religious organizations]:[4B Autonomy of religious organizations]])</f>
        <v>5</v>
      </c>
      <c r="Y48" s="42" t="n">
        <v>5</v>
      </c>
      <c r="Z48" s="42" t="n">
        <v>2.5</v>
      </c>
      <c r="AA48" s="42" t="n">
        <v>7.5</v>
      </c>
      <c r="AB48" s="42" t="n">
        <v>5</v>
      </c>
      <c r="AC48" s="42" t="n">
        <v>5</v>
      </c>
      <c r="AD48" s="42" t="e">
        <f aca="false">AVERAGE(Table2734[[#This Row],[5Ci Political parties]:[5ciii educational, sporting and cultural organizations]])</f>
        <v>#N/A</v>
      </c>
      <c r="AE48" s="42" t="n">
        <v>2.5</v>
      </c>
      <c r="AF48" s="42" t="n">
        <v>2.5</v>
      </c>
      <c r="AG48" s="42" t="n">
        <v>2.5</v>
      </c>
      <c r="AH48" s="42" t="e">
        <f aca="false">AVERAGE(Table2734[[#This Row],[5Di Political parties]:[5diii educational, sporting and cultural organizations5]])</f>
        <v>#N/A</v>
      </c>
      <c r="AI48" s="42" t="n">
        <f aca="false">AVERAGE(Y48:Z48,AD48,AH48)</f>
        <v>3.95833333333333</v>
      </c>
      <c r="AJ48" s="42" t="n">
        <v>10</v>
      </c>
      <c r="AK48" s="47" t="n">
        <v>0.666666666666667</v>
      </c>
      <c r="AL48" s="47" t="n">
        <v>1.25</v>
      </c>
      <c r="AM48" s="47" t="n">
        <v>7.5</v>
      </c>
      <c r="AN48" s="47" t="n">
        <v>7.5</v>
      </c>
      <c r="AO48" s="47" t="n">
        <f aca="false">AVERAGE(Table2734[[#This Row],[6Di Access to foreign television (cable/ satellite)]:[6Dii Access to foreign newspapers]])</f>
        <v>7.5</v>
      </c>
      <c r="AP48" s="47" t="n">
        <v>7.5</v>
      </c>
      <c r="AQ48" s="42" t="n">
        <f aca="false">AVERAGE(AJ48:AL48,AO48:AP48)</f>
        <v>5.38333333333333</v>
      </c>
      <c r="AR48" s="42" t="n">
        <v>10</v>
      </c>
      <c r="AS48" s="42" t="n">
        <v>0</v>
      </c>
      <c r="AT48" s="42" t="n">
        <v>0</v>
      </c>
      <c r="AU48" s="42" t="n">
        <f aca="false">AVERAGE(AS48:AT48)</f>
        <v>0</v>
      </c>
      <c r="AV48" s="42" t="n">
        <f aca="false">AVERAGE(AR48,AU48)</f>
        <v>5</v>
      </c>
      <c r="AW48" s="43" t="n">
        <f aca="false">AVERAGE(Table2734[[#This Row],[RULE OF LAW]],Table2734[[#This Row],[SECURITY &amp; SAFETY]],Table2734[[#This Row],[PERSONAL FREEDOM (minus Security &amp;Safety and Rule of Law)]],Table2734[[#This Row],[PERSONAL FREEDOM (minus Security &amp;Safety and Rule of Law)]])</f>
        <v>5.26971201995158</v>
      </c>
      <c r="AX48" s="44" t="n">
        <v>5.21</v>
      </c>
      <c r="AY48" s="45" t="n">
        <f aca="false">AVERAGE(Table2734[[#This Row],[PERSONAL FREEDOM]:[ECONOMIC FREEDOM]])</f>
        <v>5.23985600997579</v>
      </c>
      <c r="AZ48" s="57" t="n">
        <f aca="false">RANK(BA48,$BA$2:$BA$154)</f>
        <v>145</v>
      </c>
      <c r="BA48" s="30" t="n">
        <f aca="false">ROUND(AY48, 2)</f>
        <v>5.24</v>
      </c>
      <c r="BB48" s="43" t="n">
        <f aca="false">Table2734[[#This Row],[1 Rule of Law]]</f>
        <v>4.5</v>
      </c>
      <c r="BC48" s="43" t="n">
        <f aca="false">Table2734[[#This Row],[2 Security &amp; Safety]]</f>
        <v>6.17551474647299</v>
      </c>
      <c r="BD48" s="43" t="n">
        <f aca="false">AVERAGE(AQ48,U48,AI48,AV48,X48)</f>
        <v>5.20166666666667</v>
      </c>
    </row>
    <row r="49" customFormat="false" ht="15" hidden="false" customHeight="true" outlineLevel="0" collapsed="false">
      <c r="A49" s="41" t="s">
        <v>104</v>
      </c>
      <c r="B49" s="42" t="s">
        <v>60</v>
      </c>
      <c r="C49" s="42" t="s">
        <v>60</v>
      </c>
      <c r="D49" s="42" t="s">
        <v>60</v>
      </c>
      <c r="E49" s="42" t="n">
        <v>4.343008</v>
      </c>
      <c r="F49" s="42" t="n">
        <v>8.4</v>
      </c>
      <c r="G49" s="42" t="n">
        <v>10</v>
      </c>
      <c r="H49" s="42" t="n">
        <v>10</v>
      </c>
      <c r="I49" s="42" t="s">
        <v>60</v>
      </c>
      <c r="J49" s="42" t="n">
        <v>10</v>
      </c>
      <c r="K49" s="42" t="n">
        <v>10</v>
      </c>
      <c r="L49" s="42" t="n">
        <f aca="false">AVERAGE(Table2734[[#This Row],[2Bi Disappearance]:[2Bv Terrorism Injured ]])</f>
        <v>10</v>
      </c>
      <c r="M49" s="42" t="n">
        <v>10</v>
      </c>
      <c r="N49" s="42" t="n">
        <v>10</v>
      </c>
      <c r="O49" s="47" t="n">
        <v>5</v>
      </c>
      <c r="P49" s="47" t="n">
        <f aca="false">AVERAGE(Table2734[[#This Row],[2Ci Female Genital Mutilation]:[2Ciii Equal Inheritance Rights]])</f>
        <v>8.33333333333333</v>
      </c>
      <c r="Q49" s="42" t="n">
        <f aca="false">AVERAGE(F49,L49,P49)</f>
        <v>8.91111111111111</v>
      </c>
      <c r="R49" s="42" t="n">
        <v>10</v>
      </c>
      <c r="S49" s="42" t="n">
        <v>5</v>
      </c>
      <c r="T49" s="42" t="n">
        <v>10</v>
      </c>
      <c r="U49" s="42" t="n">
        <f aca="false">AVERAGE(R49:T49)</f>
        <v>8.33333333333333</v>
      </c>
      <c r="V49" s="42" t="s">
        <v>60</v>
      </c>
      <c r="W49" s="42" t="s">
        <v>60</v>
      </c>
      <c r="X49" s="42" t="s">
        <v>60</v>
      </c>
      <c r="Y49" s="42" t="s">
        <v>60</v>
      </c>
      <c r="Z49" s="42" t="s">
        <v>60</v>
      </c>
      <c r="AA49" s="42" t="s">
        <v>60</v>
      </c>
      <c r="AB49" s="42" t="s">
        <v>60</v>
      </c>
      <c r="AC49" s="42" t="s">
        <v>60</v>
      </c>
      <c r="AD49" s="42" t="s">
        <v>60</v>
      </c>
      <c r="AE49" s="42" t="s">
        <v>60</v>
      </c>
      <c r="AF49" s="42" t="s">
        <v>60</v>
      </c>
      <c r="AG49" s="42" t="s">
        <v>60</v>
      </c>
      <c r="AH49" s="42" t="s">
        <v>60</v>
      </c>
      <c r="AI49" s="42" t="s">
        <v>60</v>
      </c>
      <c r="AJ49" s="42" t="n">
        <v>10</v>
      </c>
      <c r="AK49" s="47" t="n">
        <v>4</v>
      </c>
      <c r="AL49" s="47" t="n">
        <v>3.25</v>
      </c>
      <c r="AM49" s="47" t="s">
        <v>60</v>
      </c>
      <c r="AN49" s="47" t="s">
        <v>60</v>
      </c>
      <c r="AO49" s="47" t="s">
        <v>60</v>
      </c>
      <c r="AP49" s="47" t="s">
        <v>60</v>
      </c>
      <c r="AQ49" s="42" t="n">
        <f aca="false">AVERAGE(AJ49:AL49,AO49:AP49)</f>
        <v>5.75</v>
      </c>
      <c r="AR49" s="42" t="n">
        <v>10</v>
      </c>
      <c r="AS49" s="42" t="n">
        <v>10</v>
      </c>
      <c r="AT49" s="42" t="n">
        <v>10</v>
      </c>
      <c r="AU49" s="42" t="n">
        <f aca="false">AVERAGE(AS49:AT49)</f>
        <v>10</v>
      </c>
      <c r="AV49" s="42" t="n">
        <f aca="false">AVERAGE(AR49,AU49)</f>
        <v>10</v>
      </c>
      <c r="AW49" s="43" t="n">
        <f aca="false">AVERAGE(Table2734[[#This Row],[RULE OF LAW]],Table2734[[#This Row],[SECURITY &amp; SAFETY]],Table2734[[#This Row],[PERSONAL FREEDOM (minus Security &amp;Safety and Rule of Law)]],Table2734[[#This Row],[PERSONAL FREEDOM (minus Security &amp;Safety and Rule of Law)]])</f>
        <v>7.32741866666667</v>
      </c>
      <c r="AX49" s="44" t="n">
        <v>7.14</v>
      </c>
      <c r="AY49" s="45" t="n">
        <f aca="false">AVERAGE(Table2734[[#This Row],[PERSONAL FREEDOM]:[ECONOMIC FREEDOM]])</f>
        <v>7.23370933333333</v>
      </c>
      <c r="AZ49" s="57" t="n">
        <f aca="false">RANK(BA49,$BA$2:$BA$154)</f>
        <v>59</v>
      </c>
      <c r="BA49" s="30" t="n">
        <f aca="false">ROUND(AY49, 2)</f>
        <v>7.23</v>
      </c>
      <c r="BB49" s="43" t="n">
        <f aca="false">Table2734[[#This Row],[1 Rule of Law]]</f>
        <v>4.343008</v>
      </c>
      <c r="BC49" s="43" t="n">
        <f aca="false">Table2734[[#This Row],[2 Security &amp; Safety]]</f>
        <v>8.91111111111111</v>
      </c>
      <c r="BD49" s="43" t="n">
        <f aca="false">AVERAGE(AQ49,U49,AI49,AV49,X49)</f>
        <v>8.02777777777778</v>
      </c>
    </row>
    <row r="50" customFormat="false" ht="15" hidden="false" customHeight="true" outlineLevel="0" collapsed="false">
      <c r="A50" s="41" t="s">
        <v>105</v>
      </c>
      <c r="B50" s="42" t="n">
        <v>9.66666666666667</v>
      </c>
      <c r="C50" s="42" t="n">
        <v>7.88443867241113</v>
      </c>
      <c r="D50" s="42" t="n">
        <v>8.673984611327</v>
      </c>
      <c r="E50" s="42" t="n">
        <v>8.7</v>
      </c>
      <c r="F50" s="42" t="n">
        <v>9.16</v>
      </c>
      <c r="G50" s="42" t="n">
        <v>10</v>
      </c>
      <c r="H50" s="42" t="n">
        <v>10</v>
      </c>
      <c r="I50" s="42" t="n">
        <v>10</v>
      </c>
      <c r="J50" s="42" t="n">
        <v>10</v>
      </c>
      <c r="K50" s="42" t="n">
        <v>10</v>
      </c>
      <c r="L50" s="42" t="n">
        <f aca="false">AVERAGE(Table2734[[#This Row],[2Bi Disappearance]:[2Bv Terrorism Injured ]])</f>
        <v>10</v>
      </c>
      <c r="M50" s="42" t="n">
        <v>10</v>
      </c>
      <c r="N50" s="42" t="n">
        <v>10</v>
      </c>
      <c r="O50" s="47" t="n">
        <v>10</v>
      </c>
      <c r="P50" s="47" t="n">
        <f aca="false">AVERAGE(Table2734[[#This Row],[2Ci Female Genital Mutilation]:[2Ciii Equal Inheritance Rights]])</f>
        <v>10</v>
      </c>
      <c r="Q50" s="42" t="n">
        <f aca="false">AVERAGE(F50,L50,P50)</f>
        <v>9.72</v>
      </c>
      <c r="R50" s="42" t="n">
        <v>10</v>
      </c>
      <c r="S50" s="42" t="n">
        <v>10</v>
      </c>
      <c r="T50" s="42" t="n">
        <v>10</v>
      </c>
      <c r="U50" s="42" t="n">
        <f aca="false">AVERAGE(R50:T50)</f>
        <v>10</v>
      </c>
      <c r="V50" s="42" t="n">
        <v>10</v>
      </c>
      <c r="W50" s="42" t="n">
        <v>7.5</v>
      </c>
      <c r="X50" s="42" t="n">
        <f aca="false">AVERAGE(Table2734[[#This Row],[4A Freedom to establish religious organizations]:[4B Autonomy of religious organizations]])</f>
        <v>8.75</v>
      </c>
      <c r="Y50" s="42" t="n">
        <v>10</v>
      </c>
      <c r="Z50" s="42" t="n">
        <v>10</v>
      </c>
      <c r="AA50" s="42" t="n">
        <v>10</v>
      </c>
      <c r="AB50" s="42" t="n">
        <v>10</v>
      </c>
      <c r="AC50" s="42" t="n">
        <v>10</v>
      </c>
      <c r="AD50" s="42" t="e">
        <f aca="false">AVERAGE(Table2734[[#This Row],[5Ci Political parties]:[5ciii educational, sporting and cultural organizations]])</f>
        <v>#N/A</v>
      </c>
      <c r="AE50" s="42" t="n">
        <v>10</v>
      </c>
      <c r="AF50" s="42" t="n">
        <v>10</v>
      </c>
      <c r="AG50" s="42" t="n">
        <v>10</v>
      </c>
      <c r="AH50" s="42" t="e">
        <f aca="false">AVERAGE(Table2734[[#This Row],[5Di Political parties]:[5diii educational, sporting and cultural organizations5]])</f>
        <v>#N/A</v>
      </c>
      <c r="AI50" s="42" t="n">
        <f aca="false">AVERAGE(Y50:Z50,AD50,AH50)</f>
        <v>10</v>
      </c>
      <c r="AJ50" s="42" t="n">
        <v>10</v>
      </c>
      <c r="AK50" s="47" t="n">
        <v>9</v>
      </c>
      <c r="AL50" s="47" t="n">
        <v>9.25</v>
      </c>
      <c r="AM50" s="47" t="n">
        <v>10</v>
      </c>
      <c r="AN50" s="47" t="n">
        <v>10</v>
      </c>
      <c r="AO50" s="47" t="n">
        <f aca="false">AVERAGE(Table2734[[#This Row],[6Di Access to foreign television (cable/ satellite)]:[6Dii Access to foreign newspapers]])</f>
        <v>10</v>
      </c>
      <c r="AP50" s="47" t="n">
        <v>10</v>
      </c>
      <c r="AQ50" s="42" t="n">
        <f aca="false">AVERAGE(AJ50:AL50,AO50:AP50)</f>
        <v>9.65</v>
      </c>
      <c r="AR50" s="42" t="n">
        <v>10</v>
      </c>
      <c r="AS50" s="42" t="n">
        <v>10</v>
      </c>
      <c r="AT50" s="42" t="n">
        <v>10</v>
      </c>
      <c r="AU50" s="42" t="n">
        <f aca="false">AVERAGE(AS50:AT50)</f>
        <v>10</v>
      </c>
      <c r="AV50" s="42" t="n">
        <f aca="false">AVERAGE(AR50,AU50)</f>
        <v>10</v>
      </c>
      <c r="AW50" s="43" t="n">
        <f aca="false">AVERAGE(Table2734[[#This Row],[RULE OF LAW]],Table2734[[#This Row],[SECURITY &amp; SAFETY]],Table2734[[#This Row],[PERSONAL FREEDOM (minus Security &amp;Safety and Rule of Law)]],Table2734[[#This Row],[PERSONAL FREEDOM (minus Security &amp;Safety and Rule of Law)]])</f>
        <v>9.445</v>
      </c>
      <c r="AX50" s="44" t="n">
        <v>7.8</v>
      </c>
      <c r="AY50" s="45" t="n">
        <f aca="false">AVERAGE(Table2734[[#This Row],[PERSONAL FREEDOM]:[ECONOMIC FREEDOM]])</f>
        <v>8.6225</v>
      </c>
      <c r="AZ50" s="57" t="n">
        <f aca="false">RANK(BA50,$BA$2:$BA$154)</f>
        <v>3</v>
      </c>
      <c r="BA50" s="30" t="n">
        <f aca="false">ROUND(AY50, 2)</f>
        <v>8.62</v>
      </c>
      <c r="BB50" s="43" t="n">
        <f aca="false">Table2734[[#This Row],[1 Rule of Law]]</f>
        <v>8.7</v>
      </c>
      <c r="BC50" s="43" t="n">
        <f aca="false">Table2734[[#This Row],[2 Security &amp; Safety]]</f>
        <v>9.72</v>
      </c>
      <c r="BD50" s="43" t="n">
        <f aca="false">AVERAGE(AQ50,U50,AI50,AV50,X50)</f>
        <v>9.68</v>
      </c>
    </row>
    <row r="51" customFormat="false" ht="15" hidden="false" customHeight="true" outlineLevel="0" collapsed="false">
      <c r="A51" s="41" t="s">
        <v>106</v>
      </c>
      <c r="B51" s="42" t="n">
        <v>7.36666666666667</v>
      </c>
      <c r="C51" s="42" t="n">
        <v>6.83579064969127</v>
      </c>
      <c r="D51" s="42" t="n">
        <v>6.87802579285939</v>
      </c>
      <c r="E51" s="42" t="n">
        <v>7</v>
      </c>
      <c r="F51" s="42" t="n">
        <v>9.52</v>
      </c>
      <c r="G51" s="42" t="n">
        <v>10</v>
      </c>
      <c r="H51" s="42" t="n">
        <v>10</v>
      </c>
      <c r="I51" s="42" t="n">
        <v>7.5</v>
      </c>
      <c r="J51" s="42" t="n">
        <v>10</v>
      </c>
      <c r="K51" s="42" t="n">
        <v>9.99694056807195</v>
      </c>
      <c r="L51" s="42" t="n">
        <f aca="false">AVERAGE(Table2734[[#This Row],[2Bi Disappearance]:[2Bv Terrorism Injured ]])</f>
        <v>9.49938811361439</v>
      </c>
      <c r="M51" s="42" t="n">
        <v>9.5</v>
      </c>
      <c r="N51" s="42" t="n">
        <v>10</v>
      </c>
      <c r="O51" s="47" t="n">
        <v>10</v>
      </c>
      <c r="P51" s="47" t="n">
        <f aca="false">AVERAGE(Table2734[[#This Row],[2Ci Female Genital Mutilation]:[2Ciii Equal Inheritance Rights]])</f>
        <v>9.83333333333333</v>
      </c>
      <c r="Q51" s="42" t="n">
        <f aca="false">AVERAGE(F51,L51,P51)</f>
        <v>9.61757381564924</v>
      </c>
      <c r="R51" s="42" t="n">
        <v>5</v>
      </c>
      <c r="S51" s="42" t="n">
        <v>10</v>
      </c>
      <c r="T51" s="42" t="n">
        <v>10</v>
      </c>
      <c r="U51" s="42" t="n">
        <f aca="false">AVERAGE(R51:T51)</f>
        <v>8.33333333333333</v>
      </c>
      <c r="V51" s="42" t="n">
        <v>7.5</v>
      </c>
      <c r="W51" s="42" t="n">
        <v>10</v>
      </c>
      <c r="X51" s="42" t="n">
        <f aca="false">AVERAGE(Table2734[[#This Row],[4A Freedom to establish religious organizations]:[4B Autonomy of religious organizations]])</f>
        <v>8.75</v>
      </c>
      <c r="Y51" s="42" t="n">
        <v>10</v>
      </c>
      <c r="Z51" s="42" t="n">
        <v>10</v>
      </c>
      <c r="AA51" s="42" t="n">
        <v>10</v>
      </c>
      <c r="AB51" s="42" t="n">
        <v>10</v>
      </c>
      <c r="AC51" s="42" t="n">
        <v>10</v>
      </c>
      <c r="AD51" s="42" t="e">
        <f aca="false">AVERAGE(Table2734[[#This Row],[5Ci Political parties]:[5ciii educational, sporting and cultural organizations]])</f>
        <v>#N/A</v>
      </c>
      <c r="AE51" s="42" t="n">
        <v>10</v>
      </c>
      <c r="AF51" s="42" t="n">
        <v>10</v>
      </c>
      <c r="AG51" s="42" t="n">
        <v>10</v>
      </c>
      <c r="AH51" s="42" t="e">
        <f aca="false">AVERAGE(Table2734[[#This Row],[5Di Political parties]:[5diii educational, sporting and cultural organizations5]])</f>
        <v>#N/A</v>
      </c>
      <c r="AI51" s="42" t="n">
        <f aca="false">AVERAGE(Y51:Z51,AD51,AH51)</f>
        <v>10</v>
      </c>
      <c r="AJ51" s="42" t="n">
        <v>10</v>
      </c>
      <c r="AK51" s="47" t="n">
        <v>8</v>
      </c>
      <c r="AL51" s="47" t="n">
        <v>7.25</v>
      </c>
      <c r="AM51" s="47" t="n">
        <v>10</v>
      </c>
      <c r="AN51" s="47" t="n">
        <v>10</v>
      </c>
      <c r="AO51" s="47" t="n">
        <f aca="false">AVERAGE(Table2734[[#This Row],[6Di Access to foreign television (cable/ satellite)]:[6Dii Access to foreign newspapers]])</f>
        <v>10</v>
      </c>
      <c r="AP51" s="47" t="n">
        <v>10</v>
      </c>
      <c r="AQ51" s="42" t="n">
        <f aca="false">AVERAGE(AJ51:AL51,AO51:AP51)</f>
        <v>9.05</v>
      </c>
      <c r="AR51" s="42" t="n">
        <v>10</v>
      </c>
      <c r="AS51" s="42" t="n">
        <v>10</v>
      </c>
      <c r="AT51" s="42" t="n">
        <v>10</v>
      </c>
      <c r="AU51" s="42" t="n">
        <f aca="false">AVERAGE(AS51:AT51)</f>
        <v>10</v>
      </c>
      <c r="AV51" s="42" t="n">
        <f aca="false">AVERAGE(AR51,AU51)</f>
        <v>10</v>
      </c>
      <c r="AW51" s="43" t="n">
        <f aca="false">AVERAGE(Table2734[[#This Row],[RULE OF LAW]],Table2734[[#This Row],[SECURITY &amp; SAFETY]],Table2734[[#This Row],[PERSONAL FREEDOM (minus Security &amp;Safety and Rule of Law)]],Table2734[[#This Row],[PERSONAL FREEDOM (minus Security &amp;Safety and Rule of Law)]])</f>
        <v>8.76772678724564</v>
      </c>
      <c r="AX51" s="44" t="n">
        <v>7.29</v>
      </c>
      <c r="AY51" s="45" t="n">
        <f aca="false">AVERAGE(Table2734[[#This Row],[PERSONAL FREEDOM]:[ECONOMIC FREEDOM]])</f>
        <v>8.02886339362282</v>
      </c>
      <c r="AZ51" s="57" t="n">
        <f aca="false">RANK(BA51,$BA$2:$BA$154)</f>
        <v>34</v>
      </c>
      <c r="BA51" s="30" t="n">
        <f aca="false">ROUND(AY51, 2)</f>
        <v>8.03</v>
      </c>
      <c r="BB51" s="43" t="n">
        <f aca="false">Table2734[[#This Row],[1 Rule of Law]]</f>
        <v>7</v>
      </c>
      <c r="BC51" s="43" t="n">
        <f aca="false">Table2734[[#This Row],[2 Security &amp; Safety]]</f>
        <v>9.61757381564924</v>
      </c>
      <c r="BD51" s="43" t="n">
        <f aca="false">AVERAGE(AQ51,U51,AI51,AV51,X51)</f>
        <v>9.22666666666667</v>
      </c>
    </row>
    <row r="52" customFormat="false" ht="15" hidden="false" customHeight="true" outlineLevel="0" collapsed="false">
      <c r="A52" s="41" t="s">
        <v>107</v>
      </c>
      <c r="B52" s="42" t="s">
        <v>60</v>
      </c>
      <c r="C52" s="42" t="s">
        <v>60</v>
      </c>
      <c r="D52" s="42" t="s">
        <v>60</v>
      </c>
      <c r="E52" s="42" t="n">
        <v>4.805554</v>
      </c>
      <c r="F52" s="42" t="n">
        <v>6.36</v>
      </c>
      <c r="G52" s="42" t="n">
        <v>10</v>
      </c>
      <c r="H52" s="42" t="n">
        <v>10</v>
      </c>
      <c r="I52" s="42" t="n">
        <v>5</v>
      </c>
      <c r="J52" s="42" t="n">
        <v>10</v>
      </c>
      <c r="K52" s="42" t="n">
        <v>10</v>
      </c>
      <c r="L52" s="42" t="n">
        <f aca="false">AVERAGE(Table2734[[#This Row],[2Bi Disappearance]:[2Bv Terrorism Injured ]])</f>
        <v>9</v>
      </c>
      <c r="M52" s="42" t="n">
        <v>10</v>
      </c>
      <c r="N52" s="42" t="n">
        <v>10</v>
      </c>
      <c r="O52" s="47" t="n">
        <v>0</v>
      </c>
      <c r="P52" s="47" t="n">
        <f aca="false">AVERAGE(Table2734[[#This Row],[2Ci Female Genital Mutilation]:[2Ciii Equal Inheritance Rights]])</f>
        <v>6.66666666666667</v>
      </c>
      <c r="Q52" s="42" t="n">
        <f aca="false">AVERAGE(F52,L52,P52)</f>
        <v>7.34222222222222</v>
      </c>
      <c r="R52" s="42" t="n">
        <v>0</v>
      </c>
      <c r="S52" s="42" t="n">
        <v>10</v>
      </c>
      <c r="T52" s="42" t="n">
        <v>0</v>
      </c>
      <c r="U52" s="42" t="n">
        <f aca="false">AVERAGE(R52:T52)</f>
        <v>3.33333333333333</v>
      </c>
      <c r="V52" s="42" t="n">
        <v>10</v>
      </c>
      <c r="W52" s="42" t="n">
        <v>7.5</v>
      </c>
      <c r="X52" s="42" t="n">
        <f aca="false">AVERAGE(Table2734[[#This Row],[4A Freedom to establish religious organizations]:[4B Autonomy of religious organizations]])</f>
        <v>8.75</v>
      </c>
      <c r="Y52" s="42" t="n">
        <v>7.5</v>
      </c>
      <c r="Z52" s="42" t="n">
        <v>7.5</v>
      </c>
      <c r="AA52" s="42" t="n">
        <v>5</v>
      </c>
      <c r="AB52" s="42" t="n">
        <v>5</v>
      </c>
      <c r="AC52" s="42" t="n">
        <v>7.5</v>
      </c>
      <c r="AD52" s="42" t="e">
        <f aca="false">AVERAGE(Table2734[[#This Row],[5Ci Political parties]:[5ciii educational, sporting and cultural organizations]])</f>
        <v>#N/A</v>
      </c>
      <c r="AE52" s="42" t="n">
        <v>10</v>
      </c>
      <c r="AF52" s="42" t="n">
        <v>7.5</v>
      </c>
      <c r="AG52" s="42" t="n">
        <v>10</v>
      </c>
      <c r="AH52" s="42" t="e">
        <f aca="false">AVERAGE(Table2734[[#This Row],[5Di Political parties]:[5diii educational, sporting and cultural organizations5]])</f>
        <v>#N/A</v>
      </c>
      <c r="AI52" s="42" t="n">
        <f aca="false">AVERAGE(Y52:Z52,AD52,AH52)</f>
        <v>7.5</v>
      </c>
      <c r="AJ52" s="42" t="n">
        <v>10</v>
      </c>
      <c r="AK52" s="47" t="n">
        <v>2</v>
      </c>
      <c r="AL52" s="47" t="n">
        <v>4</v>
      </c>
      <c r="AM52" s="47" t="n">
        <v>10</v>
      </c>
      <c r="AN52" s="47" t="n">
        <v>7.5</v>
      </c>
      <c r="AO52" s="47" t="n">
        <f aca="false">AVERAGE(Table2734[[#This Row],[6Di Access to foreign television (cable/ satellite)]:[6Dii Access to foreign newspapers]])</f>
        <v>8.75</v>
      </c>
      <c r="AP52" s="47" t="n">
        <v>7.5</v>
      </c>
      <c r="AQ52" s="42" t="n">
        <f aca="false">AVERAGE(AJ52:AL52,AO52:AP52)</f>
        <v>6.45</v>
      </c>
      <c r="AR52" s="42" t="n">
        <v>0</v>
      </c>
      <c r="AS52" s="42" t="n">
        <v>10</v>
      </c>
      <c r="AT52" s="42" t="n">
        <v>10</v>
      </c>
      <c r="AU52" s="42" t="n">
        <f aca="false">AVERAGE(AS52:AT52)</f>
        <v>10</v>
      </c>
      <c r="AV52" s="42" t="n">
        <f aca="false">AVERAGE(AR52,AU52)</f>
        <v>5</v>
      </c>
      <c r="AW52" s="43" t="n">
        <f aca="false">AVERAGE(Table2734[[#This Row],[RULE OF LAW]],Table2734[[#This Row],[SECURITY &amp; SAFETY]],Table2734[[#This Row],[PERSONAL FREEDOM (minus Security &amp;Safety and Rule of Law)]],Table2734[[#This Row],[PERSONAL FREEDOM (minus Security &amp;Safety and Rule of Law)]])</f>
        <v>6.14027738888889</v>
      </c>
      <c r="AX52" s="44" t="n">
        <v>5.74</v>
      </c>
      <c r="AY52" s="45" t="n">
        <f aca="false">AVERAGE(Table2734[[#This Row],[PERSONAL FREEDOM]:[ECONOMIC FREEDOM]])</f>
        <v>5.94013869444444</v>
      </c>
      <c r="AZ52" s="57" t="n">
        <f aca="false">RANK(BA52,$BA$2:$BA$154)</f>
        <v>128</v>
      </c>
      <c r="BA52" s="30" t="n">
        <f aca="false">ROUND(AY52, 2)</f>
        <v>5.94</v>
      </c>
      <c r="BB52" s="43" t="n">
        <f aca="false">Table2734[[#This Row],[1 Rule of Law]]</f>
        <v>4.805554</v>
      </c>
      <c r="BC52" s="43" t="n">
        <f aca="false">Table2734[[#This Row],[2 Security &amp; Safety]]</f>
        <v>7.34222222222222</v>
      </c>
      <c r="BD52" s="43" t="n">
        <f aca="false">AVERAGE(AQ52,U52,AI52,AV52,X52)</f>
        <v>6.20666666666667</v>
      </c>
    </row>
    <row r="53" customFormat="false" ht="15" hidden="false" customHeight="true" outlineLevel="0" collapsed="false">
      <c r="A53" s="41" t="s">
        <v>207</v>
      </c>
      <c r="B53" s="42" t="s">
        <v>60</v>
      </c>
      <c r="C53" s="42" t="s">
        <v>60</v>
      </c>
      <c r="D53" s="42" t="s">
        <v>60</v>
      </c>
      <c r="E53" s="42" t="n">
        <v>4.805554</v>
      </c>
      <c r="F53" s="42" t="n">
        <v>5.92</v>
      </c>
      <c r="G53" s="42" t="n">
        <v>10</v>
      </c>
      <c r="H53" s="42" t="n">
        <v>10</v>
      </c>
      <c r="I53" s="42" t="s">
        <v>60</v>
      </c>
      <c r="J53" s="42" t="n">
        <v>10</v>
      </c>
      <c r="K53" s="42" t="n">
        <v>10</v>
      </c>
      <c r="L53" s="42" t="n">
        <f aca="false">AVERAGE(Table2734[[#This Row],[2Bi Disappearance]:[2Bv Terrorism Injured ]])</f>
        <v>10</v>
      </c>
      <c r="M53" s="42" t="n">
        <v>2.2</v>
      </c>
      <c r="N53" s="42" t="n">
        <v>10</v>
      </c>
      <c r="O53" s="47" t="n">
        <v>0</v>
      </c>
      <c r="P53" s="47" t="n">
        <f aca="false">AVERAGE(Table2734[[#This Row],[2Ci Female Genital Mutilation]:[2Ciii Equal Inheritance Rights]])</f>
        <v>4.06666666666667</v>
      </c>
      <c r="Q53" s="42" t="n">
        <f aca="false">AVERAGE(F53,L53,P53)</f>
        <v>6.66222222222222</v>
      </c>
      <c r="R53" s="42" t="n">
        <v>10</v>
      </c>
      <c r="S53" s="42" t="n">
        <v>5</v>
      </c>
      <c r="T53" s="42" t="n">
        <v>10</v>
      </c>
      <c r="U53" s="42" t="n">
        <f aca="false">AVERAGE(R53:T53)</f>
        <v>8.33333333333333</v>
      </c>
      <c r="V53" s="42" t="s">
        <v>60</v>
      </c>
      <c r="W53" s="42" t="s">
        <v>60</v>
      </c>
      <c r="X53" s="42" t="s">
        <v>60</v>
      </c>
      <c r="Y53" s="42" t="s">
        <v>60</v>
      </c>
      <c r="Z53" s="42" t="s">
        <v>60</v>
      </c>
      <c r="AA53" s="42" t="s">
        <v>60</v>
      </c>
      <c r="AB53" s="42" t="s">
        <v>60</v>
      </c>
      <c r="AC53" s="42" t="s">
        <v>60</v>
      </c>
      <c r="AD53" s="42" t="s">
        <v>60</v>
      </c>
      <c r="AE53" s="42" t="s">
        <v>60</v>
      </c>
      <c r="AF53" s="42" t="s">
        <v>60</v>
      </c>
      <c r="AG53" s="42" t="s">
        <v>60</v>
      </c>
      <c r="AH53" s="42" t="s">
        <v>60</v>
      </c>
      <c r="AI53" s="42" t="s">
        <v>60</v>
      </c>
      <c r="AJ53" s="42" t="n">
        <v>10</v>
      </c>
      <c r="AK53" s="47" t="n">
        <v>1.33333333333333</v>
      </c>
      <c r="AL53" s="47" t="n">
        <v>1.25</v>
      </c>
      <c r="AM53" s="47" t="s">
        <v>60</v>
      </c>
      <c r="AN53" s="47" t="s">
        <v>60</v>
      </c>
      <c r="AO53" s="47" t="s">
        <v>60</v>
      </c>
      <c r="AP53" s="47" t="s">
        <v>60</v>
      </c>
      <c r="AQ53" s="42" t="n">
        <f aca="false">AVERAGE(AJ53:AL53,AO53:AP53)</f>
        <v>4.19444444444444</v>
      </c>
      <c r="AR53" s="42" t="n">
        <v>10</v>
      </c>
      <c r="AS53" s="42" t="n">
        <v>0</v>
      </c>
      <c r="AT53" s="42" t="n">
        <v>0</v>
      </c>
      <c r="AU53" s="42" t="n">
        <f aca="false">AVERAGE(AS53:AT53)</f>
        <v>0</v>
      </c>
      <c r="AV53" s="42" t="n">
        <f aca="false">AVERAGE(AR53,AU53)</f>
        <v>5</v>
      </c>
      <c r="AW53" s="43" t="n">
        <f aca="false">AVERAGE(Table2734[[#This Row],[RULE OF LAW]],Table2734[[#This Row],[SECURITY &amp; SAFETY]],Table2734[[#This Row],[PERSONAL FREEDOM (minus Security &amp;Safety and Rule of Law)]],Table2734[[#This Row],[PERSONAL FREEDOM (minus Security &amp;Safety and Rule of Law)]])</f>
        <v>5.78824035185185</v>
      </c>
      <c r="AX53" s="44" t="n">
        <v>7.07</v>
      </c>
      <c r="AY53" s="45" t="n">
        <f aca="false">AVERAGE(Table2734[[#This Row],[PERSONAL FREEDOM]:[ECONOMIC FREEDOM]])</f>
        <v>6.42912017592593</v>
      </c>
      <c r="AZ53" s="57" t="n">
        <f aca="false">RANK(BA53,$BA$2:$BA$154)</f>
        <v>109</v>
      </c>
      <c r="BA53" s="30" t="n">
        <f aca="false">ROUND(AY53, 2)</f>
        <v>6.43</v>
      </c>
      <c r="BB53" s="43" t="n">
        <f aca="false">Table2734[[#This Row],[1 Rule of Law]]</f>
        <v>4.805554</v>
      </c>
      <c r="BC53" s="43" t="n">
        <f aca="false">Table2734[[#This Row],[2 Security &amp; Safety]]</f>
        <v>6.66222222222222</v>
      </c>
      <c r="BD53" s="43" t="n">
        <f aca="false">AVERAGE(AQ53,U53,AI53,AV53,X53)</f>
        <v>5.84259259259259</v>
      </c>
    </row>
    <row r="54" customFormat="false" ht="15" hidden="false" customHeight="true" outlineLevel="0" collapsed="false">
      <c r="A54" s="41" t="s">
        <v>108</v>
      </c>
      <c r="B54" s="42" t="n">
        <v>5.33333333333333</v>
      </c>
      <c r="C54" s="42" t="n">
        <v>6.14010695818921</v>
      </c>
      <c r="D54" s="42" t="n">
        <v>6.57259086300847</v>
      </c>
      <c r="E54" s="42" t="n">
        <v>6</v>
      </c>
      <c r="F54" s="42" t="n">
        <v>8.28</v>
      </c>
      <c r="G54" s="42" t="n">
        <v>10</v>
      </c>
      <c r="H54" s="42" t="n">
        <v>10</v>
      </c>
      <c r="I54" s="42" t="n">
        <v>2.5</v>
      </c>
      <c r="J54" s="42" t="n">
        <v>9.92565166317229</v>
      </c>
      <c r="K54" s="42" t="n">
        <v>9.95539099790338</v>
      </c>
      <c r="L54" s="42" t="n">
        <f aca="false">AVERAGE(Table2734[[#This Row],[2Bi Disappearance]:[2Bv Terrorism Injured ]])</f>
        <v>8.47620853221514</v>
      </c>
      <c r="M54" s="42" t="n">
        <v>10</v>
      </c>
      <c r="N54" s="42" t="n">
        <v>7.5</v>
      </c>
      <c r="O54" s="47" t="n">
        <v>5</v>
      </c>
      <c r="P54" s="47" t="n">
        <f aca="false">AVERAGE(Table2734[[#This Row],[2Ci Female Genital Mutilation]:[2Ciii Equal Inheritance Rights]])</f>
        <v>7.5</v>
      </c>
      <c r="Q54" s="42" t="n">
        <f aca="false">AVERAGE(F54,L54,P54)</f>
        <v>8.08540284407171</v>
      </c>
      <c r="R54" s="42" t="n">
        <v>5</v>
      </c>
      <c r="S54" s="42" t="n">
        <v>10</v>
      </c>
      <c r="T54" s="42" t="n">
        <v>5</v>
      </c>
      <c r="U54" s="42" t="n">
        <f aca="false">AVERAGE(R54:T54)</f>
        <v>6.66666666666667</v>
      </c>
      <c r="V54" s="42" t="n">
        <v>7.5</v>
      </c>
      <c r="W54" s="42" t="n">
        <v>10</v>
      </c>
      <c r="X54" s="42" t="n">
        <f aca="false">AVERAGE(Table2734[[#This Row],[4A Freedom to establish religious organizations]:[4B Autonomy of religious organizations]])</f>
        <v>8.75</v>
      </c>
      <c r="Y54" s="42" t="n">
        <v>10</v>
      </c>
      <c r="Z54" s="42" t="n">
        <v>7.5</v>
      </c>
      <c r="AA54" s="42" t="n">
        <v>7.5</v>
      </c>
      <c r="AB54" s="42" t="n">
        <v>7.5</v>
      </c>
      <c r="AC54" s="42" t="n">
        <v>10</v>
      </c>
      <c r="AD54" s="42" t="e">
        <f aca="false">AVERAGE(Table2734[[#This Row],[5Ci Political parties]:[5ciii educational, sporting and cultural organizations]])</f>
        <v>#N/A</v>
      </c>
      <c r="AE54" s="42" t="n">
        <v>5</v>
      </c>
      <c r="AF54" s="42" t="n">
        <v>7.5</v>
      </c>
      <c r="AG54" s="42" t="n">
        <v>10</v>
      </c>
      <c r="AH54" s="42" t="e">
        <f aca="false">AVERAGE(Table2734[[#This Row],[5Di Political parties]:[5diii educational, sporting and cultural organizations5]])</f>
        <v>#N/A</v>
      </c>
      <c r="AI54" s="42" t="n">
        <f aca="false">AVERAGE(Y54:Z54,AD54,AH54)</f>
        <v>8.33333333333333</v>
      </c>
      <c r="AJ54" s="42" t="n">
        <v>10</v>
      </c>
      <c r="AK54" s="47" t="n">
        <v>5.66666666666667</v>
      </c>
      <c r="AL54" s="47" t="n">
        <v>4.75</v>
      </c>
      <c r="AM54" s="47" t="n">
        <v>10</v>
      </c>
      <c r="AN54" s="47" t="n">
        <v>7.5</v>
      </c>
      <c r="AO54" s="47" t="n">
        <f aca="false">AVERAGE(Table2734[[#This Row],[6Di Access to foreign television (cable/ satellite)]:[6Dii Access to foreign newspapers]])</f>
        <v>8.75</v>
      </c>
      <c r="AP54" s="47" t="n">
        <v>10</v>
      </c>
      <c r="AQ54" s="42" t="n">
        <f aca="false">AVERAGE(AJ54:AL54,AO54:AP54)</f>
        <v>7.83333333333333</v>
      </c>
      <c r="AR54" s="42" t="n">
        <v>5</v>
      </c>
      <c r="AS54" s="42" t="n">
        <v>10</v>
      </c>
      <c r="AT54" s="42" t="n">
        <v>10</v>
      </c>
      <c r="AU54" s="42" t="n">
        <f aca="false">AVERAGE(AS54:AT54)</f>
        <v>10</v>
      </c>
      <c r="AV54" s="42" t="n">
        <f aca="false">AVERAGE(AR54,AU54)</f>
        <v>7.5</v>
      </c>
      <c r="AW54" s="43" t="n">
        <f aca="false">AVERAGE(Table2734[[#This Row],[RULE OF LAW]],Table2734[[#This Row],[SECURITY &amp; SAFETY]],Table2734[[#This Row],[PERSONAL FREEDOM (minus Security &amp;Safety and Rule of Law)]],Table2734[[#This Row],[PERSONAL FREEDOM (minus Security &amp;Safety and Rule of Law)]])</f>
        <v>7.42968404435126</v>
      </c>
      <c r="AX54" s="44" t="n">
        <v>7.62</v>
      </c>
      <c r="AY54" s="45" t="n">
        <f aca="false">AVERAGE(Table2734[[#This Row],[PERSONAL FREEDOM]:[ECONOMIC FREEDOM]])</f>
        <v>7.52484202217563</v>
      </c>
      <c r="AZ54" s="57" t="n">
        <f aca="false">RANK(BA54,$BA$2:$BA$154)</f>
        <v>50</v>
      </c>
      <c r="BA54" s="30" t="n">
        <f aca="false">ROUND(AY54, 2)</f>
        <v>7.52</v>
      </c>
      <c r="BB54" s="43" t="n">
        <f aca="false">Table2734[[#This Row],[1 Rule of Law]]</f>
        <v>6</v>
      </c>
      <c r="BC54" s="43" t="n">
        <f aca="false">Table2734[[#This Row],[2 Security &amp; Safety]]</f>
        <v>8.08540284407171</v>
      </c>
      <c r="BD54" s="43" t="n">
        <f aca="false">AVERAGE(AQ54,U54,AI54,AV54,X54)</f>
        <v>7.81666666666667</v>
      </c>
    </row>
    <row r="55" customFormat="false" ht="15" hidden="false" customHeight="true" outlineLevel="0" collapsed="false">
      <c r="A55" s="41" t="s">
        <v>109</v>
      </c>
      <c r="B55" s="42" t="n">
        <v>8.13333333333333</v>
      </c>
      <c r="C55" s="42" t="n">
        <v>7.99979985048337</v>
      </c>
      <c r="D55" s="42" t="n">
        <v>7.60791687868276</v>
      </c>
      <c r="E55" s="42" t="n">
        <v>7.9</v>
      </c>
      <c r="F55" s="42" t="n">
        <v>9.68</v>
      </c>
      <c r="G55" s="42" t="n">
        <v>10</v>
      </c>
      <c r="H55" s="42" t="n">
        <v>10</v>
      </c>
      <c r="I55" s="42" t="n">
        <v>10</v>
      </c>
      <c r="J55" s="42" t="n">
        <v>10</v>
      </c>
      <c r="K55" s="42" t="n">
        <v>10</v>
      </c>
      <c r="L55" s="42" t="n">
        <f aca="false">AVERAGE(Table2734[[#This Row],[2Bi Disappearance]:[2Bv Terrorism Injured ]])</f>
        <v>10</v>
      </c>
      <c r="M55" s="42" t="n">
        <v>9.5</v>
      </c>
      <c r="N55" s="42" t="n">
        <v>10</v>
      </c>
      <c r="O55" s="47" t="n">
        <v>10</v>
      </c>
      <c r="P55" s="47" t="n">
        <f aca="false">AVERAGE(Table2734[[#This Row],[2Ci Female Genital Mutilation]:[2Ciii Equal Inheritance Rights]])</f>
        <v>9.83333333333333</v>
      </c>
      <c r="Q55" s="42" t="n">
        <f aca="false">AVERAGE(F55,L55,P55)</f>
        <v>9.83777777777778</v>
      </c>
      <c r="R55" s="42" t="n">
        <v>10</v>
      </c>
      <c r="S55" s="42" t="n">
        <v>10</v>
      </c>
      <c r="T55" s="42" t="n">
        <v>10</v>
      </c>
      <c r="U55" s="42" t="n">
        <f aca="false">AVERAGE(R55:T55)</f>
        <v>10</v>
      </c>
      <c r="V55" s="42" t="n">
        <v>10</v>
      </c>
      <c r="W55" s="42" t="n">
        <v>10</v>
      </c>
      <c r="X55" s="42" t="n">
        <f aca="false">AVERAGE(Table2734[[#This Row],[4A Freedom to establish religious organizations]:[4B Autonomy of religious organizations]])</f>
        <v>10</v>
      </c>
      <c r="Y55" s="42" t="n">
        <v>10</v>
      </c>
      <c r="Z55" s="42" t="n">
        <v>10</v>
      </c>
      <c r="AA55" s="42" t="n">
        <v>10</v>
      </c>
      <c r="AB55" s="42" t="n">
        <v>10</v>
      </c>
      <c r="AC55" s="42" t="n">
        <v>10</v>
      </c>
      <c r="AD55" s="42" t="e">
        <f aca="false">AVERAGE(Table2734[[#This Row],[5Ci Political parties]:[5ciii educational, sporting and cultural organizations]])</f>
        <v>#N/A</v>
      </c>
      <c r="AE55" s="42" t="n">
        <v>10</v>
      </c>
      <c r="AF55" s="42" t="n">
        <v>10</v>
      </c>
      <c r="AG55" s="42" t="n">
        <v>10</v>
      </c>
      <c r="AH55" s="42" t="e">
        <f aca="false">AVERAGE(Table2734[[#This Row],[5Di Political parties]:[5diii educational, sporting and cultural organizations5]])</f>
        <v>#N/A</v>
      </c>
      <c r="AI55" s="42" t="n">
        <f aca="false">AVERAGE(Y55:Z55,AD55,AH55)</f>
        <v>10</v>
      </c>
      <c r="AJ55" s="42" t="n">
        <v>10</v>
      </c>
      <c r="AK55" s="47" t="n">
        <v>8</v>
      </c>
      <c r="AL55" s="47" t="n">
        <v>8.25</v>
      </c>
      <c r="AM55" s="47" t="n">
        <v>10</v>
      </c>
      <c r="AN55" s="47" t="n">
        <v>10</v>
      </c>
      <c r="AO55" s="47" t="n">
        <f aca="false">AVERAGE(Table2734[[#This Row],[6Di Access to foreign television (cable/ satellite)]:[6Dii Access to foreign newspapers]])</f>
        <v>10</v>
      </c>
      <c r="AP55" s="47" t="n">
        <v>10</v>
      </c>
      <c r="AQ55" s="42" t="n">
        <f aca="false">AVERAGE(AJ55:AL55,AO55:AP55)</f>
        <v>9.25</v>
      </c>
      <c r="AR55" s="42" t="n">
        <v>10</v>
      </c>
      <c r="AS55" s="42" t="n">
        <v>10</v>
      </c>
      <c r="AT55" s="42" t="n">
        <v>10</v>
      </c>
      <c r="AU55" s="42" t="n">
        <f aca="false">AVERAGE(AS55:AT55)</f>
        <v>10</v>
      </c>
      <c r="AV55" s="42" t="n">
        <f aca="false">AVERAGE(AR55,AU55)</f>
        <v>10</v>
      </c>
      <c r="AW55" s="43" t="n">
        <f aca="false">AVERAGE(Table2734[[#This Row],[RULE OF LAW]],Table2734[[#This Row],[SECURITY &amp; SAFETY]],Table2734[[#This Row],[PERSONAL FREEDOM (minus Security &amp;Safety and Rule of Law)]],Table2734[[#This Row],[PERSONAL FREEDOM (minus Security &amp;Safety and Rule of Law)]])</f>
        <v>9.35944444444445</v>
      </c>
      <c r="AX55" s="44" t="n">
        <v>7.6</v>
      </c>
      <c r="AY55" s="45" t="n">
        <f aca="false">AVERAGE(Table2734[[#This Row],[PERSONAL FREEDOM]:[ECONOMIC FREEDOM]])</f>
        <v>8.47972222222222</v>
      </c>
      <c r="AZ55" s="57" t="n">
        <f aca="false">RANK(BA55,$BA$2:$BA$154)</f>
        <v>11</v>
      </c>
      <c r="BA55" s="30" t="n">
        <f aca="false">ROUND(AY55, 2)</f>
        <v>8.48</v>
      </c>
      <c r="BB55" s="43" t="n">
        <f aca="false">Table2734[[#This Row],[1 Rule of Law]]</f>
        <v>7.9</v>
      </c>
      <c r="BC55" s="43" t="n">
        <f aca="false">Table2734[[#This Row],[2 Security &amp; Safety]]</f>
        <v>9.83777777777778</v>
      </c>
      <c r="BD55" s="43" t="n">
        <f aca="false">AVERAGE(AQ55,U55,AI55,AV55,X55)</f>
        <v>9.85</v>
      </c>
    </row>
    <row r="56" customFormat="false" ht="15" hidden="false" customHeight="true" outlineLevel="0" collapsed="false">
      <c r="A56" s="41" t="s">
        <v>110</v>
      </c>
      <c r="B56" s="42" t="n">
        <v>5.8</v>
      </c>
      <c r="C56" s="42" t="n">
        <v>6.0508590163422</v>
      </c>
      <c r="D56" s="42" t="n">
        <v>4.49112235619981</v>
      </c>
      <c r="E56" s="42" t="n">
        <v>5.4</v>
      </c>
      <c r="F56" s="42" t="n">
        <v>7.56</v>
      </c>
      <c r="G56" s="42" t="n">
        <v>10</v>
      </c>
      <c r="H56" s="42" t="n">
        <v>10</v>
      </c>
      <c r="I56" s="42" t="n">
        <v>7.5</v>
      </c>
      <c r="J56" s="42" t="n">
        <v>10</v>
      </c>
      <c r="K56" s="42" t="n">
        <v>10</v>
      </c>
      <c r="L56" s="42" t="n">
        <f aca="false">AVERAGE(Table2734[[#This Row],[2Bi Disappearance]:[2Bv Terrorism Injured ]])</f>
        <v>9.5</v>
      </c>
      <c r="M56" s="42" t="n">
        <v>9.6</v>
      </c>
      <c r="N56" s="42" t="n">
        <v>10</v>
      </c>
      <c r="O56" s="47" t="n">
        <v>5</v>
      </c>
      <c r="P56" s="47" t="n">
        <f aca="false">AVERAGE(Table2734[[#This Row],[2Ci Female Genital Mutilation]:[2Ciii Equal Inheritance Rights]])</f>
        <v>8.2</v>
      </c>
      <c r="Q56" s="42" t="n">
        <f aca="false">AVERAGE(F56,L56,P56)</f>
        <v>8.42</v>
      </c>
      <c r="R56" s="42" t="n">
        <v>10</v>
      </c>
      <c r="S56" s="42" t="n">
        <v>10</v>
      </c>
      <c r="T56" s="42" t="n">
        <v>10</v>
      </c>
      <c r="U56" s="42" t="n">
        <f aca="false">AVERAGE(R56:T56)</f>
        <v>10</v>
      </c>
      <c r="V56" s="42" t="n">
        <v>7.5</v>
      </c>
      <c r="W56" s="42" t="n">
        <v>10</v>
      </c>
      <c r="X56" s="42" t="n">
        <f aca="false">AVERAGE(Table2734[[#This Row],[4A Freedom to establish religious organizations]:[4B Autonomy of religious organizations]])</f>
        <v>8.75</v>
      </c>
      <c r="Y56" s="42" t="n">
        <v>10</v>
      </c>
      <c r="Z56" s="42" t="n">
        <v>7.5</v>
      </c>
      <c r="AA56" s="42" t="n">
        <v>7.5</v>
      </c>
      <c r="AB56" s="42" t="n">
        <v>10</v>
      </c>
      <c r="AC56" s="42" t="n">
        <v>10</v>
      </c>
      <c r="AD56" s="42" t="e">
        <f aca="false">AVERAGE(Table2734[[#This Row],[5Ci Political parties]:[5ciii educational, sporting and cultural organizations]])</f>
        <v>#N/A</v>
      </c>
      <c r="AE56" s="42" t="n">
        <v>7.5</v>
      </c>
      <c r="AF56" s="42" t="n">
        <v>7.5</v>
      </c>
      <c r="AG56" s="42" t="n">
        <v>7.5</v>
      </c>
      <c r="AH56" s="42" t="e">
        <f aca="false">AVERAGE(Table2734[[#This Row],[5Di Political parties]:[5diii educational, sporting and cultural organizations5]])</f>
        <v>#N/A</v>
      </c>
      <c r="AI56" s="42" t="n">
        <f aca="false">AVERAGE(Y56:Z56,AD56,AH56)</f>
        <v>8.54166666666667</v>
      </c>
      <c r="AJ56" s="42" t="n">
        <v>10</v>
      </c>
      <c r="AK56" s="47" t="n">
        <v>7.33333333333333</v>
      </c>
      <c r="AL56" s="47" t="n">
        <v>7.5</v>
      </c>
      <c r="AM56" s="47" t="n">
        <v>10</v>
      </c>
      <c r="AN56" s="47" t="n">
        <v>10</v>
      </c>
      <c r="AO56" s="47" t="n">
        <f aca="false">AVERAGE(Table2734[[#This Row],[6Di Access to foreign television (cable/ satellite)]:[6Dii Access to foreign newspapers]])</f>
        <v>10</v>
      </c>
      <c r="AP56" s="47" t="n">
        <v>10</v>
      </c>
      <c r="AQ56" s="42" t="n">
        <f aca="false">AVERAGE(AJ56:AL56,AO56:AP56)</f>
        <v>8.96666666666667</v>
      </c>
      <c r="AR56" s="42" t="n">
        <v>5</v>
      </c>
      <c r="AS56" s="42" t="n">
        <v>0</v>
      </c>
      <c r="AT56" s="42" t="n">
        <v>10</v>
      </c>
      <c r="AU56" s="42" t="n">
        <f aca="false">AVERAGE(AS56:AT56)</f>
        <v>5</v>
      </c>
      <c r="AV56" s="42" t="n">
        <f aca="false">AVERAGE(AR56,AU56)</f>
        <v>5</v>
      </c>
      <c r="AW56" s="43" t="n">
        <f aca="false">AVERAGE(Table2734[[#This Row],[RULE OF LAW]],Table2734[[#This Row],[SECURITY &amp; SAFETY]],Table2734[[#This Row],[PERSONAL FREEDOM (minus Security &amp;Safety and Rule of Law)]],Table2734[[#This Row],[PERSONAL FREEDOM (minus Security &amp;Safety and Rule of Law)]])</f>
        <v>7.58083333333333</v>
      </c>
      <c r="AX56" s="44" t="n">
        <v>6.44</v>
      </c>
      <c r="AY56" s="45" t="n">
        <f aca="false">AVERAGE(Table2734[[#This Row],[PERSONAL FREEDOM]:[ECONOMIC FREEDOM]])</f>
        <v>7.01041666666667</v>
      </c>
      <c r="AZ56" s="57" t="n">
        <f aca="false">RANK(BA56,$BA$2:$BA$154)</f>
        <v>70</v>
      </c>
      <c r="BA56" s="30" t="n">
        <f aca="false">ROUND(AY56, 2)</f>
        <v>7.01</v>
      </c>
      <c r="BB56" s="43" t="n">
        <f aca="false">Table2734[[#This Row],[1 Rule of Law]]</f>
        <v>5.4</v>
      </c>
      <c r="BC56" s="43" t="n">
        <f aca="false">Table2734[[#This Row],[2 Security &amp; Safety]]</f>
        <v>8.42</v>
      </c>
      <c r="BD56" s="43" t="n">
        <f aca="false">AVERAGE(AQ56,U56,AI56,AV56,X56)</f>
        <v>8.25166666666667</v>
      </c>
    </row>
    <row r="57" customFormat="false" ht="15" hidden="false" customHeight="true" outlineLevel="0" collapsed="false">
      <c r="A57" s="41" t="s">
        <v>111</v>
      </c>
      <c r="B57" s="42" t="n">
        <v>7.16666666666667</v>
      </c>
      <c r="C57" s="42" t="n">
        <v>6.14117923851617</v>
      </c>
      <c r="D57" s="42" t="n">
        <v>5.02898523621131</v>
      </c>
      <c r="E57" s="42" t="n">
        <v>6.1</v>
      </c>
      <c r="F57" s="42" t="n">
        <v>9.32</v>
      </c>
      <c r="G57" s="42" t="n">
        <v>10</v>
      </c>
      <c r="H57" s="42" t="n">
        <v>10</v>
      </c>
      <c r="I57" s="42" t="n">
        <v>7.5</v>
      </c>
      <c r="J57" s="42" t="n">
        <v>10</v>
      </c>
      <c r="K57" s="42" t="n">
        <v>9.91150423682316</v>
      </c>
      <c r="L57" s="42" t="n">
        <f aca="false">AVERAGE(Table2734[[#This Row],[2Bi Disappearance]:[2Bv Terrorism Injured ]])</f>
        <v>9.48230084736463</v>
      </c>
      <c r="M57" s="42" t="n">
        <v>10</v>
      </c>
      <c r="N57" s="42" t="n">
        <v>10</v>
      </c>
      <c r="O57" s="47" t="n">
        <v>10</v>
      </c>
      <c r="P57" s="47" t="n">
        <f aca="false">AVERAGE(Table2734[[#This Row],[2Ci Female Genital Mutilation]:[2Ciii Equal Inheritance Rights]])</f>
        <v>10</v>
      </c>
      <c r="Q57" s="42" t="n">
        <f aca="false">AVERAGE(F57,L57,P57)</f>
        <v>9.60076694912154</v>
      </c>
      <c r="R57" s="42" t="n">
        <v>10</v>
      </c>
      <c r="S57" s="42" t="n">
        <v>10</v>
      </c>
      <c r="T57" s="42" t="n">
        <v>10</v>
      </c>
      <c r="U57" s="42" t="n">
        <f aca="false">AVERAGE(R57:T57)</f>
        <v>10</v>
      </c>
      <c r="V57" s="42" t="n">
        <v>7.5</v>
      </c>
      <c r="W57" s="42" t="n">
        <v>10</v>
      </c>
      <c r="X57" s="42" t="n">
        <f aca="false">AVERAGE(Table2734[[#This Row],[4A Freedom to establish religious organizations]:[4B Autonomy of religious organizations]])</f>
        <v>8.75</v>
      </c>
      <c r="Y57" s="42" t="n">
        <v>10</v>
      </c>
      <c r="Z57" s="42" t="n">
        <v>10</v>
      </c>
      <c r="AA57" s="42" t="n">
        <v>10</v>
      </c>
      <c r="AB57" s="42" t="n">
        <v>10</v>
      </c>
      <c r="AC57" s="42" t="n">
        <v>10</v>
      </c>
      <c r="AD57" s="42" t="e">
        <f aca="false">AVERAGE(Table2734[[#This Row],[5Ci Political parties]:[5ciii educational, sporting and cultural organizations]])</f>
        <v>#N/A</v>
      </c>
      <c r="AE57" s="42" t="n">
        <v>10</v>
      </c>
      <c r="AF57" s="42" t="n">
        <v>10</v>
      </c>
      <c r="AG57" s="42" t="n">
        <v>10</v>
      </c>
      <c r="AH57" s="42" t="e">
        <f aca="false">AVERAGE(Table2734[[#This Row],[5Di Political parties]:[5diii educational, sporting and cultural organizations5]])</f>
        <v>#N/A</v>
      </c>
      <c r="AI57" s="42" t="n">
        <f aca="false">AVERAGE(Y57:Z57,AD57,AH57)</f>
        <v>10</v>
      </c>
      <c r="AJ57" s="42" t="n">
        <v>10</v>
      </c>
      <c r="AK57" s="47" t="n">
        <v>7</v>
      </c>
      <c r="AL57" s="47" t="n">
        <v>6.25</v>
      </c>
      <c r="AM57" s="47" t="n">
        <v>10</v>
      </c>
      <c r="AN57" s="47" t="n">
        <v>10</v>
      </c>
      <c r="AO57" s="47" t="n">
        <f aca="false">AVERAGE(Table2734[[#This Row],[6Di Access to foreign television (cable/ satellite)]:[6Dii Access to foreign newspapers]])</f>
        <v>10</v>
      </c>
      <c r="AP57" s="47" t="n">
        <v>10</v>
      </c>
      <c r="AQ57" s="42" t="n">
        <f aca="false">AVERAGE(AJ57:AL57,AO57:AP57)</f>
        <v>8.65</v>
      </c>
      <c r="AR57" s="42" t="n">
        <v>10</v>
      </c>
      <c r="AS57" s="42" t="n">
        <v>10</v>
      </c>
      <c r="AT57" s="42" t="n">
        <v>10</v>
      </c>
      <c r="AU57" s="42" t="n">
        <f aca="false">AVERAGE(AS57:AT57)</f>
        <v>10</v>
      </c>
      <c r="AV57" s="42" t="n">
        <f aca="false">AVERAGE(AR57,AU57)</f>
        <v>10</v>
      </c>
      <c r="AW57" s="43" t="n">
        <f aca="false">AVERAGE(Table2734[[#This Row],[RULE OF LAW]],Table2734[[#This Row],[SECURITY &amp; SAFETY]],Table2734[[#This Row],[PERSONAL FREEDOM (minus Security &amp;Safety and Rule of Law)]],Table2734[[#This Row],[PERSONAL FREEDOM (minus Security &amp;Safety and Rule of Law)]])</f>
        <v>8.66519173728039</v>
      </c>
      <c r="AX57" s="44" t="n">
        <v>6.68</v>
      </c>
      <c r="AY57" s="45" t="n">
        <f aca="false">AVERAGE(Table2734[[#This Row],[PERSONAL FREEDOM]:[ECONOMIC FREEDOM]])</f>
        <v>7.67259586864019</v>
      </c>
      <c r="AZ57" s="57" t="n">
        <f aca="false">RANK(BA57,$BA$2:$BA$154)</f>
        <v>44</v>
      </c>
      <c r="BA57" s="30" t="n">
        <f aca="false">ROUND(AY57, 2)</f>
        <v>7.67</v>
      </c>
      <c r="BB57" s="43" t="n">
        <f aca="false">Table2734[[#This Row],[1 Rule of Law]]</f>
        <v>6.1</v>
      </c>
      <c r="BC57" s="43" t="n">
        <f aca="false">Table2734[[#This Row],[2 Security &amp; Safety]]</f>
        <v>9.60076694912154</v>
      </c>
      <c r="BD57" s="43" t="n">
        <f aca="false">AVERAGE(AQ57,U57,AI57,AV57,X57)</f>
        <v>9.48</v>
      </c>
    </row>
    <row r="58" customFormat="false" ht="15" hidden="false" customHeight="true" outlineLevel="0" collapsed="false">
      <c r="A58" s="41" t="s">
        <v>112</v>
      </c>
      <c r="B58" s="42" t="n">
        <v>5.86666666666667</v>
      </c>
      <c r="C58" s="42" t="n">
        <v>4.08309380204567</v>
      </c>
      <c r="D58" s="42" t="n">
        <v>3.74000577729615</v>
      </c>
      <c r="E58" s="42" t="n">
        <v>4.6</v>
      </c>
      <c r="F58" s="42" t="n">
        <v>0</v>
      </c>
      <c r="G58" s="42" t="n">
        <v>10</v>
      </c>
      <c r="H58" s="42" t="n">
        <v>10</v>
      </c>
      <c r="I58" s="42" t="n">
        <v>2.5</v>
      </c>
      <c r="J58" s="42" t="n">
        <v>10</v>
      </c>
      <c r="K58" s="42" t="n">
        <v>10</v>
      </c>
      <c r="L58" s="42" t="n">
        <f aca="false">AVERAGE(Table2734[[#This Row],[2Bi Disappearance]:[2Bv Terrorism Injured ]])</f>
        <v>8.5</v>
      </c>
      <c r="M58" s="42" t="n">
        <v>10</v>
      </c>
      <c r="N58" s="42" t="n">
        <v>10</v>
      </c>
      <c r="O58" s="47" t="n">
        <v>10</v>
      </c>
      <c r="P58" s="47" t="n">
        <f aca="false">AVERAGE(Table2734[[#This Row],[2Ci Female Genital Mutilation]:[2Ciii Equal Inheritance Rights]])</f>
        <v>10</v>
      </c>
      <c r="Q58" s="42" t="n">
        <f aca="false">AVERAGE(F58,L58,P58)</f>
        <v>6.16666666666667</v>
      </c>
      <c r="R58" s="42" t="n">
        <v>10</v>
      </c>
      <c r="S58" s="42" t="n">
        <v>10</v>
      </c>
      <c r="T58" s="42" t="n">
        <v>10</v>
      </c>
      <c r="U58" s="42" t="n">
        <f aca="false">AVERAGE(R58:T58)</f>
        <v>10</v>
      </c>
      <c r="V58" s="42" t="n">
        <v>7.5</v>
      </c>
      <c r="W58" s="42" t="n">
        <v>7.5</v>
      </c>
      <c r="X58" s="42" t="n">
        <f aca="false">AVERAGE(Table2734[[#This Row],[4A Freedom to establish religious organizations]:[4B Autonomy of religious organizations]])</f>
        <v>7.5</v>
      </c>
      <c r="Y58" s="42" t="n">
        <v>7.5</v>
      </c>
      <c r="Z58" s="42" t="n">
        <v>7.5</v>
      </c>
      <c r="AA58" s="42" t="n">
        <v>7.5</v>
      </c>
      <c r="AB58" s="42" t="n">
        <v>7.5</v>
      </c>
      <c r="AC58" s="42" t="n">
        <v>7.5</v>
      </c>
      <c r="AD58" s="42" t="e">
        <f aca="false">AVERAGE(Table2734[[#This Row],[5Ci Political parties]:[5ciii educational, sporting and cultural organizations]])</f>
        <v>#N/A</v>
      </c>
      <c r="AE58" s="42" t="n">
        <v>7.5</v>
      </c>
      <c r="AF58" s="42" t="n">
        <v>7.5</v>
      </c>
      <c r="AG58" s="42" t="n">
        <v>7.5</v>
      </c>
      <c r="AH58" s="42" t="e">
        <f aca="false">AVERAGE(Table2734[[#This Row],[5Di Political parties]:[5diii educational, sporting and cultural organizations5]])</f>
        <v>#N/A</v>
      </c>
      <c r="AI58" s="42" t="n">
        <f aca="false">AVERAGE(Y58:Z58,AD58,AH58)</f>
        <v>7.5</v>
      </c>
      <c r="AJ58" s="42" t="n">
        <v>3.20032165198457</v>
      </c>
      <c r="AK58" s="47" t="n">
        <v>4.66666666666667</v>
      </c>
      <c r="AL58" s="47" t="n">
        <v>3.5</v>
      </c>
      <c r="AM58" s="47" t="n">
        <v>7.5</v>
      </c>
      <c r="AN58" s="47" t="n">
        <v>7.5</v>
      </c>
      <c r="AO58" s="47" t="n">
        <f aca="false">AVERAGE(Table2734[[#This Row],[6Di Access to foreign television (cable/ satellite)]:[6Dii Access to foreign newspapers]])</f>
        <v>7.5</v>
      </c>
      <c r="AP58" s="47" t="n">
        <v>7.5</v>
      </c>
      <c r="AQ58" s="42" t="n">
        <f aca="false">AVERAGE(AJ58:AL58,AO58:AP58)</f>
        <v>5.27339766373025</v>
      </c>
      <c r="AR58" s="42" t="n">
        <v>0</v>
      </c>
      <c r="AS58" s="42" t="s">
        <v>60</v>
      </c>
      <c r="AT58" s="42" t="s">
        <v>60</v>
      </c>
      <c r="AU58" s="42" t="s">
        <v>60</v>
      </c>
      <c r="AV58" s="42" t="n">
        <f aca="false">AVERAGE(AR58,AU58)</f>
        <v>0</v>
      </c>
      <c r="AW58" s="43" t="n">
        <f aca="false">AVERAGE(Table2734[[#This Row],[RULE OF LAW]],Table2734[[#This Row],[SECURITY &amp; SAFETY]],Table2734[[#This Row],[PERSONAL FREEDOM (minus Security &amp;Safety and Rule of Law)]],Table2734[[#This Row],[PERSONAL FREEDOM (minus Security &amp;Safety and Rule of Law)]])</f>
        <v>5.71900643303969</v>
      </c>
      <c r="AX58" s="44" t="n">
        <v>7.33</v>
      </c>
      <c r="AY58" s="45" t="n">
        <f aca="false">AVERAGE(Table2734[[#This Row],[PERSONAL FREEDOM]:[ECONOMIC FREEDOM]])</f>
        <v>6.52450321651985</v>
      </c>
      <c r="AZ58" s="57" t="n">
        <f aca="false">RANK(BA58,$BA$2:$BA$154)</f>
        <v>105</v>
      </c>
      <c r="BA58" s="30" t="n">
        <f aca="false">ROUND(AY58, 2)</f>
        <v>6.52</v>
      </c>
      <c r="BB58" s="43" t="n">
        <f aca="false">Table2734[[#This Row],[1 Rule of Law]]</f>
        <v>4.6</v>
      </c>
      <c r="BC58" s="43" t="n">
        <f aca="false">Table2734[[#This Row],[2 Security &amp; Safety]]</f>
        <v>6.16666666666667</v>
      </c>
      <c r="BD58" s="43" t="n">
        <f aca="false">AVERAGE(AQ58,U58,AI58,AV58,X58)</f>
        <v>6.05467953274605</v>
      </c>
    </row>
    <row r="59" customFormat="false" ht="15" hidden="false" customHeight="true" outlineLevel="0" collapsed="false">
      <c r="A59" s="41" t="s">
        <v>113</v>
      </c>
      <c r="B59" s="42" t="s">
        <v>60</v>
      </c>
      <c r="C59" s="42" t="s">
        <v>60</v>
      </c>
      <c r="D59" s="42" t="s">
        <v>60</v>
      </c>
      <c r="E59" s="42" t="n">
        <v>3.662794</v>
      </c>
      <c r="F59" s="42" t="n">
        <v>6.64</v>
      </c>
      <c r="G59" s="42" t="n">
        <v>10</v>
      </c>
      <c r="H59" s="42" t="n">
        <v>10</v>
      </c>
      <c r="I59" s="42" t="n">
        <v>2.5</v>
      </c>
      <c r="J59" s="42" t="n">
        <v>10</v>
      </c>
      <c r="K59" s="42" t="n">
        <v>10</v>
      </c>
      <c r="L59" s="42" t="n">
        <f aca="false">AVERAGE(Table2734[[#This Row],[2Bi Disappearance]:[2Bv Terrorism Injured ]])</f>
        <v>8.5</v>
      </c>
      <c r="M59" s="42" t="n">
        <v>5.5</v>
      </c>
      <c r="N59" s="42" t="n">
        <v>10</v>
      </c>
      <c r="O59" s="47" t="n">
        <v>2.5</v>
      </c>
      <c r="P59" s="47" t="n">
        <f aca="false">AVERAGE(Table2734[[#This Row],[2Ci Female Genital Mutilation]:[2Ciii Equal Inheritance Rights]])</f>
        <v>6</v>
      </c>
      <c r="Q59" s="42" t="n">
        <f aca="false">AVERAGE(F59,L59,P59)</f>
        <v>7.04666666666667</v>
      </c>
      <c r="R59" s="42" t="n">
        <v>10</v>
      </c>
      <c r="S59" s="42" t="n">
        <v>10</v>
      </c>
      <c r="T59" s="42" t="n">
        <v>10</v>
      </c>
      <c r="U59" s="42" t="n">
        <f aca="false">AVERAGE(R59:T59)</f>
        <v>10</v>
      </c>
      <c r="V59" s="42" t="s">
        <v>60</v>
      </c>
      <c r="W59" s="42" t="s">
        <v>60</v>
      </c>
      <c r="X59" s="42" t="s">
        <v>60</v>
      </c>
      <c r="Y59" s="42" t="s">
        <v>60</v>
      </c>
      <c r="Z59" s="42" t="s">
        <v>60</v>
      </c>
      <c r="AA59" s="42" t="s">
        <v>60</v>
      </c>
      <c r="AB59" s="42" t="s">
        <v>60</v>
      </c>
      <c r="AC59" s="42" t="s">
        <v>60</v>
      </c>
      <c r="AD59" s="42" t="s">
        <v>60</v>
      </c>
      <c r="AE59" s="42" t="s">
        <v>60</v>
      </c>
      <c r="AF59" s="42" t="s">
        <v>60</v>
      </c>
      <c r="AG59" s="42" t="s">
        <v>60</v>
      </c>
      <c r="AH59" s="42" t="s">
        <v>60</v>
      </c>
      <c r="AI59" s="42" t="s">
        <v>60</v>
      </c>
      <c r="AJ59" s="42" t="n">
        <v>10</v>
      </c>
      <c r="AK59" s="47" t="n">
        <v>5</v>
      </c>
      <c r="AL59" s="47" t="n">
        <v>3.75</v>
      </c>
      <c r="AM59" s="47" t="s">
        <v>60</v>
      </c>
      <c r="AN59" s="47" t="s">
        <v>60</v>
      </c>
      <c r="AO59" s="47" t="s">
        <v>60</v>
      </c>
      <c r="AP59" s="47" t="s">
        <v>60</v>
      </c>
      <c r="AQ59" s="42" t="n">
        <f aca="false">AVERAGE(AJ59:AL59,AO59:AP59)</f>
        <v>6.25</v>
      </c>
      <c r="AR59" s="42" t="n">
        <v>7.5</v>
      </c>
      <c r="AS59" s="42" t="n">
        <v>0</v>
      </c>
      <c r="AT59" s="42" t="n">
        <v>0</v>
      </c>
      <c r="AU59" s="42" t="n">
        <f aca="false">AVERAGE(AS59:AT59)</f>
        <v>0</v>
      </c>
      <c r="AV59" s="42" t="n">
        <f aca="false">AVERAGE(AR59,AU59)</f>
        <v>3.75</v>
      </c>
      <c r="AW59" s="43" t="n">
        <f aca="false">AVERAGE(Table2734[[#This Row],[RULE OF LAW]],Table2734[[#This Row],[SECURITY &amp; SAFETY]],Table2734[[#This Row],[PERSONAL FREEDOM (minus Security &amp;Safety and Rule of Law)]],Table2734[[#This Row],[PERSONAL FREEDOM (minus Security &amp;Safety and Rule of Law)]])</f>
        <v>6.0106985</v>
      </c>
      <c r="AX59" s="44" t="n">
        <v>5.81</v>
      </c>
      <c r="AY59" s="45" t="n">
        <f aca="false">AVERAGE(Table2734[[#This Row],[PERSONAL FREEDOM]:[ECONOMIC FREEDOM]])</f>
        <v>5.91034925</v>
      </c>
      <c r="AZ59" s="57" t="n">
        <f aca="false">RANK(BA59,$BA$2:$BA$154)</f>
        <v>132</v>
      </c>
      <c r="BA59" s="30" t="n">
        <f aca="false">ROUND(AY59, 2)</f>
        <v>5.91</v>
      </c>
      <c r="BB59" s="43" t="n">
        <f aca="false">Table2734[[#This Row],[1 Rule of Law]]</f>
        <v>3.662794</v>
      </c>
      <c r="BC59" s="43" t="n">
        <f aca="false">Table2734[[#This Row],[2 Security &amp; Safety]]</f>
        <v>7.04666666666667</v>
      </c>
      <c r="BD59" s="43" t="n">
        <f aca="false">AVERAGE(AQ59,U59,AI59,AV59,X59)</f>
        <v>6.66666666666667</v>
      </c>
    </row>
    <row r="60" customFormat="false" ht="15" hidden="false" customHeight="true" outlineLevel="0" collapsed="false">
      <c r="A60" s="41" t="s">
        <v>114</v>
      </c>
      <c r="B60" s="42" t="s">
        <v>60</v>
      </c>
      <c r="C60" s="42" t="s">
        <v>60</v>
      </c>
      <c r="D60" s="42" t="s">
        <v>60</v>
      </c>
      <c r="E60" s="42" t="n">
        <v>4.846367</v>
      </c>
      <c r="F60" s="42" t="n">
        <v>3.44</v>
      </c>
      <c r="G60" s="42" t="n">
        <v>10</v>
      </c>
      <c r="H60" s="42" t="n">
        <v>10</v>
      </c>
      <c r="I60" s="42" t="n">
        <v>7.5</v>
      </c>
      <c r="J60" s="42" t="n">
        <v>10</v>
      </c>
      <c r="K60" s="42" t="n">
        <v>10</v>
      </c>
      <c r="L60" s="42" t="n">
        <f aca="false">AVERAGE(Table2734[[#This Row],[2Bi Disappearance]:[2Bv Terrorism Injured ]])</f>
        <v>9.5</v>
      </c>
      <c r="M60" s="42" t="s">
        <v>60</v>
      </c>
      <c r="N60" s="42" t="n">
        <v>10</v>
      </c>
      <c r="O60" s="47" t="n">
        <v>10</v>
      </c>
      <c r="P60" s="47" t="n">
        <f aca="false">AVERAGE(Table2734[[#This Row],[2Ci Female Genital Mutilation]:[2Ciii Equal Inheritance Rights]])</f>
        <v>10</v>
      </c>
      <c r="Q60" s="42" t="n">
        <f aca="false">AVERAGE(F60,L60,P60)</f>
        <v>7.64666666666667</v>
      </c>
      <c r="R60" s="42" t="n">
        <v>10</v>
      </c>
      <c r="S60" s="42" t="n">
        <v>10</v>
      </c>
      <c r="T60" s="42" t="n">
        <v>10</v>
      </c>
      <c r="U60" s="42" t="n">
        <f aca="false">AVERAGE(R60:T60)</f>
        <v>10</v>
      </c>
      <c r="V60" s="42" t="s">
        <v>60</v>
      </c>
      <c r="W60" s="42" t="s">
        <v>60</v>
      </c>
      <c r="X60" s="42" t="s">
        <v>60</v>
      </c>
      <c r="Y60" s="42" t="s">
        <v>60</v>
      </c>
      <c r="Z60" s="42" t="s">
        <v>60</v>
      </c>
      <c r="AA60" s="42" t="s">
        <v>60</v>
      </c>
      <c r="AB60" s="42" t="s">
        <v>60</v>
      </c>
      <c r="AC60" s="42" t="s">
        <v>60</v>
      </c>
      <c r="AD60" s="42" t="s">
        <v>60</v>
      </c>
      <c r="AE60" s="42" t="s">
        <v>60</v>
      </c>
      <c r="AF60" s="42" t="s">
        <v>60</v>
      </c>
      <c r="AG60" s="42" t="s">
        <v>60</v>
      </c>
      <c r="AH60" s="42" t="s">
        <v>60</v>
      </c>
      <c r="AI60" s="42" t="s">
        <v>60</v>
      </c>
      <c r="AJ60" s="42" t="n">
        <v>10</v>
      </c>
      <c r="AK60" s="47" t="n">
        <v>7.33333333333333</v>
      </c>
      <c r="AL60" s="47" t="n">
        <v>6.25</v>
      </c>
      <c r="AM60" s="47" t="s">
        <v>60</v>
      </c>
      <c r="AN60" s="47" t="s">
        <v>60</v>
      </c>
      <c r="AO60" s="47" t="s">
        <v>60</v>
      </c>
      <c r="AP60" s="47" t="s">
        <v>60</v>
      </c>
      <c r="AQ60" s="42" t="n">
        <f aca="false">AVERAGE(AJ60:AL60,AO60:AP60)</f>
        <v>7.86111111111111</v>
      </c>
      <c r="AR60" s="42" t="s">
        <v>60</v>
      </c>
      <c r="AS60" s="42" t="n">
        <v>10</v>
      </c>
      <c r="AT60" s="42" t="n">
        <v>10</v>
      </c>
      <c r="AU60" s="42" t="n">
        <f aca="false">AVERAGE(AS60:AT60)</f>
        <v>10</v>
      </c>
      <c r="AV60" s="42" t="n">
        <f aca="false">AVERAGE(AR60,AU60)</f>
        <v>10</v>
      </c>
      <c r="AW60" s="43" t="n">
        <f aca="false">AVERAGE(Table2734[[#This Row],[RULE OF LAW]],Table2734[[#This Row],[SECURITY &amp; SAFETY]],Table2734[[#This Row],[PERSONAL FREEDOM (minus Security &amp;Safety and Rule of Law)]],Table2734[[#This Row],[PERSONAL FREEDOM (minus Security &amp;Safety and Rule of Law)]])</f>
        <v>7.76677693518518</v>
      </c>
      <c r="AX60" s="44" t="n">
        <v>6.38</v>
      </c>
      <c r="AY60" s="45" t="n">
        <f aca="false">AVERAGE(Table2734[[#This Row],[PERSONAL FREEDOM]:[ECONOMIC FREEDOM]])</f>
        <v>7.07338846759259</v>
      </c>
      <c r="AZ60" s="57" t="n">
        <f aca="false">RANK(BA60,$BA$2:$BA$154)</f>
        <v>64</v>
      </c>
      <c r="BA60" s="30" t="n">
        <f aca="false">ROUND(AY60, 2)</f>
        <v>7.07</v>
      </c>
      <c r="BB60" s="43" t="n">
        <f aca="false">Table2734[[#This Row],[1 Rule of Law]]</f>
        <v>4.846367</v>
      </c>
      <c r="BC60" s="43" t="n">
        <f aca="false">Table2734[[#This Row],[2 Security &amp; Safety]]</f>
        <v>7.64666666666667</v>
      </c>
      <c r="BD60" s="43" t="n">
        <f aca="false">AVERAGE(AQ60,U60,AI60,AV60,X60)</f>
        <v>9.28703703703704</v>
      </c>
    </row>
    <row r="61" customFormat="false" ht="15" hidden="false" customHeight="true" outlineLevel="0" collapsed="false">
      <c r="A61" s="41" t="s">
        <v>115</v>
      </c>
      <c r="B61" s="42" t="s">
        <v>60</v>
      </c>
      <c r="C61" s="42" t="s">
        <v>60</v>
      </c>
      <c r="D61" s="42" t="s">
        <v>60</v>
      </c>
      <c r="E61" s="42" t="n">
        <v>3.649189</v>
      </c>
      <c r="F61" s="42" t="n">
        <v>6.36</v>
      </c>
      <c r="G61" s="42" t="n">
        <v>5</v>
      </c>
      <c r="H61" s="42" t="n">
        <v>10</v>
      </c>
      <c r="I61" s="42" t="n">
        <v>5</v>
      </c>
      <c r="J61" s="42" t="n">
        <v>10</v>
      </c>
      <c r="K61" s="42" t="n">
        <v>10</v>
      </c>
      <c r="L61" s="42" t="n">
        <f aca="false">AVERAGE(Table2734[[#This Row],[2Bi Disappearance]:[2Bv Terrorism Injured ]])</f>
        <v>8</v>
      </c>
      <c r="M61" s="42" t="n">
        <v>10</v>
      </c>
      <c r="N61" s="42" t="n">
        <v>10</v>
      </c>
      <c r="O61" s="47" t="n">
        <v>5</v>
      </c>
      <c r="P61" s="47" t="n">
        <f aca="false">AVERAGE(Table2734[[#This Row],[2Ci Female Genital Mutilation]:[2Ciii Equal Inheritance Rights]])</f>
        <v>8.33333333333333</v>
      </c>
      <c r="Q61" s="42" t="n">
        <f aca="false">AVERAGE(F61,L61,P61)</f>
        <v>7.56444444444445</v>
      </c>
      <c r="R61" s="42" t="n">
        <v>10</v>
      </c>
      <c r="S61" s="42" t="n">
        <v>10</v>
      </c>
      <c r="T61" s="42" t="n">
        <v>10</v>
      </c>
      <c r="U61" s="42" t="n">
        <f aca="false">AVERAGE(R61:T61)</f>
        <v>10</v>
      </c>
      <c r="V61" s="42" t="n">
        <v>10</v>
      </c>
      <c r="W61" s="42" t="n">
        <v>10</v>
      </c>
      <c r="X61" s="42" t="n">
        <f aca="false">AVERAGE(Table2734[[#This Row],[4A Freedom to establish religious organizations]:[4B Autonomy of religious organizations]])</f>
        <v>10</v>
      </c>
      <c r="Y61" s="42" t="n">
        <v>10</v>
      </c>
      <c r="Z61" s="42" t="n">
        <v>10</v>
      </c>
      <c r="AA61" s="42" t="n">
        <v>10</v>
      </c>
      <c r="AB61" s="42" t="n">
        <v>10</v>
      </c>
      <c r="AC61" s="42" t="n">
        <v>10</v>
      </c>
      <c r="AD61" s="42" t="e">
        <f aca="false">AVERAGE(Table2734[[#This Row],[5Ci Political parties]:[5ciii educational, sporting and cultural organizations]])</f>
        <v>#N/A</v>
      </c>
      <c r="AE61" s="42" t="n">
        <v>10</v>
      </c>
      <c r="AF61" s="42" t="n">
        <v>10</v>
      </c>
      <c r="AG61" s="42" t="n">
        <v>2.5</v>
      </c>
      <c r="AH61" s="42" t="e">
        <f aca="false">AVERAGE(Table2734[[#This Row],[5Di Political parties]:[5diii educational, sporting and cultural organizations5]])</f>
        <v>#N/A</v>
      </c>
      <c r="AI61" s="42" t="e">
        <f aca="false">AVERAGE(Y61:Z61,AD61,AH61)</f>
        <v>#N/A</v>
      </c>
      <c r="AJ61" s="42" t="n">
        <v>10</v>
      </c>
      <c r="AK61" s="47" t="n">
        <v>5.33333333333333</v>
      </c>
      <c r="AL61" s="47" t="n">
        <v>5.5</v>
      </c>
      <c r="AM61" s="47" t="n">
        <v>10</v>
      </c>
      <c r="AN61" s="47" t="n">
        <v>10</v>
      </c>
      <c r="AO61" s="47" t="n">
        <f aca="false">AVERAGE(Table2734[[#This Row],[6Di Access to foreign television (cable/ satellite)]:[6Dii Access to foreign newspapers]])</f>
        <v>10</v>
      </c>
      <c r="AP61" s="47" t="n">
        <v>10</v>
      </c>
      <c r="AQ61" s="42" t="n">
        <f aca="false">AVERAGE(AJ61:AL61,AO61:AP61)</f>
        <v>8.16666666666667</v>
      </c>
      <c r="AR61" s="42" t="n">
        <v>5</v>
      </c>
      <c r="AS61" s="42" t="n">
        <v>0</v>
      </c>
      <c r="AT61" s="42" t="n">
        <v>10</v>
      </c>
      <c r="AU61" s="42" t="n">
        <f aca="false">AVERAGE(AS61:AT61)</f>
        <v>5</v>
      </c>
      <c r="AV61" s="42" t="n">
        <f aca="false">AVERAGE(AR61,AU61)</f>
        <v>5</v>
      </c>
      <c r="AW61" s="43" t="n">
        <f aca="false">AVERAGE(Table2734[[#This Row],[RULE OF LAW]],Table2734[[#This Row],[SECURITY &amp; SAFETY]],Table2734[[#This Row],[PERSONAL FREEDOM (minus Security &amp;Safety and Rule of Law)]],Table2734[[#This Row],[PERSONAL FREEDOM (minus Security &amp;Safety and Rule of Law)]])</f>
        <v>7.05757502777778</v>
      </c>
      <c r="AX61" s="44" t="n">
        <v>6.62</v>
      </c>
      <c r="AY61" s="45" t="n">
        <f aca="false">AVERAGE(Table2734[[#This Row],[PERSONAL FREEDOM]:[ECONOMIC FREEDOM]])</f>
        <v>6.83878751388889</v>
      </c>
      <c r="AZ61" s="57" t="n">
        <f aca="false">RANK(BA61,$BA$2:$BA$154)</f>
        <v>84</v>
      </c>
      <c r="BA61" s="30" t="n">
        <f aca="false">ROUND(AY61, 2)</f>
        <v>6.84</v>
      </c>
      <c r="BB61" s="43" t="n">
        <f aca="false">Table2734[[#This Row],[1 Rule of Law]]</f>
        <v>3.649189</v>
      </c>
      <c r="BC61" s="43" t="n">
        <f aca="false">Table2734[[#This Row],[2 Security &amp; Safety]]</f>
        <v>7.56444444444445</v>
      </c>
      <c r="BD61" s="43" t="e">
        <f aca="false">AVERAGE(AQ61,U61,AI61,AV61,X61)</f>
        <v>#N/A</v>
      </c>
    </row>
    <row r="62" customFormat="false" ht="15" hidden="false" customHeight="true" outlineLevel="0" collapsed="false">
      <c r="A62" s="41" t="s">
        <v>116</v>
      </c>
      <c r="B62" s="42" t="s">
        <v>60</v>
      </c>
      <c r="C62" s="42" t="s">
        <v>60</v>
      </c>
      <c r="D62" s="42" t="s">
        <v>60</v>
      </c>
      <c r="E62" s="42" t="n">
        <v>4.302196</v>
      </c>
      <c r="F62" s="42" t="n">
        <v>0</v>
      </c>
      <c r="G62" s="42" t="n">
        <v>5</v>
      </c>
      <c r="H62" s="42" t="n">
        <v>10</v>
      </c>
      <c r="I62" s="42" t="n">
        <v>5</v>
      </c>
      <c r="J62" s="42" t="n">
        <v>9.91427349335986</v>
      </c>
      <c r="K62" s="42" t="n">
        <v>10</v>
      </c>
      <c r="L62" s="42" t="n">
        <f aca="false">AVERAGE(Table2734[[#This Row],[2Bi Disappearance]:[2Bv Terrorism Injured ]])</f>
        <v>7.98285469867197</v>
      </c>
      <c r="M62" s="42" t="n">
        <v>10</v>
      </c>
      <c r="N62" s="42" t="n">
        <v>10</v>
      </c>
      <c r="O62" s="47" t="n">
        <v>7.5</v>
      </c>
      <c r="P62" s="47" t="n">
        <f aca="false">AVERAGE(Table2734[[#This Row],[2Ci Female Genital Mutilation]:[2Ciii Equal Inheritance Rights]])</f>
        <v>9.16666666666667</v>
      </c>
      <c r="Q62" s="42" t="n">
        <f aca="false">AVERAGE(F62,L62,P62)</f>
        <v>5.71650712177955</v>
      </c>
      <c r="R62" s="42" t="n">
        <v>10</v>
      </c>
      <c r="S62" s="42" t="n">
        <v>5</v>
      </c>
      <c r="T62" s="42" t="n">
        <v>5</v>
      </c>
      <c r="U62" s="42" t="n">
        <f aca="false">AVERAGE(R62:T62)</f>
        <v>6.66666666666667</v>
      </c>
      <c r="V62" s="42" t="n">
        <v>5</v>
      </c>
      <c r="W62" s="42" t="n">
        <v>7.5</v>
      </c>
      <c r="X62" s="42" t="n">
        <f aca="false">AVERAGE(Table2734[[#This Row],[4A Freedom to establish religious organizations]:[4B Autonomy of religious organizations]])</f>
        <v>6.25</v>
      </c>
      <c r="Y62" s="42" t="n">
        <v>7.5</v>
      </c>
      <c r="Z62" s="42" t="n">
        <v>7.5</v>
      </c>
      <c r="AA62" s="42" t="n">
        <v>7.5</v>
      </c>
      <c r="AB62" s="42" t="n">
        <v>7.5</v>
      </c>
      <c r="AC62" s="42" t="n">
        <v>7.5</v>
      </c>
      <c r="AD62" s="42" t="e">
        <f aca="false">AVERAGE(Table2734[[#This Row],[5Ci Political parties]:[5ciii educational, sporting and cultural organizations]])</f>
        <v>#N/A</v>
      </c>
      <c r="AE62" s="42" t="n">
        <v>5</v>
      </c>
      <c r="AF62" s="42" t="n">
        <v>5</v>
      </c>
      <c r="AG62" s="42" t="n">
        <v>5</v>
      </c>
      <c r="AH62" s="42" t="e">
        <f aca="false">AVERAGE(Table2734[[#This Row],[5Di Political parties]:[5diii educational, sporting and cultural organizations5]])</f>
        <v>#N/A</v>
      </c>
      <c r="AI62" s="42" t="e">
        <f aca="false">AVERAGE(Y62:Z62,AD62,AH62)</f>
        <v>#N/A</v>
      </c>
      <c r="AJ62" s="42" t="n">
        <v>0</v>
      </c>
      <c r="AK62" s="47" t="n">
        <v>4.33333333333333</v>
      </c>
      <c r="AL62" s="47" t="n">
        <v>2.5</v>
      </c>
      <c r="AM62" s="47" t="n">
        <v>7.5</v>
      </c>
      <c r="AN62" s="47" t="n">
        <v>7.5</v>
      </c>
      <c r="AO62" s="47" t="n">
        <f aca="false">AVERAGE(Table2734[[#This Row],[6Di Access to foreign television (cable/ satellite)]:[6Dii Access to foreign newspapers]])</f>
        <v>7.5</v>
      </c>
      <c r="AP62" s="47" t="n">
        <v>7.5</v>
      </c>
      <c r="AQ62" s="42" t="n">
        <f aca="false">AVERAGE(AJ62:AL62,AO62:AP62)</f>
        <v>4.36666666666667</v>
      </c>
      <c r="AR62" s="42" t="n">
        <v>7.5</v>
      </c>
      <c r="AS62" s="42" t="n">
        <v>10</v>
      </c>
      <c r="AT62" s="42" t="n">
        <v>10</v>
      </c>
      <c r="AU62" s="42" t="n">
        <f aca="false">AVERAGE(AS62:AT62)</f>
        <v>10</v>
      </c>
      <c r="AV62" s="42" t="n">
        <f aca="false">AVERAGE(AR62,AU62)</f>
        <v>8.75</v>
      </c>
      <c r="AW62" s="43" t="n">
        <f aca="false">AVERAGE(Table2734[[#This Row],[RULE OF LAW]],Table2734[[#This Row],[SECURITY &amp; SAFETY]],Table2734[[#This Row],[PERSONAL FREEDOM (minus Security &amp;Safety and Rule of Law)]],Table2734[[#This Row],[PERSONAL FREEDOM (minus Security &amp;Safety and Rule of Law)]])</f>
        <v>5.79550911377822</v>
      </c>
      <c r="AX62" s="44" t="n">
        <v>7.33</v>
      </c>
      <c r="AY62" s="45" t="n">
        <f aca="false">AVERAGE(Table2734[[#This Row],[PERSONAL FREEDOM]:[ECONOMIC FREEDOM]])</f>
        <v>6.56275455688911</v>
      </c>
      <c r="AZ62" s="57" t="n">
        <f aca="false">RANK(BA62,$BA$2:$BA$154)</f>
        <v>102</v>
      </c>
      <c r="BA62" s="30" t="n">
        <f aca="false">ROUND(AY62, 2)</f>
        <v>6.56</v>
      </c>
      <c r="BB62" s="43" t="n">
        <f aca="false">Table2734[[#This Row],[1 Rule of Law]]</f>
        <v>4.302196</v>
      </c>
      <c r="BC62" s="43" t="n">
        <f aca="false">Table2734[[#This Row],[2 Security &amp; Safety]]</f>
        <v>5.71650712177955</v>
      </c>
      <c r="BD62" s="43" t="e">
        <f aca="false">AVERAGE(AQ62,U62,AI62,AV62,X62)</f>
        <v>#N/A</v>
      </c>
    </row>
    <row r="63" customFormat="false" ht="15" hidden="false" customHeight="true" outlineLevel="0" collapsed="false">
      <c r="A63" s="41" t="s">
        <v>117</v>
      </c>
      <c r="B63" s="42" t="n">
        <v>7.93333333333333</v>
      </c>
      <c r="C63" s="42" t="n">
        <v>7.05541871511789</v>
      </c>
      <c r="D63" s="42" t="n">
        <v>7.60964272734213</v>
      </c>
      <c r="E63" s="42" t="n">
        <v>7.5</v>
      </c>
      <c r="F63" s="42" t="n">
        <v>9.92</v>
      </c>
      <c r="G63" s="42" t="s">
        <v>60</v>
      </c>
      <c r="H63" s="42" t="n">
        <v>10</v>
      </c>
      <c r="I63" s="42" t="s">
        <v>60</v>
      </c>
      <c r="J63" s="42" t="n">
        <v>10</v>
      </c>
      <c r="K63" s="42" t="n">
        <v>10</v>
      </c>
      <c r="L63" s="42" t="n">
        <f aca="false">AVERAGE(Table2734[[#This Row],[2Bi Disappearance]:[2Bv Terrorism Injured ]])</f>
        <v>10</v>
      </c>
      <c r="M63" s="42" t="n">
        <v>10</v>
      </c>
      <c r="N63" s="42" t="n">
        <v>7.5</v>
      </c>
      <c r="O63" s="47" t="n">
        <v>10</v>
      </c>
      <c r="P63" s="47" t="n">
        <f aca="false">AVERAGE(Table2734[[#This Row],[2Ci Female Genital Mutilation]:[2Ciii Equal Inheritance Rights]])</f>
        <v>9.16666666666667</v>
      </c>
      <c r="Q63" s="42" t="n">
        <f aca="false">AVERAGE(F63,L63,P63)</f>
        <v>9.69555555555556</v>
      </c>
      <c r="R63" s="42" t="s">
        <v>60</v>
      </c>
      <c r="S63" s="42" t="s">
        <v>60</v>
      </c>
      <c r="T63" s="42" t="n">
        <v>10</v>
      </c>
      <c r="U63" s="42" t="n">
        <f aca="false">AVERAGE(R63:T63)</f>
        <v>10</v>
      </c>
      <c r="V63" s="42" t="n">
        <v>10</v>
      </c>
      <c r="W63" s="42" t="n">
        <v>10</v>
      </c>
      <c r="X63" s="42" t="n">
        <f aca="false">AVERAGE(Table2734[[#This Row],[4A Freedom to establish religious organizations]:[4B Autonomy of religious organizations]])</f>
        <v>10</v>
      </c>
      <c r="Y63" s="42" t="n">
        <v>10</v>
      </c>
      <c r="Z63" s="42" t="n">
        <v>10</v>
      </c>
      <c r="AA63" s="42" t="n">
        <v>7.5</v>
      </c>
      <c r="AB63" s="42" t="n">
        <v>10</v>
      </c>
      <c r="AC63" s="42" t="n">
        <v>10</v>
      </c>
      <c r="AD63" s="42" t="e">
        <f aca="false">AVERAGE(Table2734[[#This Row],[5Ci Political parties]:[5ciii educational, sporting and cultural organizations]])</f>
        <v>#N/A</v>
      </c>
      <c r="AE63" s="42" t="n">
        <v>10</v>
      </c>
      <c r="AF63" s="42" t="n">
        <v>10</v>
      </c>
      <c r="AG63" s="42" t="n">
        <v>10</v>
      </c>
      <c r="AH63" s="42" t="e">
        <f aca="false">AVERAGE(Table2734[[#This Row],[5Di Political parties]:[5diii educational, sporting and cultural organizations5]])</f>
        <v>#N/A</v>
      </c>
      <c r="AI63" s="42" t="e">
        <f aca="false">AVERAGE(Y63:Z63,AD63,AH63)</f>
        <v>#N/A</v>
      </c>
      <c r="AJ63" s="42" t="n">
        <v>10</v>
      </c>
      <c r="AK63" s="47" t="n">
        <v>6.33333333333333</v>
      </c>
      <c r="AL63" s="47" t="n">
        <v>6.75</v>
      </c>
      <c r="AM63" s="47" t="n">
        <v>10</v>
      </c>
      <c r="AN63" s="47" t="n">
        <v>10</v>
      </c>
      <c r="AO63" s="47" t="n">
        <f aca="false">AVERAGE(Table2734[[#This Row],[6Di Access to foreign television (cable/ satellite)]:[6Dii Access to foreign newspapers]])</f>
        <v>10</v>
      </c>
      <c r="AP63" s="47" t="n">
        <v>10</v>
      </c>
      <c r="AQ63" s="42" t="n">
        <f aca="false">AVERAGE(AJ63:AL63,AO63:AP63)</f>
        <v>8.61666666666667</v>
      </c>
      <c r="AR63" s="42" t="n">
        <v>10</v>
      </c>
      <c r="AS63" s="42" t="n">
        <v>10</v>
      </c>
      <c r="AT63" s="42" t="n">
        <v>10</v>
      </c>
      <c r="AU63" s="42" t="s">
        <v>60</v>
      </c>
      <c r="AV63" s="42" t="n">
        <f aca="false">AVERAGE(AR63,AU63)</f>
        <v>10</v>
      </c>
      <c r="AW63" s="43" t="n">
        <f aca="false">AVERAGE(Table2734[[#This Row],[RULE OF LAW]],Table2734[[#This Row],[SECURITY &amp; SAFETY]],Table2734[[#This Row],[PERSONAL FREEDOM (minus Security &amp;Safety and Rule of Law)]],Table2734[[#This Row],[PERSONAL FREEDOM (minus Security &amp;Safety and Rule of Law)]])</f>
        <v>9.13972222222222</v>
      </c>
      <c r="AX63" s="44" t="n">
        <v>8.92</v>
      </c>
      <c r="AY63" s="45" t="n">
        <f aca="false">AVERAGE(Table2734[[#This Row],[PERSONAL FREEDOM]:[ECONOMIC FREEDOM]])</f>
        <v>9.02986111111111</v>
      </c>
      <c r="AZ63" s="57" t="n">
        <f aca="false">RANK(BA63,$BA$2:$BA$154)</f>
        <v>1</v>
      </c>
      <c r="BA63" s="30" t="n">
        <f aca="false">ROUND(AY63, 2)</f>
        <v>9.03</v>
      </c>
      <c r="BB63" s="43" t="n">
        <f aca="false">Table2734[[#This Row],[1 Rule of Law]]</f>
        <v>7.5</v>
      </c>
      <c r="BC63" s="43" t="n">
        <f aca="false">Table2734[[#This Row],[2 Security &amp; Safety]]</f>
        <v>9.69555555555556</v>
      </c>
      <c r="BD63" s="43" t="e">
        <f aca="false">AVERAGE(AQ63,U63,AI63,AV63,X63)</f>
        <v>#N/A</v>
      </c>
    </row>
    <row r="64" customFormat="false" ht="15" hidden="false" customHeight="true" outlineLevel="0" collapsed="false">
      <c r="A64" s="41" t="s">
        <v>118</v>
      </c>
      <c r="B64" s="42" t="n">
        <v>7.43333333333333</v>
      </c>
      <c r="C64" s="42" t="n">
        <v>5.50820675664579</v>
      </c>
      <c r="D64" s="42" t="n">
        <v>6.38948587204571</v>
      </c>
      <c r="E64" s="42" t="n">
        <v>6.4</v>
      </c>
      <c r="F64" s="42" t="n">
        <v>9.44</v>
      </c>
      <c r="G64" s="42" t="n">
        <v>10</v>
      </c>
      <c r="H64" s="42" t="n">
        <v>10</v>
      </c>
      <c r="I64" s="42" t="n">
        <v>7.5</v>
      </c>
      <c r="J64" s="42" t="n">
        <v>10</v>
      </c>
      <c r="K64" s="42" t="n">
        <v>10</v>
      </c>
      <c r="L64" s="42" t="n">
        <f aca="false">AVERAGE(Table2734[[#This Row],[2Bi Disappearance]:[2Bv Terrorism Injured ]])</f>
        <v>9.5</v>
      </c>
      <c r="M64" s="42" t="n">
        <v>9.5</v>
      </c>
      <c r="N64" s="42" t="n">
        <v>10</v>
      </c>
      <c r="O64" s="47" t="n">
        <v>10</v>
      </c>
      <c r="P64" s="47" t="n">
        <f aca="false">AVERAGE(Table2734[[#This Row],[2Ci Female Genital Mutilation]:[2Ciii Equal Inheritance Rights]])</f>
        <v>9.83333333333333</v>
      </c>
      <c r="Q64" s="42" t="n">
        <f aca="false">AVERAGE(F64,L64,P64)</f>
        <v>9.59111111111111</v>
      </c>
      <c r="R64" s="42" t="n">
        <v>10</v>
      </c>
      <c r="S64" s="42" t="n">
        <v>10</v>
      </c>
      <c r="T64" s="42" t="n">
        <v>10</v>
      </c>
      <c r="U64" s="42" t="n">
        <f aca="false">AVERAGE(R64:T64)</f>
        <v>10</v>
      </c>
      <c r="V64" s="42" t="n">
        <v>10</v>
      </c>
      <c r="W64" s="42" t="n">
        <v>7.5</v>
      </c>
      <c r="X64" s="42" t="n">
        <f aca="false">AVERAGE(Table2734[[#This Row],[4A Freedom to establish religious organizations]:[4B Autonomy of religious organizations]])</f>
        <v>8.75</v>
      </c>
      <c r="Y64" s="42" t="n">
        <v>10</v>
      </c>
      <c r="Z64" s="42" t="n">
        <v>10</v>
      </c>
      <c r="AA64" s="42" t="n">
        <v>7.5</v>
      </c>
      <c r="AB64" s="42" t="n">
        <v>7.5</v>
      </c>
      <c r="AC64" s="42" t="n">
        <v>7.5</v>
      </c>
      <c r="AD64" s="42" t="e">
        <f aca="false">AVERAGE(Table2734[[#This Row],[5Ci Political parties]:[5ciii educational, sporting and cultural organizations]])</f>
        <v>#N/A</v>
      </c>
      <c r="AE64" s="42" t="n">
        <v>10</v>
      </c>
      <c r="AF64" s="42" t="n">
        <v>10</v>
      </c>
      <c r="AG64" s="42" t="n">
        <v>10</v>
      </c>
      <c r="AH64" s="42" t="e">
        <f aca="false">AVERAGE(Table2734[[#This Row],[5Di Political parties]:[5diii educational, sporting and cultural organizations5]])</f>
        <v>#N/A</v>
      </c>
      <c r="AI64" s="42" t="e">
        <f aca="false">AVERAGE(Y64:Z64,AD64,AH64)</f>
        <v>#N/A</v>
      </c>
      <c r="AJ64" s="42" t="n">
        <v>10</v>
      </c>
      <c r="AK64" s="47" t="n">
        <v>6</v>
      </c>
      <c r="AL64" s="47" t="n">
        <v>6.75</v>
      </c>
      <c r="AM64" s="47" t="n">
        <v>10</v>
      </c>
      <c r="AN64" s="47" t="n">
        <v>10</v>
      </c>
      <c r="AO64" s="47" t="n">
        <f aca="false">AVERAGE(Table2734[[#This Row],[6Di Access to foreign television (cable/ satellite)]:[6Dii Access to foreign newspapers]])</f>
        <v>10</v>
      </c>
      <c r="AP64" s="47" t="n">
        <v>10</v>
      </c>
      <c r="AQ64" s="42" t="n">
        <f aca="false">AVERAGE(AJ64:AL64,AO64:AP64)</f>
        <v>8.55</v>
      </c>
      <c r="AR64" s="42" t="n">
        <v>10</v>
      </c>
      <c r="AS64" s="42" t="n">
        <v>10</v>
      </c>
      <c r="AT64" s="42" t="n">
        <v>10</v>
      </c>
      <c r="AU64" s="42" t="n">
        <f aca="false">AVERAGE(AS64:AT64)</f>
        <v>10</v>
      </c>
      <c r="AV64" s="42" t="n">
        <f aca="false">AVERAGE(AR64,AU64)</f>
        <v>10</v>
      </c>
      <c r="AW64" s="43" t="n">
        <f aca="false">AVERAGE(Table2734[[#This Row],[RULE OF LAW]],Table2734[[#This Row],[SECURITY &amp; SAFETY]],Table2734[[#This Row],[PERSONAL FREEDOM (minus Security &amp;Safety and Rule of Law)]],Table2734[[#This Row],[PERSONAL FREEDOM (minus Security &amp;Safety and Rule of Law)]])</f>
        <v>8.66527777777778</v>
      </c>
      <c r="AX64" s="44" t="n">
        <v>7.36</v>
      </c>
      <c r="AY64" s="45" t="n">
        <f aca="false">AVERAGE(Table2734[[#This Row],[PERSONAL FREEDOM]:[ECONOMIC FREEDOM]])</f>
        <v>8.01263888888889</v>
      </c>
      <c r="AZ64" s="57" t="n">
        <f aca="false">RANK(BA64,$BA$2:$BA$154)</f>
        <v>37</v>
      </c>
      <c r="BA64" s="30" t="n">
        <f aca="false">ROUND(AY64, 2)</f>
        <v>8.01</v>
      </c>
      <c r="BB64" s="43" t="n">
        <f aca="false">Table2734[[#This Row],[1 Rule of Law]]</f>
        <v>6.4</v>
      </c>
      <c r="BC64" s="43" t="n">
        <f aca="false">Table2734[[#This Row],[2 Security &amp; Safety]]</f>
        <v>9.59111111111111</v>
      </c>
      <c r="BD64" s="43" t="e">
        <f aca="false">AVERAGE(AQ64,U64,AI64,AV64,X64)</f>
        <v>#N/A</v>
      </c>
    </row>
    <row r="65" customFormat="false" ht="15" hidden="false" customHeight="true" outlineLevel="0" collapsed="false">
      <c r="A65" s="41" t="s">
        <v>119</v>
      </c>
      <c r="B65" s="42" t="s">
        <v>60</v>
      </c>
      <c r="C65" s="42" t="s">
        <v>60</v>
      </c>
      <c r="D65" s="42" t="s">
        <v>60</v>
      </c>
      <c r="E65" s="42" t="n">
        <v>7.798499</v>
      </c>
      <c r="F65" s="42" t="n">
        <v>9.64</v>
      </c>
      <c r="G65" s="42" t="n">
        <v>10</v>
      </c>
      <c r="H65" s="42" t="n">
        <v>10</v>
      </c>
      <c r="I65" s="42" t="n">
        <v>10</v>
      </c>
      <c r="J65" s="42" t="n">
        <v>10</v>
      </c>
      <c r="K65" s="42" t="n">
        <v>10</v>
      </c>
      <c r="L65" s="42" t="n">
        <f aca="false">AVERAGE(Table2734[[#This Row],[2Bi Disappearance]:[2Bv Terrorism Injured ]])</f>
        <v>10</v>
      </c>
      <c r="M65" s="42" t="s">
        <v>60</v>
      </c>
      <c r="N65" s="42" t="n">
        <v>10</v>
      </c>
      <c r="O65" s="47" t="n">
        <v>10</v>
      </c>
      <c r="P65" s="47" t="n">
        <f aca="false">AVERAGE(Table2734[[#This Row],[2Ci Female Genital Mutilation]:[2Ciii Equal Inheritance Rights]])</f>
        <v>10</v>
      </c>
      <c r="Q65" s="42" t="n">
        <f aca="false">AVERAGE(F65,L65,P65)</f>
        <v>9.88</v>
      </c>
      <c r="R65" s="42" t="n">
        <v>10</v>
      </c>
      <c r="S65" s="42" t="n">
        <v>10</v>
      </c>
      <c r="T65" s="42" t="n">
        <v>10</v>
      </c>
      <c r="U65" s="42" t="n">
        <f aca="false">AVERAGE(R65:T65)</f>
        <v>10</v>
      </c>
      <c r="V65" s="42" t="n">
        <v>10</v>
      </c>
      <c r="W65" s="42" t="n">
        <v>10</v>
      </c>
      <c r="X65" s="42" t="n">
        <f aca="false">AVERAGE(Table2734[[#This Row],[4A Freedom to establish religious organizations]:[4B Autonomy of religious organizations]])</f>
        <v>10</v>
      </c>
      <c r="Y65" s="42" t="n">
        <v>10</v>
      </c>
      <c r="Z65" s="42" t="n">
        <v>10</v>
      </c>
      <c r="AA65" s="42" t="n">
        <v>10</v>
      </c>
      <c r="AB65" s="42" t="n">
        <v>10</v>
      </c>
      <c r="AC65" s="42" t="n">
        <v>10</v>
      </c>
      <c r="AD65" s="42" t="e">
        <f aca="false">AVERAGE(Table2734[[#This Row],[5Ci Political parties]:[5ciii educational, sporting and cultural organizations]])</f>
        <v>#N/A</v>
      </c>
      <c r="AE65" s="42" t="n">
        <v>10</v>
      </c>
      <c r="AF65" s="42" t="n">
        <v>10</v>
      </c>
      <c r="AG65" s="42" t="n">
        <v>10</v>
      </c>
      <c r="AH65" s="42" t="e">
        <f aca="false">AVERAGE(Table2734[[#This Row],[5Di Political parties]:[5diii educational, sporting and cultural organizations5]])</f>
        <v>#N/A</v>
      </c>
      <c r="AI65" s="42" t="e">
        <f aca="false">AVERAGE(Y65:Z65,AD65,AH65)</f>
        <v>#N/A</v>
      </c>
      <c r="AJ65" s="42" t="n">
        <v>10</v>
      </c>
      <c r="AK65" s="47" t="n">
        <v>9</v>
      </c>
      <c r="AL65" s="47" t="n">
        <v>8.75</v>
      </c>
      <c r="AM65" s="47" t="n">
        <v>10</v>
      </c>
      <c r="AN65" s="47" t="n">
        <v>10</v>
      </c>
      <c r="AO65" s="47" t="n">
        <f aca="false">AVERAGE(Table2734[[#This Row],[6Di Access to foreign television (cable/ satellite)]:[6Dii Access to foreign newspapers]])</f>
        <v>10</v>
      </c>
      <c r="AP65" s="47" t="n">
        <v>10</v>
      </c>
      <c r="AQ65" s="42" t="n">
        <f aca="false">AVERAGE(AJ65:AL65,AO65:AP65)</f>
        <v>9.55</v>
      </c>
      <c r="AR65" s="42" t="n">
        <v>10</v>
      </c>
      <c r="AS65" s="42" t="n">
        <v>10</v>
      </c>
      <c r="AT65" s="42" t="n">
        <v>10</v>
      </c>
      <c r="AU65" s="42" t="n">
        <f aca="false">AVERAGE(AS65:AT65)</f>
        <v>10</v>
      </c>
      <c r="AV65" s="42" t="n">
        <f aca="false">AVERAGE(AR65,AU65)</f>
        <v>10</v>
      </c>
      <c r="AW65" s="43" t="n">
        <f aca="false">AVERAGE(Table2734[[#This Row],[RULE OF LAW]],Table2734[[#This Row],[SECURITY &amp; SAFETY]],Table2734[[#This Row],[PERSONAL FREEDOM (minus Security &amp;Safety and Rule of Law)]],Table2734[[#This Row],[PERSONAL FREEDOM (minus Security &amp;Safety and Rule of Law)]])</f>
        <v>9.37462475</v>
      </c>
      <c r="AX65" s="44" t="n">
        <v>6.76</v>
      </c>
      <c r="AY65" s="45" t="n">
        <f aca="false">AVERAGE(Table2734[[#This Row],[PERSONAL FREEDOM]:[ECONOMIC FREEDOM]])</f>
        <v>8.067312375</v>
      </c>
      <c r="AZ65" s="57" t="n">
        <f aca="false">RANK(BA65,$BA$2:$BA$154)</f>
        <v>32</v>
      </c>
      <c r="BA65" s="30" t="n">
        <f aca="false">ROUND(AY65, 2)</f>
        <v>8.07</v>
      </c>
      <c r="BB65" s="43" t="n">
        <f aca="false">Table2734[[#This Row],[1 Rule of Law]]</f>
        <v>7.798499</v>
      </c>
      <c r="BC65" s="43" t="n">
        <f aca="false">Table2734[[#This Row],[2 Security &amp; Safety]]</f>
        <v>9.88</v>
      </c>
      <c r="BD65" s="43" t="e">
        <f aca="false">AVERAGE(AQ65,U65,AI65,AV65,X65)</f>
        <v>#N/A</v>
      </c>
    </row>
    <row r="66" customFormat="false" ht="15" hidden="false" customHeight="true" outlineLevel="0" collapsed="false">
      <c r="A66" s="41" t="s">
        <v>120</v>
      </c>
      <c r="B66" s="42" t="n">
        <v>4.13333333333333</v>
      </c>
      <c r="C66" s="42" t="n">
        <v>4.4613487474779</v>
      </c>
      <c r="D66" s="42" t="n">
        <v>4.39657076566803</v>
      </c>
      <c r="E66" s="42" t="n">
        <v>4.3</v>
      </c>
      <c r="F66" s="42" t="n">
        <v>8.56</v>
      </c>
      <c r="G66" s="42" t="n">
        <v>0</v>
      </c>
      <c r="H66" s="42" t="n">
        <v>9.73324935086549</v>
      </c>
      <c r="I66" s="42" t="n">
        <v>5</v>
      </c>
      <c r="J66" s="42" t="n">
        <v>9.86870367794958</v>
      </c>
      <c r="K66" s="42" t="n">
        <v>9.88158764136076</v>
      </c>
      <c r="L66" s="42" t="n">
        <f aca="false">AVERAGE(Table2734[[#This Row],[2Bi Disappearance]:[2Bv Terrorism Injured ]])</f>
        <v>6.89670813403517</v>
      </c>
      <c r="M66" s="42" t="n">
        <v>10</v>
      </c>
      <c r="N66" s="42" t="n">
        <v>2.5</v>
      </c>
      <c r="O66" s="47" t="n">
        <v>5</v>
      </c>
      <c r="P66" s="47" t="n">
        <f aca="false">AVERAGE(Table2734[[#This Row],[2Ci Female Genital Mutilation]:[2Ciii Equal Inheritance Rights]])</f>
        <v>5.83333333333333</v>
      </c>
      <c r="Q66" s="42" t="n">
        <f aca="false">AVERAGE(F66,L66,P66)</f>
        <v>7.09668048912283</v>
      </c>
      <c r="R66" s="42" t="n">
        <v>10</v>
      </c>
      <c r="S66" s="42" t="n">
        <v>5</v>
      </c>
      <c r="T66" s="42" t="n">
        <v>10</v>
      </c>
      <c r="U66" s="42" t="n">
        <f aca="false">AVERAGE(R66:T66)</f>
        <v>8.33333333333333</v>
      </c>
      <c r="V66" s="42" t="n">
        <v>10</v>
      </c>
      <c r="W66" s="42" t="n">
        <v>10</v>
      </c>
      <c r="X66" s="42" t="n">
        <f aca="false">AVERAGE(Table2734[[#This Row],[4A Freedom to establish religious organizations]:[4B Autonomy of religious organizations]])</f>
        <v>10</v>
      </c>
      <c r="Y66" s="42" t="n">
        <v>10</v>
      </c>
      <c r="Z66" s="42" t="n">
        <v>10</v>
      </c>
      <c r="AA66" s="42" t="n">
        <v>10</v>
      </c>
      <c r="AB66" s="42" t="n">
        <v>10</v>
      </c>
      <c r="AC66" s="42" t="n">
        <v>10</v>
      </c>
      <c r="AD66" s="42" t="e">
        <f aca="false">AVERAGE(Table2734[[#This Row],[5Ci Political parties]:[5ciii educational, sporting and cultural organizations]])</f>
        <v>#N/A</v>
      </c>
      <c r="AE66" s="42" t="n">
        <v>10</v>
      </c>
      <c r="AF66" s="42" t="n">
        <v>7.5</v>
      </c>
      <c r="AG66" s="42" t="n">
        <v>10</v>
      </c>
      <c r="AH66" s="42" t="e">
        <f aca="false">AVERAGE(Table2734[[#This Row],[5Di Political parties]:[5diii educational, sporting and cultural organizations5]])</f>
        <v>#N/A</v>
      </c>
      <c r="AI66" s="42" t="e">
        <f aca="false">AVERAGE(Y66:Z66,AD66,AH66)</f>
        <v>#N/A</v>
      </c>
      <c r="AJ66" s="42" t="n">
        <v>9.83622080409511</v>
      </c>
      <c r="AK66" s="47" t="n">
        <v>7</v>
      </c>
      <c r="AL66" s="47" t="n">
        <v>5.25</v>
      </c>
      <c r="AM66" s="47" t="n">
        <v>7.5</v>
      </c>
      <c r="AN66" s="47" t="n">
        <v>5</v>
      </c>
      <c r="AO66" s="47" t="n">
        <f aca="false">AVERAGE(Table2734[[#This Row],[6Di Access to foreign television (cable/ satellite)]:[6Dii Access to foreign newspapers]])</f>
        <v>6.25</v>
      </c>
      <c r="AP66" s="47" t="n">
        <v>10</v>
      </c>
      <c r="AQ66" s="42" t="n">
        <f aca="false">AVERAGE(AJ66:AL66,AO66:AP66)</f>
        <v>7.66724416081902</v>
      </c>
      <c r="AR66" s="42" t="n">
        <v>10</v>
      </c>
      <c r="AS66" s="42" t="n">
        <v>10</v>
      </c>
      <c r="AT66" s="42" t="n">
        <v>10</v>
      </c>
      <c r="AU66" s="42" t="n">
        <f aca="false">AVERAGE(AS66:AT66)</f>
        <v>10</v>
      </c>
      <c r="AV66" s="42" t="n">
        <f aca="false">AVERAGE(AR66,AU66)</f>
        <v>10</v>
      </c>
      <c r="AW66" s="43" t="n">
        <f aca="false">AVERAGE(Table2734[[#This Row],[RULE OF LAW]],Table2734[[#This Row],[SECURITY &amp; SAFETY]],Table2734[[#This Row],[PERSONAL FREEDOM (minus Security &amp;Safety and Rule of Law)]],Table2734[[#This Row],[PERSONAL FREEDOM (minus Security &amp;Safety and Rule of Law)]])</f>
        <v>7.42839453836261</v>
      </c>
      <c r="AX66" s="44" t="n">
        <v>6.6</v>
      </c>
      <c r="AY66" s="45" t="n">
        <f aca="false">AVERAGE(Table2734[[#This Row],[PERSONAL FREEDOM]:[ECONOMIC FREEDOM]])</f>
        <v>7.01419726918131</v>
      </c>
      <c r="AZ66" s="57" t="n">
        <f aca="false">RANK(BA66,$BA$2:$BA$154)</f>
        <v>70</v>
      </c>
      <c r="BA66" s="30" t="n">
        <f aca="false">ROUND(AY66, 2)</f>
        <v>7.01</v>
      </c>
      <c r="BB66" s="43" t="n">
        <f aca="false">Table2734[[#This Row],[1 Rule of Law]]</f>
        <v>4.3</v>
      </c>
      <c r="BC66" s="43" t="n">
        <f aca="false">Table2734[[#This Row],[2 Security &amp; Safety]]</f>
        <v>7.09668048912283</v>
      </c>
      <c r="BD66" s="43" t="e">
        <f aca="false">AVERAGE(AQ66,U66,AI66,AV66,X66)</f>
        <v>#N/A</v>
      </c>
    </row>
    <row r="67" customFormat="false" ht="15" hidden="false" customHeight="true" outlineLevel="0" collapsed="false">
      <c r="A67" s="41" t="s">
        <v>121</v>
      </c>
      <c r="B67" s="42" t="n">
        <v>4.46666666666667</v>
      </c>
      <c r="C67" s="42" t="n">
        <v>4.94877167839484</v>
      </c>
      <c r="D67" s="42" t="n">
        <v>4.46544987581715</v>
      </c>
      <c r="E67" s="42" t="n">
        <v>4.6</v>
      </c>
      <c r="F67" s="42" t="n">
        <v>9.76</v>
      </c>
      <c r="G67" s="42" t="n">
        <v>10</v>
      </c>
      <c r="H67" s="42" t="n">
        <v>10</v>
      </c>
      <c r="I67" s="42" t="n">
        <v>7.5</v>
      </c>
      <c r="J67" s="42" t="n">
        <v>9.97265536567346</v>
      </c>
      <c r="K67" s="42" t="n">
        <v>9.94257626791426</v>
      </c>
      <c r="L67" s="42" t="n">
        <f aca="false">AVERAGE(Table2734[[#This Row],[2Bi Disappearance]:[2Bv Terrorism Injured ]])</f>
        <v>9.48304632671755</v>
      </c>
      <c r="M67" s="42" t="n">
        <v>10</v>
      </c>
      <c r="N67" s="42" t="n">
        <v>10</v>
      </c>
      <c r="O67" s="47" t="n">
        <v>5</v>
      </c>
      <c r="P67" s="47" t="n">
        <f aca="false">AVERAGE(Table2734[[#This Row],[2Ci Female Genital Mutilation]:[2Ciii Equal Inheritance Rights]])</f>
        <v>8.33333333333333</v>
      </c>
      <c r="Q67" s="42" t="n">
        <f aca="false">AVERAGE(F67,L67,P67)</f>
        <v>9.19212655335029</v>
      </c>
      <c r="R67" s="42" t="n">
        <v>10</v>
      </c>
      <c r="S67" s="42" t="n">
        <v>5</v>
      </c>
      <c r="T67" s="42" t="n">
        <v>5</v>
      </c>
      <c r="U67" s="42" t="n">
        <f aca="false">AVERAGE(R67:T67)</f>
        <v>6.66666666666667</v>
      </c>
      <c r="V67" s="42" t="n">
        <v>7.5</v>
      </c>
      <c r="W67" s="42" t="n">
        <v>10</v>
      </c>
      <c r="X67" s="42" t="n">
        <f aca="false">AVERAGE(Table2734[[#This Row],[4A Freedom to establish religious organizations]:[4B Autonomy of religious organizations]])</f>
        <v>8.75</v>
      </c>
      <c r="Y67" s="42" t="n">
        <v>10</v>
      </c>
      <c r="Z67" s="42" t="n">
        <v>10</v>
      </c>
      <c r="AA67" s="42" t="n">
        <v>7.5</v>
      </c>
      <c r="AB67" s="42" t="n">
        <v>7.5</v>
      </c>
      <c r="AC67" s="42" t="n">
        <v>7.5</v>
      </c>
      <c r="AD67" s="42" t="e">
        <f aca="false">AVERAGE(Table2734[[#This Row],[5Ci Political parties]:[5ciii educational, sporting and cultural organizations]])</f>
        <v>#N/A</v>
      </c>
      <c r="AE67" s="42" t="n">
        <v>10</v>
      </c>
      <c r="AF67" s="42" t="n">
        <v>7.5</v>
      </c>
      <c r="AG67" s="42" t="n">
        <v>10</v>
      </c>
      <c r="AH67" s="42" t="e">
        <f aca="false">AVERAGE(Table2734[[#This Row],[5Di Political parties]:[5diii educational, sporting and cultural organizations5]])</f>
        <v>#N/A</v>
      </c>
      <c r="AI67" s="42" t="e">
        <f aca="false">AVERAGE(Y67:Z67,AD67,AH67)</f>
        <v>#N/A</v>
      </c>
      <c r="AJ67" s="42" t="n">
        <v>10</v>
      </c>
      <c r="AK67" s="47" t="n">
        <v>4.66666666666667</v>
      </c>
      <c r="AL67" s="47" t="n">
        <v>5.5</v>
      </c>
      <c r="AM67" s="47" t="n">
        <v>10</v>
      </c>
      <c r="AN67" s="47" t="n">
        <v>7.5</v>
      </c>
      <c r="AO67" s="47" t="n">
        <f aca="false">AVERAGE(Table2734[[#This Row],[6Di Access to foreign television (cable/ satellite)]:[6Dii Access to foreign newspapers]])</f>
        <v>8.75</v>
      </c>
      <c r="AP67" s="47" t="n">
        <v>7.5</v>
      </c>
      <c r="AQ67" s="42" t="n">
        <f aca="false">AVERAGE(AJ67:AL67,AO67:AP67)</f>
        <v>7.28333333333333</v>
      </c>
      <c r="AR67" s="42" t="n">
        <v>5</v>
      </c>
      <c r="AS67" s="42" t="n">
        <v>5</v>
      </c>
      <c r="AT67" s="42" t="n">
        <v>5</v>
      </c>
      <c r="AU67" s="42" t="n">
        <f aca="false">AVERAGE(AS67:AT67)</f>
        <v>5</v>
      </c>
      <c r="AV67" s="42" t="n">
        <f aca="false">AVERAGE(AR67,AU67)</f>
        <v>5</v>
      </c>
      <c r="AW67" s="43" t="n">
        <f aca="false">AVERAGE(Table2734[[#This Row],[RULE OF LAW]],Table2734[[#This Row],[SECURITY &amp; SAFETY]],Table2734[[#This Row],[PERSONAL FREEDOM (minus Security &amp;Safety and Rule of Law)]],Table2734[[#This Row],[PERSONAL FREEDOM (minus Security &amp;Safety and Rule of Law)]])</f>
        <v>7.13469830500424</v>
      </c>
      <c r="AX67" s="44" t="n">
        <v>6.91</v>
      </c>
      <c r="AY67" s="45" t="n">
        <f aca="false">AVERAGE(Table2734[[#This Row],[PERSONAL FREEDOM]:[ECONOMIC FREEDOM]])</f>
        <v>7.02234915250212</v>
      </c>
      <c r="AZ67" s="57" t="n">
        <f aca="false">RANK(BA67,$BA$2:$BA$154)</f>
        <v>68</v>
      </c>
      <c r="BA67" s="30" t="n">
        <f aca="false">ROUND(AY67, 2)</f>
        <v>7.02</v>
      </c>
      <c r="BB67" s="43" t="n">
        <f aca="false">Table2734[[#This Row],[1 Rule of Law]]</f>
        <v>4.6</v>
      </c>
      <c r="BC67" s="43" t="n">
        <f aca="false">Table2734[[#This Row],[2 Security &amp; Safety]]</f>
        <v>9.19212655335029</v>
      </c>
      <c r="BD67" s="43" t="e">
        <f aca="false">AVERAGE(AQ67,U67,AI67,AV67,X67)</f>
        <v>#N/A</v>
      </c>
    </row>
    <row r="68" customFormat="false" ht="15" hidden="false" customHeight="true" outlineLevel="0" collapsed="false">
      <c r="A68" s="41" t="s">
        <v>122</v>
      </c>
      <c r="B68" s="42" t="n">
        <v>2.2</v>
      </c>
      <c r="C68" s="42" t="n">
        <v>6.24003390412804</v>
      </c>
      <c r="D68" s="42" t="n">
        <v>4.49979294901855</v>
      </c>
      <c r="E68" s="42" t="n">
        <v>4.3</v>
      </c>
      <c r="F68" s="42" t="n">
        <v>8.36</v>
      </c>
      <c r="G68" s="42" t="n">
        <v>0</v>
      </c>
      <c r="H68" s="42" t="n">
        <v>9.03214196859805</v>
      </c>
      <c r="I68" s="42" t="n">
        <v>2.5</v>
      </c>
      <c r="J68" s="42" t="n">
        <v>9.92045002481628</v>
      </c>
      <c r="K68" s="42" t="n">
        <v>9.96552834408705</v>
      </c>
      <c r="L68" s="42" t="n">
        <f aca="false">AVERAGE(Table2734[[#This Row],[2Bi Disappearance]:[2Bv Terrorism Injured ]])</f>
        <v>6.28362406750028</v>
      </c>
      <c r="M68" s="42" t="n">
        <v>10</v>
      </c>
      <c r="N68" s="42" t="n">
        <v>7.5</v>
      </c>
      <c r="O68" s="47" t="n">
        <v>2.5</v>
      </c>
      <c r="P68" s="47" t="n">
        <f aca="false">AVERAGE(Table2734[[#This Row],[2Ci Female Genital Mutilation]:[2Ciii Equal Inheritance Rights]])</f>
        <v>6.66666666666667</v>
      </c>
      <c r="Q68" s="42" t="n">
        <f aca="false">AVERAGE(F68,L68,P68)</f>
        <v>7.10343024472231</v>
      </c>
      <c r="R68" s="42" t="n">
        <v>0</v>
      </c>
      <c r="S68" s="42" t="n">
        <v>0</v>
      </c>
      <c r="T68" s="42" t="n">
        <v>0</v>
      </c>
      <c r="U68" s="42" t="n">
        <f aca="false">AVERAGE(R68:T68)</f>
        <v>0</v>
      </c>
      <c r="V68" s="42" t="n">
        <v>5</v>
      </c>
      <c r="W68" s="42" t="n">
        <v>5</v>
      </c>
      <c r="X68" s="42" t="n">
        <f aca="false">AVERAGE(Table2734[[#This Row],[4A Freedom to establish religious organizations]:[4B Autonomy of religious organizations]])</f>
        <v>5</v>
      </c>
      <c r="Y68" s="42" t="n">
        <v>5</v>
      </c>
      <c r="Z68" s="42" t="n">
        <v>2.5</v>
      </c>
      <c r="AA68" s="42" t="n">
        <v>2.5</v>
      </c>
      <c r="AB68" s="42" t="n">
        <v>2.5</v>
      </c>
      <c r="AC68" s="42" t="n">
        <v>2.5</v>
      </c>
      <c r="AD68" s="42" t="e">
        <f aca="false">AVERAGE(Table2734[[#This Row],[5Ci Political parties]:[5ciii educational, sporting and cultural organizations]])</f>
        <v>#N/A</v>
      </c>
      <c r="AE68" s="42" t="n">
        <v>2.5</v>
      </c>
      <c r="AF68" s="42" t="n">
        <v>2.5</v>
      </c>
      <c r="AG68" s="42" t="n">
        <v>2.5</v>
      </c>
      <c r="AH68" s="42" t="e">
        <f aca="false">AVERAGE(Table2734[[#This Row],[5Di Political parties]:[5diii educational, sporting and cultural organizations5]])</f>
        <v>#N/A</v>
      </c>
      <c r="AI68" s="42" t="e">
        <f aca="false">AVERAGE(Y68:Z68,AD68,AH68)</f>
        <v>#N/A</v>
      </c>
      <c r="AJ68" s="42" t="n">
        <v>10</v>
      </c>
      <c r="AK68" s="47" t="n">
        <v>0</v>
      </c>
      <c r="AL68" s="47" t="n">
        <v>0.5</v>
      </c>
      <c r="AM68" s="47" t="n">
        <v>5</v>
      </c>
      <c r="AN68" s="47" t="n">
        <v>2.5</v>
      </c>
      <c r="AO68" s="47" t="n">
        <f aca="false">AVERAGE(Table2734[[#This Row],[6Di Access to foreign television (cable/ satellite)]:[6Dii Access to foreign newspapers]])</f>
        <v>3.75</v>
      </c>
      <c r="AP68" s="47" t="n">
        <v>2.5</v>
      </c>
      <c r="AQ68" s="42" t="n">
        <f aca="false">AVERAGE(AJ68:AL68,AO68:AP68)</f>
        <v>3.35</v>
      </c>
      <c r="AR68" s="42" t="n">
        <v>0</v>
      </c>
      <c r="AS68" s="42" t="n">
        <v>0</v>
      </c>
      <c r="AT68" s="42" t="n">
        <v>0</v>
      </c>
      <c r="AU68" s="42" t="n">
        <f aca="false">AVERAGE(AS68:AT68)</f>
        <v>0</v>
      </c>
      <c r="AV68" s="42" t="n">
        <f aca="false">AVERAGE(AR68,AU68)</f>
        <v>0</v>
      </c>
      <c r="AW68" s="43" t="n">
        <f aca="false">AVERAGE(Table2734[[#This Row],[RULE OF LAW]],Table2734[[#This Row],[SECURITY &amp; SAFETY]],Table2734[[#This Row],[PERSONAL FREEDOM (minus Security &amp;Safety and Rule of Law)]],Table2734[[#This Row],[PERSONAL FREEDOM (minus Security &amp;Safety and Rule of Law)]])</f>
        <v>3.99835756118058</v>
      </c>
      <c r="AX68" s="44" t="n">
        <v>5.8</v>
      </c>
      <c r="AY68" s="45" t="n">
        <f aca="false">AVERAGE(Table2734[[#This Row],[PERSONAL FREEDOM]:[ECONOMIC FREEDOM]])</f>
        <v>4.89917878059029</v>
      </c>
      <c r="AZ68" s="57" t="n">
        <f aca="false">RANK(BA68,$BA$2:$BA$154)</f>
        <v>149</v>
      </c>
      <c r="BA68" s="30" t="n">
        <f aca="false">ROUND(AY68, 2)</f>
        <v>4.9</v>
      </c>
      <c r="BB68" s="43" t="n">
        <f aca="false">Table2734[[#This Row],[1 Rule of Law]]</f>
        <v>4.3</v>
      </c>
      <c r="BC68" s="43" t="n">
        <f aca="false">Table2734[[#This Row],[2 Security &amp; Safety]]</f>
        <v>7.10343024472231</v>
      </c>
      <c r="BD68" s="43" t="e">
        <f aca="false">AVERAGE(AQ68,U68,AI68,AV68,X68)</f>
        <v>#N/A</v>
      </c>
    </row>
    <row r="69" customFormat="false" ht="15" hidden="false" customHeight="true" outlineLevel="0" collapsed="false">
      <c r="A69" s="41" t="s">
        <v>123</v>
      </c>
      <c r="B69" s="42" t="s">
        <v>60</v>
      </c>
      <c r="C69" s="42" t="s">
        <v>60</v>
      </c>
      <c r="D69" s="42" t="s">
        <v>60</v>
      </c>
      <c r="E69" s="42" t="n">
        <v>7.893729</v>
      </c>
      <c r="F69" s="42" t="n">
        <v>9.64</v>
      </c>
      <c r="G69" s="42" t="n">
        <v>10</v>
      </c>
      <c r="H69" s="42" t="n">
        <v>10</v>
      </c>
      <c r="I69" s="42" t="n">
        <v>7.5</v>
      </c>
      <c r="J69" s="42" t="n">
        <v>9.92716808237348</v>
      </c>
      <c r="K69" s="42" t="n">
        <v>10</v>
      </c>
      <c r="L69" s="42" t="n">
        <f aca="false">AVERAGE(Table2734[[#This Row],[2Bi Disappearance]:[2Bv Terrorism Injured ]])</f>
        <v>9.4854336164747</v>
      </c>
      <c r="M69" s="42" t="n">
        <v>10</v>
      </c>
      <c r="N69" s="42" t="n">
        <v>10</v>
      </c>
      <c r="O69" s="47" t="n">
        <v>10</v>
      </c>
      <c r="P69" s="47" t="n">
        <f aca="false">AVERAGE(Table2734[[#This Row],[2Ci Female Genital Mutilation]:[2Ciii Equal Inheritance Rights]])</f>
        <v>10</v>
      </c>
      <c r="Q69" s="42" t="n">
        <f aca="false">AVERAGE(F69,L69,P69)</f>
        <v>9.70847787215823</v>
      </c>
      <c r="R69" s="42" t="n">
        <v>10</v>
      </c>
      <c r="S69" s="42" t="n">
        <v>10</v>
      </c>
      <c r="T69" s="42" t="n">
        <v>10</v>
      </c>
      <c r="U69" s="42" t="n">
        <f aca="false">AVERAGE(R69:T69)</f>
        <v>10</v>
      </c>
      <c r="V69" s="42" t="n">
        <v>10</v>
      </c>
      <c r="W69" s="42" t="n">
        <v>10</v>
      </c>
      <c r="X69" s="42" t="n">
        <f aca="false">AVERAGE(Table2734[[#This Row],[4A Freedom to establish religious organizations]:[4B Autonomy of religious organizations]])</f>
        <v>10</v>
      </c>
      <c r="Y69" s="42" t="n">
        <v>10</v>
      </c>
      <c r="Z69" s="42" t="n">
        <v>10</v>
      </c>
      <c r="AA69" s="42" t="n">
        <v>10</v>
      </c>
      <c r="AB69" s="42" t="n">
        <v>7.5</v>
      </c>
      <c r="AC69" s="42" t="n">
        <v>10</v>
      </c>
      <c r="AD69" s="42" t="e">
        <f aca="false">AVERAGE(Table2734[[#This Row],[5Ci Political parties]:[5ciii educational, sporting and cultural organizations]])</f>
        <v>#N/A</v>
      </c>
      <c r="AE69" s="42" t="n">
        <v>10</v>
      </c>
      <c r="AF69" s="42" t="n">
        <v>10</v>
      </c>
      <c r="AG69" s="42" t="n">
        <v>10</v>
      </c>
      <c r="AH69" s="42" t="e">
        <f aca="false">AVERAGE(Table2734[[#This Row],[5Di Political parties]:[5diii educational, sporting and cultural organizations5]])</f>
        <v>#N/A</v>
      </c>
      <c r="AI69" s="42" t="e">
        <f aca="false">AVERAGE(Y69:Z69,AD69,AH69)</f>
        <v>#N/A</v>
      </c>
      <c r="AJ69" s="42" t="n">
        <v>10</v>
      </c>
      <c r="AK69" s="47" t="n">
        <v>8.66666666666667</v>
      </c>
      <c r="AL69" s="47" t="n">
        <v>8.5</v>
      </c>
      <c r="AM69" s="47" t="n">
        <v>10</v>
      </c>
      <c r="AN69" s="47" t="n">
        <v>10</v>
      </c>
      <c r="AO69" s="47" t="n">
        <f aca="false">AVERAGE(Table2734[[#This Row],[6Di Access to foreign television (cable/ satellite)]:[6Dii Access to foreign newspapers]])</f>
        <v>10</v>
      </c>
      <c r="AP69" s="47" t="n">
        <v>10</v>
      </c>
      <c r="AQ69" s="42" t="n">
        <f aca="false">AVERAGE(AJ69:AL69,AO69:AP69)</f>
        <v>9.43333333333333</v>
      </c>
      <c r="AR69" s="42" t="n">
        <v>10</v>
      </c>
      <c r="AS69" s="42" t="n">
        <v>10</v>
      </c>
      <c r="AT69" s="42" t="n">
        <v>10</v>
      </c>
      <c r="AU69" s="42" t="n">
        <f aca="false">AVERAGE(AS69:AT69)</f>
        <v>10</v>
      </c>
      <c r="AV69" s="42" t="n">
        <f aca="false">AVERAGE(AR69,AU69)</f>
        <v>10</v>
      </c>
      <c r="AW69" s="43" t="n">
        <f aca="false">AVERAGE(Table2734[[#This Row],[RULE OF LAW]],Table2734[[#This Row],[SECURITY &amp; SAFETY]],Table2734[[#This Row],[PERSONAL FREEDOM (minus Security &amp;Safety and Rule of Law)]],Table2734[[#This Row],[PERSONAL FREEDOM (minus Security &amp;Safety and Rule of Law)]])</f>
        <v>9.32305171803956</v>
      </c>
      <c r="AX69" s="44" t="n">
        <v>7.74</v>
      </c>
      <c r="AY69" s="45" t="n">
        <f aca="false">AVERAGE(Table2734[[#This Row],[PERSONAL FREEDOM]:[ECONOMIC FREEDOM]])</f>
        <v>8.53152585901978</v>
      </c>
      <c r="AZ69" s="57" t="n">
        <f aca="false">RANK(BA69,$BA$2:$BA$154)</f>
        <v>9</v>
      </c>
      <c r="BA69" s="30" t="n">
        <f aca="false">ROUND(AY69, 2)</f>
        <v>8.53</v>
      </c>
      <c r="BB69" s="43" t="n">
        <f aca="false">Table2734[[#This Row],[1 Rule of Law]]</f>
        <v>7.893729</v>
      </c>
      <c r="BC69" s="43" t="n">
        <f aca="false">Table2734[[#This Row],[2 Security &amp; Safety]]</f>
        <v>9.70847787215823</v>
      </c>
      <c r="BD69" s="43" t="e">
        <f aca="false">AVERAGE(AQ69,U69,AI69,AV69,X69)</f>
        <v>#N/A</v>
      </c>
    </row>
    <row r="70" customFormat="false" ht="15" hidden="false" customHeight="true" outlineLevel="0" collapsed="false">
      <c r="A70" s="41" t="s">
        <v>124</v>
      </c>
      <c r="B70" s="42" t="s">
        <v>60</v>
      </c>
      <c r="C70" s="42" t="s">
        <v>60</v>
      </c>
      <c r="D70" s="42" t="s">
        <v>60</v>
      </c>
      <c r="E70" s="42" t="n">
        <v>6.696551</v>
      </c>
      <c r="F70" s="42" t="n">
        <v>9.2</v>
      </c>
      <c r="G70" s="42" t="n">
        <v>10</v>
      </c>
      <c r="H70" s="42" t="n">
        <v>7.59632925138533</v>
      </c>
      <c r="I70" s="42" t="n">
        <v>5</v>
      </c>
      <c r="J70" s="42" t="n">
        <v>9.0986234692695</v>
      </c>
      <c r="K70" s="42" t="n">
        <v>8.0169716323929</v>
      </c>
      <c r="L70" s="42" t="n">
        <f aca="false">AVERAGE(Table2734[[#This Row],[2Bi Disappearance]:[2Bv Terrorism Injured ]])</f>
        <v>7.94238487060954</v>
      </c>
      <c r="M70" s="42" t="n">
        <v>9.5</v>
      </c>
      <c r="N70" s="42" t="n">
        <v>10</v>
      </c>
      <c r="O70" s="47" t="n">
        <v>10</v>
      </c>
      <c r="P70" s="47" t="n">
        <f aca="false">AVERAGE(Table2734[[#This Row],[2Ci Female Genital Mutilation]:[2Ciii Equal Inheritance Rights]])</f>
        <v>9.83333333333333</v>
      </c>
      <c r="Q70" s="42" t="n">
        <f aca="false">AVERAGE(F70,L70,P70)</f>
        <v>8.99190606798096</v>
      </c>
      <c r="R70" s="42" t="n">
        <v>0</v>
      </c>
      <c r="S70" s="42" t="n">
        <v>0</v>
      </c>
      <c r="T70" s="42" t="n">
        <v>10</v>
      </c>
      <c r="U70" s="42" t="n">
        <f aca="false">AVERAGE(R70:T70)</f>
        <v>3.33333333333333</v>
      </c>
      <c r="V70" s="42" t="n">
        <v>7.5</v>
      </c>
      <c r="W70" s="42" t="n">
        <v>7.5</v>
      </c>
      <c r="X70" s="42" t="n">
        <f aca="false">AVERAGE(Table2734[[#This Row],[4A Freedom to establish religious organizations]:[4B Autonomy of religious organizations]])</f>
        <v>7.5</v>
      </c>
      <c r="Y70" s="42" t="n">
        <v>10</v>
      </c>
      <c r="Z70" s="42" t="n">
        <v>10</v>
      </c>
      <c r="AA70" s="42" t="n">
        <v>10</v>
      </c>
      <c r="AB70" s="42" t="n">
        <v>10</v>
      </c>
      <c r="AC70" s="42" t="n">
        <v>10</v>
      </c>
      <c r="AD70" s="42" t="e">
        <f aca="false">AVERAGE(Table2734[[#This Row],[5Ci Political parties]:[5ciii educational, sporting and cultural organizations]])</f>
        <v>#N/A</v>
      </c>
      <c r="AE70" s="42" t="n">
        <v>10</v>
      </c>
      <c r="AF70" s="42" t="n">
        <v>7.5</v>
      </c>
      <c r="AG70" s="42" t="n">
        <v>10</v>
      </c>
      <c r="AH70" s="42" t="e">
        <f aca="false">AVERAGE(Table2734[[#This Row],[5Di Political parties]:[5diii educational, sporting and cultural organizations5]])</f>
        <v>#N/A</v>
      </c>
      <c r="AI70" s="42" t="e">
        <f aca="false">AVERAGE(Y70:Z70,AD70,AH70)</f>
        <v>#N/A</v>
      </c>
      <c r="AJ70" s="42" t="n">
        <v>10</v>
      </c>
      <c r="AK70" s="47" t="n">
        <v>7.66666666666667</v>
      </c>
      <c r="AL70" s="47" t="n">
        <v>6.25</v>
      </c>
      <c r="AM70" s="47" t="n">
        <v>10</v>
      </c>
      <c r="AN70" s="47" t="n">
        <v>10</v>
      </c>
      <c r="AO70" s="47" t="n">
        <f aca="false">AVERAGE(Table2734[[#This Row],[6Di Access to foreign television (cable/ satellite)]:[6Dii Access to foreign newspapers]])</f>
        <v>10</v>
      </c>
      <c r="AP70" s="47" t="n">
        <v>10</v>
      </c>
      <c r="AQ70" s="42" t="n">
        <f aca="false">AVERAGE(AJ70:AL70,AO70:AP70)</f>
        <v>8.78333333333334</v>
      </c>
      <c r="AR70" s="42" t="s">
        <v>60</v>
      </c>
      <c r="AS70" s="42" t="n">
        <v>10</v>
      </c>
      <c r="AT70" s="42" t="n">
        <v>10</v>
      </c>
      <c r="AU70" s="42" t="n">
        <f aca="false">AVERAGE(AS70:AT70)</f>
        <v>10</v>
      </c>
      <c r="AV70" s="42" t="n">
        <f aca="false">AVERAGE(AR70,AU70)</f>
        <v>10</v>
      </c>
      <c r="AW70" s="43" t="n">
        <f aca="false">AVERAGE(Table2734[[#This Row],[RULE OF LAW]],Table2734[[#This Row],[SECURITY &amp; SAFETY]],Table2734[[#This Row],[PERSONAL FREEDOM (minus Security &amp;Safety and Rule of Law)]],Table2734[[#This Row],[PERSONAL FREEDOM (minus Security &amp;Safety and Rule of Law)]])</f>
        <v>7.86294760032857</v>
      </c>
      <c r="AX70" s="44" t="n">
        <v>7.32</v>
      </c>
      <c r="AY70" s="45" t="n">
        <f aca="false">AVERAGE(Table2734[[#This Row],[PERSONAL FREEDOM]:[ECONOMIC FREEDOM]])</f>
        <v>7.59147380016429</v>
      </c>
      <c r="AZ70" s="57" t="n">
        <f aca="false">RANK(BA70,$BA$2:$BA$154)</f>
        <v>47</v>
      </c>
      <c r="BA70" s="30" t="n">
        <f aca="false">ROUND(AY70, 2)</f>
        <v>7.59</v>
      </c>
      <c r="BB70" s="43" t="n">
        <f aca="false">Table2734[[#This Row],[1 Rule of Law]]</f>
        <v>6.696551</v>
      </c>
      <c r="BC70" s="43" t="n">
        <f aca="false">Table2734[[#This Row],[2 Security &amp; Safety]]</f>
        <v>8.99190606798096</v>
      </c>
      <c r="BD70" s="43" t="e">
        <f aca="false">AVERAGE(AQ70,U70,AI70,AV70,X70)</f>
        <v>#N/A</v>
      </c>
    </row>
    <row r="71" customFormat="false" ht="15" hidden="false" customHeight="true" outlineLevel="0" collapsed="false">
      <c r="A71" s="41" t="s">
        <v>125</v>
      </c>
      <c r="B71" s="42" t="n">
        <v>7.8</v>
      </c>
      <c r="C71" s="42" t="n">
        <v>5.58801613591256</v>
      </c>
      <c r="D71" s="42" t="n">
        <v>6.72942399044475</v>
      </c>
      <c r="E71" s="42" t="n">
        <v>6.7</v>
      </c>
      <c r="F71" s="42" t="n">
        <v>9.64</v>
      </c>
      <c r="G71" s="42" t="n">
        <v>10</v>
      </c>
      <c r="H71" s="42" t="n">
        <v>10</v>
      </c>
      <c r="I71" s="42" t="n">
        <v>10</v>
      </c>
      <c r="J71" s="42" t="n">
        <v>10</v>
      </c>
      <c r="K71" s="42" t="n">
        <v>9.99341277190081</v>
      </c>
      <c r="L71" s="42" t="n">
        <f aca="false">AVERAGE(Table2734[[#This Row],[2Bi Disappearance]:[2Bv Terrorism Injured ]])</f>
        <v>9.99868255438016</v>
      </c>
      <c r="M71" s="42" t="n">
        <v>9.5</v>
      </c>
      <c r="N71" s="42" t="n">
        <v>10</v>
      </c>
      <c r="O71" s="47" t="n">
        <v>10</v>
      </c>
      <c r="P71" s="47" t="n">
        <f aca="false">AVERAGE(Table2734[[#This Row],[2Ci Female Genital Mutilation]:[2Ciii Equal Inheritance Rights]])</f>
        <v>9.83333333333333</v>
      </c>
      <c r="Q71" s="42" t="n">
        <f aca="false">AVERAGE(F71,L71,P71)</f>
        <v>9.8240052959045</v>
      </c>
      <c r="R71" s="42" t="n">
        <v>10</v>
      </c>
      <c r="S71" s="42" t="n">
        <v>10</v>
      </c>
      <c r="T71" s="42" t="n">
        <v>10</v>
      </c>
      <c r="U71" s="42" t="n">
        <f aca="false">AVERAGE(R71:T71)</f>
        <v>10</v>
      </c>
      <c r="V71" s="42" t="n">
        <v>10</v>
      </c>
      <c r="W71" s="42" t="n">
        <v>10</v>
      </c>
      <c r="X71" s="42" t="n">
        <f aca="false">AVERAGE(Table2734[[#This Row],[4A Freedom to establish religious organizations]:[4B Autonomy of religious organizations]])</f>
        <v>10</v>
      </c>
      <c r="Y71" s="42" t="n">
        <v>10</v>
      </c>
      <c r="Z71" s="42" t="n">
        <v>10</v>
      </c>
      <c r="AA71" s="42" t="n">
        <v>10</v>
      </c>
      <c r="AB71" s="42" t="n">
        <v>10</v>
      </c>
      <c r="AC71" s="42" t="n">
        <v>10</v>
      </c>
      <c r="AD71" s="42" t="e">
        <f aca="false">AVERAGE(Table2734[[#This Row],[5Ci Political parties]:[5ciii educational, sporting and cultural organizations]])</f>
        <v>#N/A</v>
      </c>
      <c r="AE71" s="42" t="n">
        <v>10</v>
      </c>
      <c r="AF71" s="42" t="n">
        <v>10</v>
      </c>
      <c r="AG71" s="42" t="n">
        <v>10</v>
      </c>
      <c r="AH71" s="42" t="e">
        <f aca="false">AVERAGE(Table2734[[#This Row],[5Di Political parties]:[5diii educational, sporting and cultural organizations5]])</f>
        <v>#N/A</v>
      </c>
      <c r="AI71" s="42" t="e">
        <f aca="false">AVERAGE(Y71:Z71,AD71,AH71)</f>
        <v>#N/A</v>
      </c>
      <c r="AJ71" s="42" t="n">
        <v>10</v>
      </c>
      <c r="AK71" s="47" t="n">
        <v>6</v>
      </c>
      <c r="AL71" s="47" t="n">
        <v>7</v>
      </c>
      <c r="AM71" s="47" t="n">
        <v>10</v>
      </c>
      <c r="AN71" s="47" t="n">
        <v>10</v>
      </c>
      <c r="AO71" s="47" t="n">
        <f aca="false">AVERAGE(Table2734[[#This Row],[6Di Access to foreign television (cable/ satellite)]:[6Dii Access to foreign newspapers]])</f>
        <v>10</v>
      </c>
      <c r="AP71" s="47" t="n">
        <v>10</v>
      </c>
      <c r="AQ71" s="42" t="n">
        <f aca="false">AVERAGE(AJ71:AL71,AO71:AP71)</f>
        <v>8.6</v>
      </c>
      <c r="AR71" s="42" t="n">
        <v>10</v>
      </c>
      <c r="AS71" s="42" t="n">
        <v>10</v>
      </c>
      <c r="AT71" s="42" t="n">
        <v>10</v>
      </c>
      <c r="AU71" s="42" t="n">
        <f aca="false">AVERAGE(AS71:AT71)</f>
        <v>10</v>
      </c>
      <c r="AV71" s="42" t="n">
        <f aca="false">AVERAGE(AR71,AU71)</f>
        <v>10</v>
      </c>
      <c r="AW71" s="43" t="n">
        <f aca="false">AVERAGE(Table2734[[#This Row],[RULE OF LAW]],Table2734[[#This Row],[SECURITY &amp; SAFETY]],Table2734[[#This Row],[PERSONAL FREEDOM (minus Security &amp;Safety and Rule of Law)]],Table2734[[#This Row],[PERSONAL FREEDOM (minus Security &amp;Safety and Rule of Law)]])</f>
        <v>8.99100132397613</v>
      </c>
      <c r="AX71" s="44" t="n">
        <v>7.18</v>
      </c>
      <c r="AY71" s="45" t="n">
        <f aca="false">AVERAGE(Table2734[[#This Row],[PERSONAL FREEDOM]:[ECONOMIC FREEDOM]])</f>
        <v>8.08550066198806</v>
      </c>
      <c r="AZ71" s="57" t="n">
        <f aca="false">RANK(BA71,$BA$2:$BA$154)</f>
        <v>30</v>
      </c>
      <c r="BA71" s="30" t="n">
        <f aca="false">ROUND(AY71, 2)</f>
        <v>8.09</v>
      </c>
      <c r="BB71" s="43" t="n">
        <f aca="false">Table2734[[#This Row],[1 Rule of Law]]</f>
        <v>6.7</v>
      </c>
      <c r="BC71" s="43" t="n">
        <f aca="false">Table2734[[#This Row],[2 Security &amp; Safety]]</f>
        <v>9.8240052959045</v>
      </c>
      <c r="BD71" s="43" t="e">
        <f aca="false">AVERAGE(AQ71,U71,AI71,AV71,X71)</f>
        <v>#N/A</v>
      </c>
    </row>
    <row r="72" customFormat="false" ht="15" hidden="false" customHeight="true" outlineLevel="0" collapsed="false">
      <c r="A72" s="41" t="s">
        <v>126</v>
      </c>
      <c r="B72" s="42" t="n">
        <v>4.43333333333333</v>
      </c>
      <c r="C72" s="42" t="n">
        <v>5.07203624053807</v>
      </c>
      <c r="D72" s="42" t="n">
        <v>4.18091079779757</v>
      </c>
      <c r="E72" s="42" t="n">
        <v>4.6</v>
      </c>
      <c r="F72" s="42" t="n">
        <v>0</v>
      </c>
      <c r="G72" s="42" t="n">
        <v>10</v>
      </c>
      <c r="H72" s="42" t="n">
        <v>10</v>
      </c>
      <c r="I72" s="42" t="n">
        <v>5</v>
      </c>
      <c r="J72" s="42" t="n">
        <v>10</v>
      </c>
      <c r="K72" s="42" t="n">
        <v>10</v>
      </c>
      <c r="L72" s="42" t="n">
        <f aca="false">AVERAGE(Table2734[[#This Row],[2Bi Disappearance]:[2Bv Terrorism Injured ]])</f>
        <v>9</v>
      </c>
      <c r="M72" s="42" t="n">
        <v>10</v>
      </c>
      <c r="N72" s="42" t="n">
        <v>10</v>
      </c>
      <c r="O72" s="47" t="n">
        <v>10</v>
      </c>
      <c r="P72" s="47" t="n">
        <f aca="false">AVERAGE(Table2734[[#This Row],[2Ci Female Genital Mutilation]:[2Ciii Equal Inheritance Rights]])</f>
        <v>10</v>
      </c>
      <c r="Q72" s="42" t="n">
        <f aca="false">AVERAGE(F72,L72,P72)</f>
        <v>6.33333333333333</v>
      </c>
      <c r="R72" s="42" t="n">
        <v>10</v>
      </c>
      <c r="S72" s="42" t="n">
        <v>10</v>
      </c>
      <c r="T72" s="42" t="n">
        <v>5</v>
      </c>
      <c r="U72" s="42" t="n">
        <f aca="false">AVERAGE(R72:T72)</f>
        <v>8.33333333333333</v>
      </c>
      <c r="V72" s="42" t="n">
        <v>7.5</v>
      </c>
      <c r="W72" s="42" t="n">
        <v>10</v>
      </c>
      <c r="X72" s="42" t="n">
        <f aca="false">AVERAGE(Table2734[[#This Row],[4A Freedom to establish religious organizations]:[4B Autonomy of religious organizations]])</f>
        <v>8.75</v>
      </c>
      <c r="Y72" s="42" t="n">
        <v>10</v>
      </c>
      <c r="Z72" s="42" t="n">
        <v>10</v>
      </c>
      <c r="AA72" s="42" t="n">
        <v>7.5</v>
      </c>
      <c r="AB72" s="42" t="n">
        <v>7.5</v>
      </c>
      <c r="AC72" s="42" t="n">
        <v>7.5</v>
      </c>
      <c r="AD72" s="42" t="e">
        <f aca="false">AVERAGE(Table2734[[#This Row],[5Ci Political parties]:[5ciii educational, sporting and cultural organizations]])</f>
        <v>#N/A</v>
      </c>
      <c r="AE72" s="42" t="n">
        <v>7.5</v>
      </c>
      <c r="AF72" s="42" t="n">
        <v>7.5</v>
      </c>
      <c r="AG72" s="42" t="n">
        <v>7.5</v>
      </c>
      <c r="AH72" s="42" t="e">
        <f aca="false">AVERAGE(Table2734[[#This Row],[5Di Political parties]:[5diii educational, sporting and cultural organizations5]])</f>
        <v>#N/A</v>
      </c>
      <c r="AI72" s="42" t="e">
        <f aca="false">AVERAGE(Y72:Z72,AD72,AH72)</f>
        <v>#N/A</v>
      </c>
      <c r="AJ72" s="42" t="n">
        <v>10</v>
      </c>
      <c r="AK72" s="47" t="n">
        <v>9</v>
      </c>
      <c r="AL72" s="47" t="n">
        <v>7.75</v>
      </c>
      <c r="AM72" s="47" t="n">
        <v>10</v>
      </c>
      <c r="AN72" s="47" t="n">
        <v>10</v>
      </c>
      <c r="AO72" s="47" t="n">
        <f aca="false">AVERAGE(Table2734[[#This Row],[6Di Access to foreign television (cable/ satellite)]:[6Dii Access to foreign newspapers]])</f>
        <v>10</v>
      </c>
      <c r="AP72" s="47" t="n">
        <v>10</v>
      </c>
      <c r="AQ72" s="42" t="n">
        <f aca="false">AVERAGE(AJ72:AL72,AO72:AP72)</f>
        <v>9.35</v>
      </c>
      <c r="AR72" s="42" t="n">
        <v>10</v>
      </c>
      <c r="AS72" s="42" t="n">
        <v>0</v>
      </c>
      <c r="AT72" s="42" t="n">
        <v>10</v>
      </c>
      <c r="AU72" s="42" t="n">
        <f aca="false">AVERAGE(AS72:AT72)</f>
        <v>5</v>
      </c>
      <c r="AV72" s="42" t="n">
        <f aca="false">AVERAGE(AR72,AU72)</f>
        <v>7.5</v>
      </c>
      <c r="AW72" s="43" t="n">
        <f aca="false">AVERAGE(Table2734[[#This Row],[RULE OF LAW]],Table2734[[#This Row],[SECURITY &amp; SAFETY]],Table2734[[#This Row],[PERSONAL FREEDOM (minus Security &amp;Safety and Rule of Law)]],Table2734[[#This Row],[PERSONAL FREEDOM (minus Security &amp;Safety and Rule of Law)]])</f>
        <v>7.00166666666667</v>
      </c>
      <c r="AX72" s="44" t="n">
        <v>7.03</v>
      </c>
      <c r="AY72" s="45" t="n">
        <f aca="false">AVERAGE(Table2734[[#This Row],[PERSONAL FREEDOM]:[ECONOMIC FREEDOM]])</f>
        <v>7.01583333333333</v>
      </c>
      <c r="AZ72" s="57" t="n">
        <f aca="false">RANK(BA72,$BA$2:$BA$154)</f>
        <v>68</v>
      </c>
      <c r="BA72" s="30" t="n">
        <f aca="false">ROUND(AY72, 2)</f>
        <v>7.02</v>
      </c>
      <c r="BB72" s="43" t="n">
        <f aca="false">Table2734[[#This Row],[1 Rule of Law]]</f>
        <v>4.6</v>
      </c>
      <c r="BC72" s="43" t="n">
        <f aca="false">Table2734[[#This Row],[2 Security &amp; Safety]]</f>
        <v>6.33333333333333</v>
      </c>
      <c r="BD72" s="43" t="e">
        <f aca="false">AVERAGE(AQ72,U72,AI72,AV72,X72)</f>
        <v>#N/A</v>
      </c>
    </row>
    <row r="73" customFormat="false" ht="15" hidden="false" customHeight="true" outlineLevel="0" collapsed="false">
      <c r="A73" s="41" t="s">
        <v>127</v>
      </c>
      <c r="B73" s="42" t="n">
        <v>7.3</v>
      </c>
      <c r="C73" s="42" t="n">
        <v>7.7049915541808</v>
      </c>
      <c r="D73" s="42" t="n">
        <v>6.77867705000566</v>
      </c>
      <c r="E73" s="42" t="n">
        <v>7.3</v>
      </c>
      <c r="F73" s="42" t="n">
        <v>9.88</v>
      </c>
      <c r="G73" s="42" t="n">
        <v>10</v>
      </c>
      <c r="H73" s="42" t="n">
        <v>10</v>
      </c>
      <c r="I73" s="42" t="n">
        <v>10</v>
      </c>
      <c r="J73" s="42" t="n">
        <v>10</v>
      </c>
      <c r="K73" s="42" t="n">
        <v>10</v>
      </c>
      <c r="L73" s="42" t="n">
        <f aca="false">AVERAGE(Table2734[[#This Row],[2Bi Disappearance]:[2Bv Terrorism Injured ]])</f>
        <v>10</v>
      </c>
      <c r="M73" s="42" t="n">
        <v>10</v>
      </c>
      <c r="N73" s="42" t="n">
        <v>10</v>
      </c>
      <c r="O73" s="47" t="n">
        <v>10</v>
      </c>
      <c r="P73" s="47" t="n">
        <f aca="false">AVERAGE(Table2734[[#This Row],[2Ci Female Genital Mutilation]:[2Ciii Equal Inheritance Rights]])</f>
        <v>10</v>
      </c>
      <c r="Q73" s="42" t="n">
        <f aca="false">AVERAGE(F73,L73,P73)</f>
        <v>9.96</v>
      </c>
      <c r="R73" s="42" t="n">
        <v>10</v>
      </c>
      <c r="S73" s="42" t="n">
        <v>10</v>
      </c>
      <c r="T73" s="42" t="n">
        <v>10</v>
      </c>
      <c r="U73" s="42" t="n">
        <f aca="false">AVERAGE(R73:T73)</f>
        <v>10</v>
      </c>
      <c r="V73" s="42" t="n">
        <v>5</v>
      </c>
      <c r="W73" s="42" t="n">
        <v>7.5</v>
      </c>
      <c r="X73" s="42" t="n">
        <f aca="false">AVERAGE(Table2734[[#This Row],[4A Freedom to establish religious organizations]:[4B Autonomy of religious organizations]])</f>
        <v>6.25</v>
      </c>
      <c r="Y73" s="42" t="n">
        <v>10</v>
      </c>
      <c r="Z73" s="42" t="n">
        <v>10</v>
      </c>
      <c r="AA73" s="42" t="n">
        <v>7.5</v>
      </c>
      <c r="AB73" s="42" t="n">
        <v>10</v>
      </c>
      <c r="AC73" s="42" t="n">
        <v>7.5</v>
      </c>
      <c r="AD73" s="42" t="e">
        <f aca="false">AVERAGE(Table2734[[#This Row],[5Ci Political parties]:[5ciii educational, sporting and cultural organizations]])</f>
        <v>#N/A</v>
      </c>
      <c r="AE73" s="42" t="n">
        <v>7.5</v>
      </c>
      <c r="AF73" s="42" t="n">
        <v>5</v>
      </c>
      <c r="AG73" s="42" t="n">
        <v>5</v>
      </c>
      <c r="AH73" s="42" t="e">
        <f aca="false">AVERAGE(Table2734[[#This Row],[5Di Political parties]:[5diii educational, sporting and cultural organizations5]])</f>
        <v>#N/A</v>
      </c>
      <c r="AI73" s="42" t="e">
        <f aca="false">AVERAGE(Y73:Z73,AD73,AH73)</f>
        <v>#N/A</v>
      </c>
      <c r="AJ73" s="42" t="n">
        <v>10</v>
      </c>
      <c r="AK73" s="47" t="n">
        <v>9.33333333333333</v>
      </c>
      <c r="AL73" s="47" t="n">
        <v>6.5</v>
      </c>
      <c r="AM73" s="47" t="n">
        <v>10</v>
      </c>
      <c r="AN73" s="47" t="n">
        <v>10</v>
      </c>
      <c r="AO73" s="47" t="n">
        <f aca="false">AVERAGE(Table2734[[#This Row],[6Di Access to foreign television (cable/ satellite)]:[6Dii Access to foreign newspapers]])</f>
        <v>10</v>
      </c>
      <c r="AP73" s="47" t="n">
        <v>10</v>
      </c>
      <c r="AQ73" s="42" t="n">
        <f aca="false">AVERAGE(AJ73:AL73,AO73:AP73)</f>
        <v>9.16666666666667</v>
      </c>
      <c r="AR73" s="42" t="n">
        <v>10</v>
      </c>
      <c r="AS73" s="42" t="n">
        <v>10</v>
      </c>
      <c r="AT73" s="42" t="n">
        <v>10</v>
      </c>
      <c r="AU73" s="42" t="n">
        <f aca="false">AVERAGE(AS73:AT73)</f>
        <v>10</v>
      </c>
      <c r="AV73" s="42" t="n">
        <f aca="false">AVERAGE(AR73,AU73)</f>
        <v>10</v>
      </c>
      <c r="AW73" s="43" t="n">
        <f aca="false">AVERAGE(Table2734[[#This Row],[RULE OF LAW]],Table2734[[#This Row],[SECURITY &amp; SAFETY]],Table2734[[#This Row],[PERSONAL FREEDOM (minus Security &amp;Safety and Rule of Law)]],Table2734[[#This Row],[PERSONAL FREEDOM (minus Security &amp;Safety and Rule of Law)]])</f>
        <v>8.71083333333333</v>
      </c>
      <c r="AX73" s="44" t="n">
        <v>7.44</v>
      </c>
      <c r="AY73" s="45" t="n">
        <f aca="false">AVERAGE(Table2734[[#This Row],[PERSONAL FREEDOM]:[ECONOMIC FREEDOM]])</f>
        <v>8.07541666666667</v>
      </c>
      <c r="AZ73" s="57" t="n">
        <f aca="false">RANK(BA73,$BA$2:$BA$154)</f>
        <v>31</v>
      </c>
      <c r="BA73" s="30" t="n">
        <f aca="false">ROUND(AY73, 2)</f>
        <v>8.08</v>
      </c>
      <c r="BB73" s="43" t="n">
        <f aca="false">Table2734[[#This Row],[1 Rule of Law]]</f>
        <v>7.3</v>
      </c>
      <c r="BC73" s="43" t="n">
        <f aca="false">Table2734[[#This Row],[2 Security &amp; Safety]]</f>
        <v>9.96</v>
      </c>
      <c r="BD73" s="43" t="e">
        <f aca="false">AVERAGE(AQ73,U73,AI73,AV73,X73)</f>
        <v>#N/A</v>
      </c>
    </row>
    <row r="74" customFormat="false" ht="15" hidden="false" customHeight="true" outlineLevel="0" collapsed="false">
      <c r="A74" s="41" t="s">
        <v>128</v>
      </c>
      <c r="B74" s="42" t="n">
        <v>4.23333333333333</v>
      </c>
      <c r="C74" s="42" t="n">
        <v>6.45313521711919</v>
      </c>
      <c r="D74" s="42" t="n">
        <v>5.16663534775182</v>
      </c>
      <c r="E74" s="42" t="n">
        <v>5.3</v>
      </c>
      <c r="F74" s="42" t="n">
        <v>9.2</v>
      </c>
      <c r="G74" s="42" t="n">
        <v>5</v>
      </c>
      <c r="H74" s="42" t="n">
        <v>10</v>
      </c>
      <c r="I74" s="42" t="n">
        <v>10</v>
      </c>
      <c r="J74" s="42" t="n">
        <v>10</v>
      </c>
      <c r="K74" s="42" t="n">
        <v>10</v>
      </c>
      <c r="L74" s="42" t="n">
        <f aca="false">AVERAGE(Table2734[[#This Row],[2Bi Disappearance]:[2Bv Terrorism Injured ]])</f>
        <v>9</v>
      </c>
      <c r="M74" s="42" t="n">
        <v>9.5</v>
      </c>
      <c r="N74" s="42" t="n">
        <v>5</v>
      </c>
      <c r="O74" s="47" t="n">
        <v>0</v>
      </c>
      <c r="P74" s="47" t="n">
        <f aca="false">AVERAGE(Table2734[[#This Row],[2Ci Female Genital Mutilation]:[2Ciii Equal Inheritance Rights]])</f>
        <v>4.83333333333333</v>
      </c>
      <c r="Q74" s="42" t="n">
        <f aca="false">AVERAGE(F74,L74,P74)</f>
        <v>7.67777777777778</v>
      </c>
      <c r="R74" s="42" t="n">
        <v>10</v>
      </c>
      <c r="S74" s="42" t="n">
        <v>0</v>
      </c>
      <c r="T74" s="42" t="n">
        <v>10</v>
      </c>
      <c r="U74" s="42" t="n">
        <f aca="false">AVERAGE(R74:T74)</f>
        <v>6.66666666666667</v>
      </c>
      <c r="V74" s="42" t="n">
        <v>2.5</v>
      </c>
      <c r="W74" s="42" t="n">
        <v>0</v>
      </c>
      <c r="X74" s="42" t="n">
        <f aca="false">AVERAGE(Table2734[[#This Row],[4A Freedom to establish religious organizations]:[4B Autonomy of religious organizations]])</f>
        <v>1.25</v>
      </c>
      <c r="Y74" s="42" t="n">
        <v>7.5</v>
      </c>
      <c r="Z74" s="42" t="n">
        <v>10</v>
      </c>
      <c r="AA74" s="42" t="n">
        <v>0</v>
      </c>
      <c r="AB74" s="42" t="n">
        <v>7.5</v>
      </c>
      <c r="AC74" s="42" t="n">
        <v>7.5</v>
      </c>
      <c r="AD74" s="42" t="e">
        <f aca="false">AVERAGE(Table2734[[#This Row],[5Ci Political parties]:[5ciii educational, sporting and cultural organizations]])</f>
        <v>#N/A</v>
      </c>
      <c r="AE74" s="42" t="n">
        <v>2.5</v>
      </c>
      <c r="AF74" s="42" t="n">
        <v>2.5</v>
      </c>
      <c r="AG74" s="42" t="n">
        <v>5</v>
      </c>
      <c r="AH74" s="42" t="e">
        <f aca="false">AVERAGE(Table2734[[#This Row],[5Di Political parties]:[5diii educational, sporting and cultural organizations5]])</f>
        <v>#N/A</v>
      </c>
      <c r="AI74" s="42" t="e">
        <f aca="false">AVERAGE(Y74:Z74,AD74,AH74)</f>
        <v>#N/A</v>
      </c>
      <c r="AJ74" s="42" t="n">
        <v>10</v>
      </c>
      <c r="AK74" s="47" t="n">
        <v>3</v>
      </c>
      <c r="AL74" s="47" t="n">
        <v>4.25</v>
      </c>
      <c r="AM74" s="47" t="n">
        <v>7.5</v>
      </c>
      <c r="AN74" s="47" t="n">
        <v>7.5</v>
      </c>
      <c r="AO74" s="47" t="n">
        <f aca="false">AVERAGE(Table2734[[#This Row],[6Di Access to foreign television (cable/ satellite)]:[6Dii Access to foreign newspapers]])</f>
        <v>7.5</v>
      </c>
      <c r="AP74" s="47" t="n">
        <v>10</v>
      </c>
      <c r="AQ74" s="42" t="n">
        <f aca="false">AVERAGE(AJ74:AL74,AO74:AP74)</f>
        <v>6.95</v>
      </c>
      <c r="AR74" s="42" t="n">
        <v>0</v>
      </c>
      <c r="AS74" s="42" t="n">
        <v>10</v>
      </c>
      <c r="AT74" s="42" t="n">
        <v>10</v>
      </c>
      <c r="AU74" s="42" t="n">
        <f aca="false">AVERAGE(AS74:AT74)</f>
        <v>10</v>
      </c>
      <c r="AV74" s="42" t="n">
        <f aca="false">AVERAGE(AR74,AU74)</f>
        <v>5</v>
      </c>
      <c r="AW74" s="43" t="n">
        <f aca="false">AVERAGE(Table2734[[#This Row],[RULE OF LAW]],Table2734[[#This Row],[SECURITY &amp; SAFETY]],Table2734[[#This Row],[PERSONAL FREEDOM (minus Security &amp;Safety and Rule of Law)]],Table2734[[#This Row],[PERSONAL FREEDOM (minus Security &amp;Safety and Rule of Law)]])</f>
        <v>5.87694444444445</v>
      </c>
      <c r="AX74" s="44" t="n">
        <v>7.77</v>
      </c>
      <c r="AY74" s="45" t="n">
        <f aca="false">AVERAGE(Table2734[[#This Row],[PERSONAL FREEDOM]:[ECONOMIC FREEDOM]])</f>
        <v>6.82347222222222</v>
      </c>
      <c r="AZ74" s="57" t="n">
        <f aca="false">RANK(BA74,$BA$2:$BA$154)</f>
        <v>85</v>
      </c>
      <c r="BA74" s="30" t="n">
        <f aca="false">ROUND(AY74, 2)</f>
        <v>6.82</v>
      </c>
      <c r="BB74" s="43" t="n">
        <f aca="false">Table2734[[#This Row],[1 Rule of Law]]</f>
        <v>5.3</v>
      </c>
      <c r="BC74" s="43" t="n">
        <f aca="false">Table2734[[#This Row],[2 Security &amp; Safety]]</f>
        <v>7.67777777777778</v>
      </c>
      <c r="BD74" s="43" t="e">
        <f aca="false">AVERAGE(AQ74,U74,AI74,AV74,X74)</f>
        <v>#N/A</v>
      </c>
    </row>
    <row r="75" customFormat="false" ht="15" hidden="false" customHeight="true" outlineLevel="0" collapsed="false">
      <c r="A75" s="41" t="s">
        <v>129</v>
      </c>
      <c r="B75" s="42" t="n">
        <v>4.23333333333333</v>
      </c>
      <c r="C75" s="42" t="n">
        <v>4.85737197657802</v>
      </c>
      <c r="D75" s="42" t="n">
        <v>4.56711599428871</v>
      </c>
      <c r="E75" s="42" t="n">
        <v>4.6</v>
      </c>
      <c r="F75" s="42" t="n">
        <v>6.48</v>
      </c>
      <c r="G75" s="42" t="n">
        <v>0</v>
      </c>
      <c r="H75" s="42" t="n">
        <v>10</v>
      </c>
      <c r="I75" s="42" t="n">
        <v>7.5</v>
      </c>
      <c r="J75" s="42" t="n">
        <v>9.75843479273343</v>
      </c>
      <c r="K75" s="42" t="n">
        <v>9.97584347927334</v>
      </c>
      <c r="L75" s="42" t="n">
        <f aca="false">AVERAGE(Table2734[[#This Row],[2Bi Disappearance]:[2Bv Terrorism Injured ]])</f>
        <v>7.44685565440136</v>
      </c>
      <c r="M75" s="42" t="n">
        <v>10</v>
      </c>
      <c r="N75" s="42" t="n">
        <v>10</v>
      </c>
      <c r="O75" s="47" t="n">
        <v>10</v>
      </c>
      <c r="P75" s="47" t="n">
        <f aca="false">AVERAGE(Table2734[[#This Row],[2Ci Female Genital Mutilation]:[2Ciii Equal Inheritance Rights]])</f>
        <v>10</v>
      </c>
      <c r="Q75" s="42" t="n">
        <f aca="false">AVERAGE(F75,L75,P75)</f>
        <v>7.97561855146712</v>
      </c>
      <c r="R75" s="42" t="n">
        <v>5</v>
      </c>
      <c r="S75" s="42" t="n">
        <v>5</v>
      </c>
      <c r="T75" s="42" t="n">
        <v>10</v>
      </c>
      <c r="U75" s="42" t="n">
        <f aca="false">AVERAGE(R75:T75)</f>
        <v>6.66666666666667</v>
      </c>
      <c r="V75" s="42" t="n">
        <v>2.5</v>
      </c>
      <c r="W75" s="42" t="n">
        <v>7.5</v>
      </c>
      <c r="X75" s="42" t="n">
        <f aca="false">AVERAGE(Table2734[[#This Row],[4A Freedom to establish religious organizations]:[4B Autonomy of religious organizations]])</f>
        <v>5</v>
      </c>
      <c r="Y75" s="42" t="n">
        <v>2.5</v>
      </c>
      <c r="Z75" s="42" t="n">
        <v>2.5</v>
      </c>
      <c r="AA75" s="42" t="n">
        <v>0</v>
      </c>
      <c r="AB75" s="42" t="n">
        <v>2.5</v>
      </c>
      <c r="AC75" s="42" t="n">
        <v>7.5</v>
      </c>
      <c r="AD75" s="42" t="e">
        <f aca="false">AVERAGE(Table2734[[#This Row],[5Ci Political parties]:[5ciii educational, sporting and cultural organizations]])</f>
        <v>#N/A</v>
      </c>
      <c r="AE75" s="42" t="n">
        <v>0</v>
      </c>
      <c r="AF75" s="42" t="n">
        <v>2.5</v>
      </c>
      <c r="AG75" s="42" t="n">
        <v>7.5</v>
      </c>
      <c r="AH75" s="42" t="e">
        <f aca="false">AVERAGE(Table2734[[#This Row],[5Di Political parties]:[5diii educational, sporting and cultural organizations5]])</f>
        <v>#N/A</v>
      </c>
      <c r="AI75" s="42" t="e">
        <f aca="false">AVERAGE(Y75:Z75,AD75,AH75)</f>
        <v>#N/A</v>
      </c>
      <c r="AJ75" s="42" t="n">
        <v>10</v>
      </c>
      <c r="AK75" s="47" t="n">
        <v>0.666666666666667</v>
      </c>
      <c r="AL75" s="47" t="n">
        <v>2.5</v>
      </c>
      <c r="AM75" s="47" t="n">
        <v>7.5</v>
      </c>
      <c r="AN75" s="47" t="n">
        <v>5</v>
      </c>
      <c r="AO75" s="47" t="n">
        <f aca="false">AVERAGE(Table2734[[#This Row],[6Di Access to foreign television (cable/ satellite)]:[6Dii Access to foreign newspapers]])</f>
        <v>6.25</v>
      </c>
      <c r="AP75" s="47" t="n">
        <v>7.5</v>
      </c>
      <c r="AQ75" s="42" t="n">
        <f aca="false">AVERAGE(AJ75:AL75,AO75:AP75)</f>
        <v>5.38333333333333</v>
      </c>
      <c r="AR75" s="42" t="n">
        <v>10</v>
      </c>
      <c r="AS75" s="42" t="n">
        <v>10</v>
      </c>
      <c r="AT75" s="42" t="n">
        <v>10</v>
      </c>
      <c r="AU75" s="42" t="n">
        <f aca="false">AVERAGE(AS75:AT75)</f>
        <v>10</v>
      </c>
      <c r="AV75" s="42" t="n">
        <f aca="false">AVERAGE(AR75,AU75)</f>
        <v>10</v>
      </c>
      <c r="AW75" s="43" t="n">
        <f aca="false">AVERAGE(Table2734[[#This Row],[RULE OF LAW]],Table2734[[#This Row],[SECURITY &amp; SAFETY]],Table2734[[#This Row],[PERSONAL FREEDOM (minus Security &amp;Safety and Rule of Law)]],Table2734[[#This Row],[PERSONAL FREEDOM (minus Security &amp;Safety and Rule of Law)]])</f>
        <v>6.14057130453345</v>
      </c>
      <c r="AX75" s="44" t="n">
        <v>6.98</v>
      </c>
      <c r="AY75" s="45" t="n">
        <f aca="false">AVERAGE(Table2734[[#This Row],[PERSONAL FREEDOM]:[ECONOMIC FREEDOM]])</f>
        <v>6.56028565226672</v>
      </c>
      <c r="AZ75" s="57" t="n">
        <f aca="false">RANK(BA75,$BA$2:$BA$154)</f>
        <v>102</v>
      </c>
      <c r="BA75" s="30" t="n">
        <f aca="false">ROUND(AY75, 2)</f>
        <v>6.56</v>
      </c>
      <c r="BB75" s="43" t="n">
        <f aca="false">Table2734[[#This Row],[1 Rule of Law]]</f>
        <v>4.6</v>
      </c>
      <c r="BC75" s="43" t="n">
        <f aca="false">Table2734[[#This Row],[2 Security &amp; Safety]]</f>
        <v>7.97561855146712</v>
      </c>
      <c r="BD75" s="43" t="e">
        <f aca="false">AVERAGE(AQ75,U75,AI75,AV75,X75)</f>
        <v>#N/A</v>
      </c>
    </row>
    <row r="76" customFormat="false" ht="15" hidden="false" customHeight="true" outlineLevel="0" collapsed="false">
      <c r="A76" s="41" t="s">
        <v>130</v>
      </c>
      <c r="B76" s="42" t="n">
        <v>4.1</v>
      </c>
      <c r="C76" s="42" t="n">
        <v>4.73680293869291</v>
      </c>
      <c r="D76" s="42" t="n">
        <v>3.97986859560256</v>
      </c>
      <c r="E76" s="42" t="n">
        <v>4.3</v>
      </c>
      <c r="F76" s="42" t="n">
        <v>7.48</v>
      </c>
      <c r="G76" s="42" t="n">
        <v>10</v>
      </c>
      <c r="H76" s="42" t="n">
        <v>10</v>
      </c>
      <c r="I76" s="42" t="n">
        <v>2.5</v>
      </c>
      <c r="J76" s="42" t="n">
        <v>9.67481911793607</v>
      </c>
      <c r="K76" s="42" t="n">
        <v>9.47177934767177</v>
      </c>
      <c r="L76" s="42" t="n">
        <f aca="false">AVERAGE(Table2734[[#This Row],[2Bi Disappearance]:[2Bv Terrorism Injured ]])</f>
        <v>8.32931969312157</v>
      </c>
      <c r="M76" s="42" t="n">
        <v>7.3</v>
      </c>
      <c r="N76" s="42" t="n">
        <v>10</v>
      </c>
      <c r="O76" s="47" t="n">
        <v>5</v>
      </c>
      <c r="P76" s="47" t="n">
        <f aca="false">AVERAGE(Table2734[[#This Row],[2Ci Female Genital Mutilation]:[2Ciii Equal Inheritance Rights]])</f>
        <v>7.43333333333333</v>
      </c>
      <c r="Q76" s="42" t="n">
        <f aca="false">AVERAGE(F76,L76,P76)</f>
        <v>7.7475510088183</v>
      </c>
      <c r="R76" s="42" t="n">
        <v>0</v>
      </c>
      <c r="S76" s="42" t="n">
        <v>5</v>
      </c>
      <c r="T76" s="42" t="n">
        <v>10</v>
      </c>
      <c r="U76" s="42" t="n">
        <f aca="false">AVERAGE(R76:T76)</f>
        <v>5</v>
      </c>
      <c r="V76" s="42" t="n">
        <v>10</v>
      </c>
      <c r="W76" s="42" t="n">
        <v>10</v>
      </c>
      <c r="X76" s="42" t="n">
        <f aca="false">AVERAGE(Table2734[[#This Row],[4A Freedom to establish religious organizations]:[4B Autonomy of religious organizations]])</f>
        <v>10</v>
      </c>
      <c r="Y76" s="42" t="n">
        <v>7.5</v>
      </c>
      <c r="Z76" s="42" t="n">
        <v>7.5</v>
      </c>
      <c r="AA76" s="42" t="n">
        <v>10</v>
      </c>
      <c r="AB76" s="42" t="n">
        <v>10</v>
      </c>
      <c r="AC76" s="42" t="n">
        <v>10</v>
      </c>
      <c r="AD76" s="42" t="e">
        <f aca="false">AVERAGE(Table2734[[#This Row],[5Ci Political parties]:[5ciii educational, sporting and cultural organizations]])</f>
        <v>#N/A</v>
      </c>
      <c r="AE76" s="42" t="n">
        <v>10</v>
      </c>
      <c r="AF76" s="42" t="n">
        <v>10</v>
      </c>
      <c r="AG76" s="42" t="n">
        <v>10</v>
      </c>
      <c r="AH76" s="42" t="e">
        <f aca="false">AVERAGE(Table2734[[#This Row],[5Di Political parties]:[5diii educational, sporting and cultural organizations5]])</f>
        <v>#N/A</v>
      </c>
      <c r="AI76" s="42" t="e">
        <f aca="false">AVERAGE(Y76:Z76,AD76,AH76)</f>
        <v>#N/A</v>
      </c>
      <c r="AJ76" s="42" t="n">
        <v>10</v>
      </c>
      <c r="AK76" s="47" t="n">
        <v>4.66666666666667</v>
      </c>
      <c r="AL76" s="47" t="n">
        <v>5.25</v>
      </c>
      <c r="AM76" s="47" t="n">
        <v>7.5</v>
      </c>
      <c r="AN76" s="47" t="n">
        <v>10</v>
      </c>
      <c r="AO76" s="47" t="n">
        <f aca="false">AVERAGE(Table2734[[#This Row],[6Di Access to foreign television (cable/ satellite)]:[6Dii Access to foreign newspapers]])</f>
        <v>8.75</v>
      </c>
      <c r="AP76" s="47" t="n">
        <v>10</v>
      </c>
      <c r="AQ76" s="42" t="n">
        <f aca="false">AVERAGE(AJ76:AL76,AO76:AP76)</f>
        <v>7.73333333333333</v>
      </c>
      <c r="AR76" s="42" t="n">
        <v>5</v>
      </c>
      <c r="AS76" s="42" t="n">
        <v>0</v>
      </c>
      <c r="AT76" s="42" t="n">
        <v>10</v>
      </c>
      <c r="AU76" s="42" t="n">
        <f aca="false">AVERAGE(AS76:AT76)</f>
        <v>5</v>
      </c>
      <c r="AV76" s="42" t="n">
        <f aca="false">AVERAGE(AR76,AU76)</f>
        <v>5</v>
      </c>
      <c r="AW76" s="43" t="n">
        <f aca="false">AVERAGE(Table2734[[#This Row],[RULE OF LAW]],Table2734[[#This Row],[SECURITY &amp; SAFETY]],Table2734[[#This Row],[PERSONAL FREEDOM (minus Security &amp;Safety and Rule of Law)]],Table2734[[#This Row],[PERSONAL FREEDOM (minus Security &amp;Safety and Rule of Law)]])</f>
        <v>6.66022108553791</v>
      </c>
      <c r="AX76" s="44" t="n">
        <v>6.98</v>
      </c>
      <c r="AY76" s="45" t="n">
        <f aca="false">AVERAGE(Table2734[[#This Row],[PERSONAL FREEDOM]:[ECONOMIC FREEDOM]])</f>
        <v>6.82011054276896</v>
      </c>
      <c r="AZ76" s="57" t="n">
        <f aca="false">RANK(BA76,$BA$2:$BA$154)</f>
        <v>85</v>
      </c>
      <c r="BA76" s="30" t="n">
        <f aca="false">ROUND(AY76, 2)</f>
        <v>6.82</v>
      </c>
      <c r="BB76" s="43" t="n">
        <f aca="false">Table2734[[#This Row],[1 Rule of Law]]</f>
        <v>4.3</v>
      </c>
      <c r="BC76" s="43" t="n">
        <f aca="false">Table2734[[#This Row],[2 Security &amp; Safety]]</f>
        <v>7.7475510088183</v>
      </c>
      <c r="BD76" s="43" t="e">
        <f aca="false">AVERAGE(AQ76,U76,AI76,AV76,X76)</f>
        <v>#N/A</v>
      </c>
    </row>
    <row r="77" customFormat="false" ht="15" hidden="false" customHeight="true" outlineLevel="0" collapsed="false">
      <c r="A77" s="41" t="s">
        <v>131</v>
      </c>
      <c r="B77" s="42" t="n">
        <v>7.73333333333333</v>
      </c>
      <c r="C77" s="42" t="n">
        <v>7.16860280939691</v>
      </c>
      <c r="D77" s="42" t="n">
        <v>7.5583767067969</v>
      </c>
      <c r="E77" s="42" t="n">
        <v>7.5</v>
      </c>
      <c r="F77" s="42" t="n">
        <v>9.64</v>
      </c>
      <c r="G77" s="42" t="n">
        <v>10</v>
      </c>
      <c r="H77" s="42" t="n">
        <v>10</v>
      </c>
      <c r="I77" s="42" t="n">
        <v>7.5</v>
      </c>
      <c r="J77" s="42" t="n">
        <v>10</v>
      </c>
      <c r="K77" s="42" t="n">
        <v>10</v>
      </c>
      <c r="L77" s="42" t="n">
        <f aca="false">AVERAGE(Table2734[[#This Row],[2Bi Disappearance]:[2Bv Terrorism Injured ]])</f>
        <v>9.5</v>
      </c>
      <c r="M77" s="42" t="s">
        <v>60</v>
      </c>
      <c r="N77" s="42" t="n">
        <v>10</v>
      </c>
      <c r="O77" s="47" t="n">
        <v>10</v>
      </c>
      <c r="P77" s="47" t="n">
        <f aca="false">AVERAGE(Table2734[[#This Row],[2Ci Female Genital Mutilation]:[2Ciii Equal Inheritance Rights]])</f>
        <v>10</v>
      </c>
      <c r="Q77" s="42" t="n">
        <f aca="false">AVERAGE(F77,L77,P77)</f>
        <v>9.71333333333333</v>
      </c>
      <c r="R77" s="42" t="n">
        <v>10</v>
      </c>
      <c r="S77" s="42" t="n">
        <v>5</v>
      </c>
      <c r="T77" s="42" t="n">
        <v>10</v>
      </c>
      <c r="U77" s="42" t="n">
        <f aca="false">AVERAGE(R77:T77)</f>
        <v>8.33333333333333</v>
      </c>
      <c r="V77" s="42" t="n">
        <v>7.5</v>
      </c>
      <c r="W77" s="42" t="n">
        <v>7.5</v>
      </c>
      <c r="X77" s="42" t="n">
        <f aca="false">AVERAGE(Table2734[[#This Row],[4A Freedom to establish religious organizations]:[4B Autonomy of religious organizations]])</f>
        <v>7.5</v>
      </c>
      <c r="Y77" s="42" t="n">
        <v>10</v>
      </c>
      <c r="Z77" s="42" t="n">
        <v>10</v>
      </c>
      <c r="AA77" s="42" t="n">
        <v>7.5</v>
      </c>
      <c r="AB77" s="42" t="n">
        <v>7.5</v>
      </c>
      <c r="AC77" s="42" t="n">
        <v>7.5</v>
      </c>
      <c r="AD77" s="42" t="e">
        <f aca="false">AVERAGE(Table2734[[#This Row],[5Ci Political parties]:[5ciii educational, sporting and cultural organizations]])</f>
        <v>#N/A</v>
      </c>
      <c r="AE77" s="42" t="n">
        <v>7.5</v>
      </c>
      <c r="AF77" s="42" t="n">
        <v>7.5</v>
      </c>
      <c r="AG77" s="42" t="n">
        <v>7.5</v>
      </c>
      <c r="AH77" s="42" t="e">
        <f aca="false">AVERAGE(Table2734[[#This Row],[5Di Political parties]:[5diii educational, sporting and cultural organizations5]])</f>
        <v>#N/A</v>
      </c>
      <c r="AI77" s="42" t="e">
        <f aca="false">AVERAGE(Y77:Z77,AD77,AH77)</f>
        <v>#N/A</v>
      </c>
      <c r="AJ77" s="42" t="n">
        <v>10</v>
      </c>
      <c r="AK77" s="47" t="n">
        <v>7</v>
      </c>
      <c r="AL77" s="47" t="n">
        <v>6.5</v>
      </c>
      <c r="AM77" s="47" t="n">
        <v>10</v>
      </c>
      <c r="AN77" s="47" t="n">
        <v>10</v>
      </c>
      <c r="AO77" s="47" t="n">
        <f aca="false">AVERAGE(Table2734[[#This Row],[6Di Access to foreign television (cable/ satellite)]:[6Dii Access to foreign newspapers]])</f>
        <v>10</v>
      </c>
      <c r="AP77" s="47" t="n">
        <v>7.5</v>
      </c>
      <c r="AQ77" s="42" t="n">
        <f aca="false">AVERAGE(AJ77:AL77,AO77:AP77)</f>
        <v>8.2</v>
      </c>
      <c r="AR77" s="42" t="n">
        <v>10</v>
      </c>
      <c r="AS77" s="42" t="n">
        <v>10</v>
      </c>
      <c r="AT77" s="42" t="n">
        <v>10</v>
      </c>
      <c r="AU77" s="42" t="n">
        <f aca="false">AVERAGE(AS77:AT77)</f>
        <v>10</v>
      </c>
      <c r="AV77" s="42" t="n">
        <f aca="false">AVERAGE(AR77,AU77)</f>
        <v>10</v>
      </c>
      <c r="AW77" s="43" t="n">
        <f aca="false">AVERAGE(Table2734[[#This Row],[RULE OF LAW]],Table2734[[#This Row],[SECURITY &amp; SAFETY]],Table2734[[#This Row],[PERSONAL FREEDOM (minus Security &amp;Safety and Rule of Law)]],Table2734[[#This Row],[PERSONAL FREEDOM (minus Security &amp;Safety and Rule of Law)]])</f>
        <v>8.58166666666667</v>
      </c>
      <c r="AX77" s="44" t="n">
        <v>7.48</v>
      </c>
      <c r="AY77" s="45" t="n">
        <f aca="false">AVERAGE(Table2734[[#This Row],[PERSONAL FREEDOM]:[ECONOMIC FREEDOM]])</f>
        <v>8.03083333333333</v>
      </c>
      <c r="AZ77" s="57" t="n">
        <f aca="false">RANK(BA77,$BA$2:$BA$154)</f>
        <v>34</v>
      </c>
      <c r="BA77" s="30" t="n">
        <f aca="false">ROUND(AY77, 2)</f>
        <v>8.03</v>
      </c>
      <c r="BB77" s="43" t="n">
        <f aca="false">Table2734[[#This Row],[1 Rule of Law]]</f>
        <v>7.5</v>
      </c>
      <c r="BC77" s="43" t="n">
        <f aca="false">Table2734[[#This Row],[2 Security &amp; Safety]]</f>
        <v>9.71333333333333</v>
      </c>
      <c r="BD77" s="43" t="e">
        <f aca="false">AVERAGE(AQ77,U77,AI77,AV77,X77)</f>
        <v>#N/A</v>
      </c>
    </row>
    <row r="78" customFormat="false" ht="15" hidden="false" customHeight="true" outlineLevel="0" collapsed="false">
      <c r="A78" s="41" t="s">
        <v>132</v>
      </c>
      <c r="B78" s="42" t="s">
        <v>60</v>
      </c>
      <c r="C78" s="42" t="s">
        <v>60</v>
      </c>
      <c r="D78" s="42" t="s">
        <v>60</v>
      </c>
      <c r="E78" s="42" t="n">
        <v>6.234005</v>
      </c>
      <c r="F78" s="42" t="n">
        <v>9.84</v>
      </c>
      <c r="G78" s="42" t="n">
        <v>10</v>
      </c>
      <c r="H78" s="42" t="n">
        <v>10</v>
      </c>
      <c r="I78" s="42" t="n">
        <v>7.5</v>
      </c>
      <c r="J78" s="42" t="n">
        <v>10</v>
      </c>
      <c r="K78" s="42" t="n">
        <v>10</v>
      </c>
      <c r="L78" s="42" t="n">
        <f aca="false">AVERAGE(Table2734[[#This Row],[2Bi Disappearance]:[2Bv Terrorism Injured ]])</f>
        <v>9.5</v>
      </c>
      <c r="M78" s="42" t="n">
        <v>10</v>
      </c>
      <c r="N78" s="42" t="n">
        <v>5</v>
      </c>
      <c r="O78" s="47" t="n">
        <v>2.5</v>
      </c>
      <c r="P78" s="47" t="n">
        <f aca="false">AVERAGE(Table2734[[#This Row],[2Ci Female Genital Mutilation]:[2Ciii Equal Inheritance Rights]])</f>
        <v>5.83333333333333</v>
      </c>
      <c r="Q78" s="42" t="n">
        <f aca="false">AVERAGE(F78,L78,P78)</f>
        <v>8.39111111111111</v>
      </c>
      <c r="R78" s="42" t="n">
        <v>10</v>
      </c>
      <c r="S78" s="42" t="n">
        <v>0</v>
      </c>
      <c r="T78" s="42" t="n">
        <v>0</v>
      </c>
      <c r="U78" s="42" t="n">
        <f aca="false">AVERAGE(R78:T78)</f>
        <v>3.33333333333333</v>
      </c>
      <c r="V78" s="42" t="n">
        <v>2.5</v>
      </c>
      <c r="W78" s="42" t="n">
        <v>7.5</v>
      </c>
      <c r="X78" s="42" t="n">
        <f aca="false">AVERAGE(Table2734[[#This Row],[4A Freedom to establish religious organizations]:[4B Autonomy of religious organizations]])</f>
        <v>5</v>
      </c>
      <c r="Y78" s="42" t="n">
        <v>7.5</v>
      </c>
      <c r="Z78" s="42" t="n">
        <v>10</v>
      </c>
      <c r="AA78" s="42" t="n">
        <v>0</v>
      </c>
      <c r="AB78" s="42" t="n">
        <v>7.5</v>
      </c>
      <c r="AC78" s="42" t="n">
        <v>5</v>
      </c>
      <c r="AD78" s="42" t="e">
        <f aca="false">AVERAGE(Table2734[[#This Row],[5Ci Political parties]:[5ciii educational, sporting and cultural organizations]])</f>
        <v>#N/A</v>
      </c>
      <c r="AE78" s="42" t="n">
        <v>0</v>
      </c>
      <c r="AF78" s="42" t="n">
        <v>2.5</v>
      </c>
      <c r="AG78" s="42" t="n">
        <v>2.5</v>
      </c>
      <c r="AH78" s="42" t="e">
        <f aca="false">AVERAGE(Table2734[[#This Row],[5Di Political parties]:[5diii educational, sporting and cultural organizations5]])</f>
        <v>#N/A</v>
      </c>
      <c r="AI78" s="42" t="e">
        <f aca="false">AVERAGE(Y78:Z78,AD78,AH78)</f>
        <v>#N/A</v>
      </c>
      <c r="AJ78" s="42" t="n">
        <v>10</v>
      </c>
      <c r="AK78" s="47" t="n">
        <v>3.66666666666667</v>
      </c>
      <c r="AL78" s="47" t="n">
        <v>4.5</v>
      </c>
      <c r="AM78" s="47" t="n">
        <v>7.5</v>
      </c>
      <c r="AN78" s="47" t="n">
        <v>5</v>
      </c>
      <c r="AO78" s="47" t="n">
        <f aca="false">AVERAGE(Table2734[[#This Row],[6Di Access to foreign television (cable/ satellite)]:[6Dii Access to foreign newspapers]])</f>
        <v>6.25</v>
      </c>
      <c r="AP78" s="47" t="n">
        <v>5</v>
      </c>
      <c r="AQ78" s="42" t="n">
        <f aca="false">AVERAGE(AJ78:AL78,AO78:AP78)</f>
        <v>5.88333333333333</v>
      </c>
      <c r="AR78" s="42" t="n">
        <v>2.5</v>
      </c>
      <c r="AS78" s="42" t="n">
        <v>0</v>
      </c>
      <c r="AT78" s="42" t="n">
        <v>10</v>
      </c>
      <c r="AU78" s="42" t="n">
        <f aca="false">AVERAGE(AS78:AT78)</f>
        <v>5</v>
      </c>
      <c r="AV78" s="42" t="n">
        <f aca="false">AVERAGE(AR78,AU78)</f>
        <v>3.75</v>
      </c>
      <c r="AW78" s="43" t="n">
        <f aca="false">AVERAGE(Table2734[[#This Row],[RULE OF LAW]],Table2734[[#This Row],[SECURITY &amp; SAFETY]],Table2734[[#This Row],[PERSONAL FREEDOM (minus Security &amp;Safety and Rule of Law)]],Table2734[[#This Row],[PERSONAL FREEDOM (minus Security &amp;Safety and Rule of Law)]])</f>
        <v>6.03627902777778</v>
      </c>
      <c r="AX78" s="44" t="n">
        <v>7.21</v>
      </c>
      <c r="AY78" s="45" t="n">
        <f aca="false">AVERAGE(Table2734[[#This Row],[PERSONAL FREEDOM]:[ECONOMIC FREEDOM]])</f>
        <v>6.62313951388889</v>
      </c>
      <c r="AZ78" s="57" t="n">
        <f aca="false">RANK(BA78,$BA$2:$BA$154)</f>
        <v>98</v>
      </c>
      <c r="BA78" s="30" t="n">
        <f aca="false">ROUND(AY78, 2)</f>
        <v>6.62</v>
      </c>
      <c r="BB78" s="43" t="n">
        <f aca="false">Table2734[[#This Row],[1 Rule of Law]]</f>
        <v>6.234005</v>
      </c>
      <c r="BC78" s="43" t="n">
        <f aca="false">Table2734[[#This Row],[2 Security &amp; Safety]]</f>
        <v>8.39111111111111</v>
      </c>
      <c r="BD78" s="43" t="e">
        <f aca="false">AVERAGE(AQ78,U78,AI78,AV78,X78)</f>
        <v>#N/A</v>
      </c>
    </row>
    <row r="79" customFormat="false" ht="15" hidden="false" customHeight="true" outlineLevel="0" collapsed="false">
      <c r="A79" s="41" t="s">
        <v>133</v>
      </c>
      <c r="B79" s="42" t="n">
        <v>3.86666666666667</v>
      </c>
      <c r="C79" s="42" t="n">
        <v>4.58112918022489</v>
      </c>
      <c r="D79" s="42" t="n">
        <v>3.51086746015079</v>
      </c>
      <c r="E79" s="42" t="n">
        <v>4</v>
      </c>
      <c r="F79" s="42" t="n">
        <v>6.36</v>
      </c>
      <c r="G79" s="42" t="n">
        <v>0</v>
      </c>
      <c r="H79" s="42" t="n">
        <v>10</v>
      </c>
      <c r="I79" s="42" t="n">
        <v>2.5</v>
      </c>
      <c r="J79" s="42" t="n">
        <v>10</v>
      </c>
      <c r="K79" s="42" t="n">
        <v>10</v>
      </c>
      <c r="L79" s="42" t="n">
        <f aca="false">AVERAGE(Table2734[[#This Row],[2Bi Disappearance]:[2Bv Terrorism Injured ]])</f>
        <v>6.5</v>
      </c>
      <c r="M79" s="42" t="n">
        <v>10</v>
      </c>
      <c r="N79" s="42" t="n">
        <v>10</v>
      </c>
      <c r="O79" s="47" t="n">
        <v>5</v>
      </c>
      <c r="P79" s="47" t="n">
        <f aca="false">AVERAGE(Table2734[[#This Row],[2Ci Female Genital Mutilation]:[2Ciii Equal Inheritance Rights]])</f>
        <v>8.33333333333333</v>
      </c>
      <c r="Q79" s="42" t="n">
        <f aca="false">AVERAGE(F79,L79,P79)</f>
        <v>7.06444444444445</v>
      </c>
      <c r="R79" s="42" t="n">
        <v>5</v>
      </c>
      <c r="S79" s="42" t="n">
        <v>5</v>
      </c>
      <c r="T79" s="42" t="n">
        <v>5</v>
      </c>
      <c r="U79" s="42" t="n">
        <f aca="false">AVERAGE(R79:T79)</f>
        <v>5</v>
      </c>
      <c r="V79" s="42" t="s">
        <v>60</v>
      </c>
      <c r="W79" s="42" t="s">
        <v>60</v>
      </c>
      <c r="X79" s="42" t="s">
        <v>60</v>
      </c>
      <c r="Y79" s="42" t="s">
        <v>60</v>
      </c>
      <c r="Z79" s="42" t="s">
        <v>60</v>
      </c>
      <c r="AA79" s="42" t="s">
        <v>60</v>
      </c>
      <c r="AB79" s="42" t="s">
        <v>60</v>
      </c>
      <c r="AC79" s="42" t="s">
        <v>60</v>
      </c>
      <c r="AD79" s="42" t="s">
        <v>60</v>
      </c>
      <c r="AE79" s="42" t="s">
        <v>60</v>
      </c>
      <c r="AF79" s="42" t="s">
        <v>60</v>
      </c>
      <c r="AG79" s="42" t="s">
        <v>60</v>
      </c>
      <c r="AH79" s="42" t="s">
        <v>60</v>
      </c>
      <c r="AI79" s="42" t="s">
        <v>60</v>
      </c>
      <c r="AJ79" s="42" t="n">
        <v>10</v>
      </c>
      <c r="AK79" s="47" t="n">
        <v>3.33333333333333</v>
      </c>
      <c r="AL79" s="47" t="n">
        <v>2.75</v>
      </c>
      <c r="AM79" s="47" t="s">
        <v>60</v>
      </c>
      <c r="AN79" s="47" t="s">
        <v>60</v>
      </c>
      <c r="AO79" s="47" t="s">
        <v>60</v>
      </c>
      <c r="AP79" s="47" t="s">
        <v>60</v>
      </c>
      <c r="AQ79" s="42" t="n">
        <f aca="false">AVERAGE(AJ79:AL79,AO79:AP79)</f>
        <v>5.36111111111111</v>
      </c>
      <c r="AR79" s="42" t="n">
        <v>10</v>
      </c>
      <c r="AS79" s="42" t="n">
        <v>10</v>
      </c>
      <c r="AT79" s="42" t="n">
        <v>10</v>
      </c>
      <c r="AU79" s="42" t="n">
        <f aca="false">AVERAGE(AS79:AT79)</f>
        <v>10</v>
      </c>
      <c r="AV79" s="42" t="n">
        <f aca="false">AVERAGE(AR79,AU79)</f>
        <v>10</v>
      </c>
      <c r="AW79" s="43" t="n">
        <f aca="false">AVERAGE(Table2734[[#This Row],[RULE OF LAW]],Table2734[[#This Row],[SECURITY &amp; SAFETY]],Table2734[[#This Row],[PERSONAL FREEDOM (minus Security &amp;Safety and Rule of Law)]],Table2734[[#This Row],[PERSONAL FREEDOM (minus Security &amp;Safety and Rule of Law)]])</f>
        <v>6.15962962962963</v>
      </c>
      <c r="AX79" s="44" t="n">
        <v>6.62</v>
      </c>
      <c r="AY79" s="45" t="n">
        <f aca="false">AVERAGE(Table2734[[#This Row],[PERSONAL FREEDOM]:[ECONOMIC FREEDOM]])</f>
        <v>6.38981481481482</v>
      </c>
      <c r="AZ79" s="57" t="n">
        <f aca="false">RANK(BA79,$BA$2:$BA$154)</f>
        <v>111</v>
      </c>
      <c r="BA79" s="30" t="n">
        <f aca="false">ROUND(AY79, 2)</f>
        <v>6.39</v>
      </c>
      <c r="BB79" s="43" t="n">
        <f aca="false">Table2734[[#This Row],[1 Rule of Law]]</f>
        <v>4</v>
      </c>
      <c r="BC79" s="43" t="n">
        <f aca="false">Table2734[[#This Row],[2 Security &amp; Safety]]</f>
        <v>7.06444444444445</v>
      </c>
      <c r="BD79" s="43" t="n">
        <f aca="false">AVERAGE(AQ79,U79,AI79,AV79,X79)</f>
        <v>6.78703703703704</v>
      </c>
    </row>
    <row r="80" customFormat="false" ht="15" hidden="false" customHeight="true" outlineLevel="0" collapsed="false">
      <c r="A80" s="41" t="s">
        <v>134</v>
      </c>
      <c r="B80" s="42" t="s">
        <v>60</v>
      </c>
      <c r="C80" s="42" t="s">
        <v>60</v>
      </c>
      <c r="D80" s="42" t="s">
        <v>60</v>
      </c>
      <c r="E80" s="42" t="n">
        <v>6.574112</v>
      </c>
      <c r="F80" s="42" t="n">
        <v>8.68</v>
      </c>
      <c r="G80" s="42" t="n">
        <v>10</v>
      </c>
      <c r="H80" s="42" t="n">
        <v>10</v>
      </c>
      <c r="I80" s="42" t="n">
        <v>10</v>
      </c>
      <c r="J80" s="42" t="n">
        <v>10</v>
      </c>
      <c r="K80" s="42" t="n">
        <v>10</v>
      </c>
      <c r="L80" s="42" t="n">
        <f aca="false">AVERAGE(Table2734[[#This Row],[2Bi Disappearance]:[2Bv Terrorism Injured ]])</f>
        <v>10</v>
      </c>
      <c r="M80" s="42" t="n">
        <v>10</v>
      </c>
      <c r="N80" s="42" t="n">
        <v>10</v>
      </c>
      <c r="O80" s="47" t="n">
        <v>10</v>
      </c>
      <c r="P80" s="47" t="n">
        <f aca="false">AVERAGE(Table2734[[#This Row],[2Ci Female Genital Mutilation]:[2Ciii Equal Inheritance Rights]])</f>
        <v>10</v>
      </c>
      <c r="Q80" s="42" t="n">
        <f aca="false">AVERAGE(F80,L80,P80)</f>
        <v>9.56</v>
      </c>
      <c r="R80" s="42" t="n">
        <v>10</v>
      </c>
      <c r="S80" s="42" t="n">
        <v>10</v>
      </c>
      <c r="T80" s="42" t="n">
        <v>10</v>
      </c>
      <c r="U80" s="42" t="n">
        <f aca="false">AVERAGE(R80:T80)</f>
        <v>10</v>
      </c>
      <c r="V80" s="42" t="n">
        <v>10</v>
      </c>
      <c r="W80" s="42" t="n">
        <v>10</v>
      </c>
      <c r="X80" s="42" t="n">
        <f aca="false">AVERAGE(Table2734[[#This Row],[4A Freedom to establish religious organizations]:[4B Autonomy of religious organizations]])</f>
        <v>10</v>
      </c>
      <c r="Y80" s="42" t="n">
        <v>10</v>
      </c>
      <c r="Z80" s="42" t="n">
        <v>10</v>
      </c>
      <c r="AA80" s="42" t="n">
        <v>10</v>
      </c>
      <c r="AB80" s="42" t="n">
        <v>10</v>
      </c>
      <c r="AC80" s="42" t="n">
        <v>10</v>
      </c>
      <c r="AD80" s="42" t="e">
        <f aca="false">AVERAGE(Table2734[[#This Row],[5Ci Political parties]:[5ciii educational, sporting and cultural organizations]])</f>
        <v>#N/A</v>
      </c>
      <c r="AE80" s="42" t="n">
        <v>10</v>
      </c>
      <c r="AF80" s="42" t="n">
        <v>10</v>
      </c>
      <c r="AG80" s="42" t="n">
        <v>10</v>
      </c>
      <c r="AH80" s="42" t="e">
        <f aca="false">AVERAGE(Table2734[[#This Row],[5Di Political parties]:[5diii educational, sporting and cultural organizations5]])</f>
        <v>#N/A</v>
      </c>
      <c r="AI80" s="42" t="n">
        <f aca="false">AVERAGE(Y80:Z80,AD80,AH80)</f>
        <v>10</v>
      </c>
      <c r="AJ80" s="42" t="n">
        <v>10</v>
      </c>
      <c r="AK80" s="47" t="n">
        <v>8</v>
      </c>
      <c r="AL80" s="47" t="n">
        <v>7</v>
      </c>
      <c r="AM80" s="47" t="n">
        <v>10</v>
      </c>
      <c r="AN80" s="47" t="n">
        <v>10</v>
      </c>
      <c r="AO80" s="47" t="n">
        <f aca="false">AVERAGE(Table2734[[#This Row],[6Di Access to foreign television (cable/ satellite)]:[6Dii Access to foreign newspapers]])</f>
        <v>10</v>
      </c>
      <c r="AP80" s="47" t="n">
        <v>10</v>
      </c>
      <c r="AQ80" s="42" t="n">
        <f aca="false">AVERAGE(AJ80:AL80,AO80:AP80)</f>
        <v>9</v>
      </c>
      <c r="AR80" s="42" t="n">
        <v>10</v>
      </c>
      <c r="AS80" s="42" t="n">
        <v>10</v>
      </c>
      <c r="AT80" s="42" t="n">
        <v>10</v>
      </c>
      <c r="AU80" s="42" t="n">
        <f aca="false">AVERAGE(AS80:AT80)</f>
        <v>10</v>
      </c>
      <c r="AV80" s="42" t="n">
        <f aca="false">AVERAGE(AR80,AU80)</f>
        <v>10</v>
      </c>
      <c r="AW80" s="43" t="n">
        <f aca="false">AVERAGE(Table2734[[#This Row],[RULE OF LAW]],Table2734[[#This Row],[SECURITY &amp; SAFETY]],Table2734[[#This Row],[PERSONAL FREEDOM (minus Security &amp;Safety and Rule of Law)]],Table2734[[#This Row],[PERSONAL FREEDOM (minus Security &amp;Safety and Rule of Law)]])</f>
        <v>8.933528</v>
      </c>
      <c r="AX80" s="44" t="n">
        <v>7.28</v>
      </c>
      <c r="AY80" s="45" t="n">
        <f aca="false">AVERAGE(Table2734[[#This Row],[PERSONAL FREEDOM]:[ECONOMIC FREEDOM]])</f>
        <v>8.106764</v>
      </c>
      <c r="AZ80" s="57" t="n">
        <f aca="false">RANK(BA80,$BA$2:$BA$154)</f>
        <v>28</v>
      </c>
      <c r="BA80" s="30" t="n">
        <f aca="false">ROUND(AY80, 2)</f>
        <v>8.11</v>
      </c>
      <c r="BB80" s="43" t="n">
        <f aca="false">Table2734[[#This Row],[1 Rule of Law]]</f>
        <v>6.574112</v>
      </c>
      <c r="BC80" s="43" t="n">
        <f aca="false">Table2734[[#This Row],[2 Security &amp; Safety]]</f>
        <v>9.56</v>
      </c>
      <c r="BD80" s="43" t="n">
        <f aca="false">AVERAGE(AQ80,U80,AI80,AV80,X80)</f>
        <v>9.8</v>
      </c>
    </row>
    <row r="81" customFormat="false" ht="15" hidden="false" customHeight="true" outlineLevel="0" collapsed="false">
      <c r="A81" s="41" t="s">
        <v>208</v>
      </c>
      <c r="B81" s="42" t="n">
        <v>6.43333333333333</v>
      </c>
      <c r="C81" s="42" t="n">
        <v>4.54351286451385</v>
      </c>
      <c r="D81" s="42" t="n">
        <v>4.86493754342841</v>
      </c>
      <c r="E81" s="42" t="n">
        <v>5.3</v>
      </c>
      <c r="F81" s="42" t="n">
        <v>9.12</v>
      </c>
      <c r="G81" s="42" t="n">
        <v>5</v>
      </c>
      <c r="H81" s="42" t="n">
        <v>10</v>
      </c>
      <c r="I81" s="42" t="n">
        <v>2.5</v>
      </c>
      <c r="J81" s="42" t="n">
        <v>9.92394494526698</v>
      </c>
      <c r="K81" s="42" t="n">
        <v>8.95044024468432</v>
      </c>
      <c r="L81" s="42" t="n">
        <f aca="false">AVERAGE(Table2734[[#This Row],[2Bi Disappearance]:[2Bv Terrorism Injured ]])</f>
        <v>7.27487703799026</v>
      </c>
      <c r="M81" s="42" t="n">
        <v>10</v>
      </c>
      <c r="N81" s="42" t="n">
        <v>10</v>
      </c>
      <c r="O81" s="47" t="n">
        <v>5</v>
      </c>
      <c r="P81" s="47" t="n">
        <f aca="false">AVERAGE(Table2734[[#This Row],[2Ci Female Genital Mutilation]:[2Ciii Equal Inheritance Rights]])</f>
        <v>8.33333333333333</v>
      </c>
      <c r="Q81" s="42" t="n">
        <f aca="false">AVERAGE(F81,L81,P81)</f>
        <v>8.2427367904412</v>
      </c>
      <c r="R81" s="42" t="n">
        <v>5</v>
      </c>
      <c r="S81" s="42" t="n">
        <v>5</v>
      </c>
      <c r="T81" s="42" t="n">
        <v>5</v>
      </c>
      <c r="U81" s="42" t="n">
        <f aca="false">AVERAGE(R81:T81)</f>
        <v>5</v>
      </c>
      <c r="V81" s="42" t="n">
        <v>7.5</v>
      </c>
      <c r="W81" s="42" t="n">
        <v>10</v>
      </c>
      <c r="X81" s="42" t="n">
        <f aca="false">AVERAGE(Table2734[[#This Row],[4A Freedom to establish religious organizations]:[4B Autonomy of religious organizations]])</f>
        <v>8.75</v>
      </c>
      <c r="Y81" s="42" t="n">
        <v>10</v>
      </c>
      <c r="Z81" s="42" t="n">
        <v>10</v>
      </c>
      <c r="AA81" s="42" t="n">
        <v>10</v>
      </c>
      <c r="AB81" s="42" t="n">
        <v>7.5</v>
      </c>
      <c r="AC81" s="42" t="n">
        <v>7.5</v>
      </c>
      <c r="AD81" s="42" t="e">
        <f aca="false">AVERAGE(Table2734[[#This Row],[5Ci Political parties]:[5ciii educational, sporting and cultural organizations]])</f>
        <v>#N/A</v>
      </c>
      <c r="AE81" s="42" t="n">
        <v>7.5</v>
      </c>
      <c r="AF81" s="42" t="n">
        <v>7.5</v>
      </c>
      <c r="AG81" s="42" t="n">
        <v>10</v>
      </c>
      <c r="AH81" s="42" t="e">
        <f aca="false">AVERAGE(Table2734[[#This Row],[5Di Political parties]:[5diii educational, sporting and cultural organizations5]])</f>
        <v>#N/A</v>
      </c>
      <c r="AI81" s="42" t="n">
        <f aca="false">AVERAGE(Y81:Z81,AD81,AH81)</f>
        <v>9.16666666666667</v>
      </c>
      <c r="AJ81" s="42" t="n">
        <v>10</v>
      </c>
      <c r="AK81" s="47" t="n">
        <v>4</v>
      </c>
      <c r="AL81" s="47" t="n">
        <v>5.25</v>
      </c>
      <c r="AM81" s="47" t="n">
        <v>10</v>
      </c>
      <c r="AN81" s="47" t="n">
        <v>10</v>
      </c>
      <c r="AO81" s="47" t="n">
        <f aca="false">AVERAGE(Table2734[[#This Row],[6Di Access to foreign television (cable/ satellite)]:[6Dii Access to foreign newspapers]])</f>
        <v>10</v>
      </c>
      <c r="AP81" s="47" t="n">
        <v>10</v>
      </c>
      <c r="AQ81" s="42" t="n">
        <f aca="false">AVERAGE(AJ81:AL81,AO81:AP81)</f>
        <v>7.85</v>
      </c>
      <c r="AR81" s="42" t="n">
        <v>5</v>
      </c>
      <c r="AS81" s="42" t="n">
        <v>0</v>
      </c>
      <c r="AT81" s="42" t="n">
        <v>0</v>
      </c>
      <c r="AU81" s="42" t="n">
        <f aca="false">AVERAGE(AS81:AT81)</f>
        <v>0</v>
      </c>
      <c r="AV81" s="42" t="n">
        <f aca="false">AVERAGE(AR81,AU81)</f>
        <v>2.5</v>
      </c>
      <c r="AW81" s="43" t="n">
        <f aca="false">AVERAGE(Table2734[[#This Row],[RULE OF LAW]],Table2734[[#This Row],[SECURITY &amp; SAFETY]],Table2734[[#This Row],[PERSONAL FREEDOM (minus Security &amp;Safety and Rule of Law)]],Table2734[[#This Row],[PERSONAL FREEDOM (minus Security &amp;Safety and Rule of Law)]])</f>
        <v>6.71235086427697</v>
      </c>
      <c r="AX81" s="44" t="n">
        <v>7.29</v>
      </c>
      <c r="AY81" s="45" t="n">
        <f aca="false">AVERAGE(Table2734[[#This Row],[PERSONAL FREEDOM]:[ECONOMIC FREEDOM]])</f>
        <v>7.00117543213848</v>
      </c>
      <c r="AZ81" s="57" t="n">
        <f aca="false">RANK(BA81,$BA$2:$BA$154)</f>
        <v>73</v>
      </c>
      <c r="BA81" s="30" t="n">
        <f aca="false">ROUND(AY81, 2)</f>
        <v>7</v>
      </c>
      <c r="BB81" s="43" t="n">
        <f aca="false">Table2734[[#This Row],[1 Rule of Law]]</f>
        <v>5.3</v>
      </c>
      <c r="BC81" s="43" t="n">
        <f aca="false">Table2734[[#This Row],[2 Security &amp; Safety]]</f>
        <v>8.2427367904412</v>
      </c>
      <c r="BD81" s="43" t="n">
        <f aca="false">AVERAGE(AQ81,U81,AI81,AV81,X81)</f>
        <v>6.65333333333333</v>
      </c>
    </row>
    <row r="82" customFormat="false" ht="15" hidden="false" customHeight="true" outlineLevel="0" collapsed="false">
      <c r="A82" s="41" t="s">
        <v>135</v>
      </c>
      <c r="B82" s="42" t="s">
        <v>60</v>
      </c>
      <c r="C82" s="42" t="s">
        <v>60</v>
      </c>
      <c r="D82" s="42" t="s">
        <v>60</v>
      </c>
      <c r="E82" s="42" t="n">
        <v>5.091245</v>
      </c>
      <c r="F82" s="42" t="n">
        <v>0</v>
      </c>
      <c r="G82" s="42" t="n">
        <v>10</v>
      </c>
      <c r="H82" s="42" t="n">
        <v>10</v>
      </c>
      <c r="I82" s="42" t="n">
        <v>7.5</v>
      </c>
      <c r="J82" s="42" t="n">
        <v>10</v>
      </c>
      <c r="K82" s="42" t="n">
        <v>10</v>
      </c>
      <c r="L82" s="42" t="n">
        <f aca="false">AVERAGE(Table2734[[#This Row],[2Bi Disappearance]:[2Bv Terrorism Injured ]])</f>
        <v>9.5</v>
      </c>
      <c r="M82" s="42" t="n">
        <v>5</v>
      </c>
      <c r="N82" s="42" t="n">
        <v>10</v>
      </c>
      <c r="O82" s="47" t="n">
        <v>2.5</v>
      </c>
      <c r="P82" s="47" t="n">
        <f aca="false">AVERAGE(Table2734[[#This Row],[2Ci Female Genital Mutilation]:[2Ciii Equal Inheritance Rights]])</f>
        <v>5.83333333333333</v>
      </c>
      <c r="Q82" s="42" t="n">
        <f aca="false">AVERAGE(F82,L82,P82)</f>
        <v>5.11111111111111</v>
      </c>
      <c r="R82" s="42" t="n">
        <v>10</v>
      </c>
      <c r="S82" s="42" t="n">
        <v>10</v>
      </c>
      <c r="T82" s="42" t="n">
        <v>10</v>
      </c>
      <c r="U82" s="42" t="n">
        <f aca="false">AVERAGE(R82:T82)</f>
        <v>10</v>
      </c>
      <c r="V82" s="42" t="s">
        <v>60</v>
      </c>
      <c r="W82" s="42" t="s">
        <v>60</v>
      </c>
      <c r="X82" s="42" t="s">
        <v>60</v>
      </c>
      <c r="Y82" s="42" t="s">
        <v>60</v>
      </c>
      <c r="Z82" s="42" t="s">
        <v>60</v>
      </c>
      <c r="AA82" s="42" t="s">
        <v>60</v>
      </c>
      <c r="AB82" s="42" t="s">
        <v>60</v>
      </c>
      <c r="AC82" s="42" t="s">
        <v>60</v>
      </c>
      <c r="AD82" s="42" t="s">
        <v>60</v>
      </c>
      <c r="AE82" s="42" t="s">
        <v>60</v>
      </c>
      <c r="AF82" s="42" t="s">
        <v>60</v>
      </c>
      <c r="AG82" s="42" t="s">
        <v>60</v>
      </c>
      <c r="AH82" s="42" t="s">
        <v>60</v>
      </c>
      <c r="AI82" s="42" t="s">
        <v>60</v>
      </c>
      <c r="AJ82" s="42" t="n">
        <v>10</v>
      </c>
      <c r="AK82" s="47" t="n">
        <v>5.33333333333333</v>
      </c>
      <c r="AL82" s="47" t="n">
        <v>5.25</v>
      </c>
      <c r="AM82" s="47" t="s">
        <v>60</v>
      </c>
      <c r="AN82" s="47" t="s">
        <v>60</v>
      </c>
      <c r="AO82" s="47" t="s">
        <v>60</v>
      </c>
      <c r="AP82" s="47" t="s">
        <v>60</v>
      </c>
      <c r="AQ82" s="42" t="n">
        <f aca="false">AVERAGE(AJ82:AL82,AO82:AP82)</f>
        <v>6.86111111111111</v>
      </c>
      <c r="AR82" s="42" t="n">
        <v>10</v>
      </c>
      <c r="AS82" s="42" t="n">
        <v>0</v>
      </c>
      <c r="AT82" s="42" t="n">
        <v>10</v>
      </c>
      <c r="AU82" s="42" t="n">
        <f aca="false">AVERAGE(AS82:AT82)</f>
        <v>5</v>
      </c>
      <c r="AV82" s="42" t="n">
        <f aca="false">AVERAGE(AR82,AU82)</f>
        <v>7.5</v>
      </c>
      <c r="AW82" s="43" t="n">
        <f aca="false">AVERAGE(Table2734[[#This Row],[RULE OF LAW]],Table2734[[#This Row],[SECURITY &amp; SAFETY]],Table2734[[#This Row],[PERSONAL FREEDOM (minus Security &amp;Safety and Rule of Law)]],Table2734[[#This Row],[PERSONAL FREEDOM (minus Security &amp;Safety and Rule of Law)]])</f>
        <v>6.61077421296296</v>
      </c>
      <c r="AX82" s="44" t="n">
        <v>6.26</v>
      </c>
      <c r="AY82" s="45" t="n">
        <f aca="false">AVERAGE(Table2734[[#This Row],[PERSONAL FREEDOM]:[ECONOMIC FREEDOM]])</f>
        <v>6.43538710648148</v>
      </c>
      <c r="AZ82" s="57" t="n">
        <f aca="false">RANK(BA82,$BA$2:$BA$154)</f>
        <v>108</v>
      </c>
      <c r="BA82" s="30" t="n">
        <f aca="false">ROUND(AY82, 2)</f>
        <v>6.44</v>
      </c>
      <c r="BB82" s="43" t="n">
        <f aca="false">Table2734[[#This Row],[1 Rule of Law]]</f>
        <v>5.091245</v>
      </c>
      <c r="BC82" s="43" t="n">
        <f aca="false">Table2734[[#This Row],[2 Security &amp; Safety]]</f>
        <v>5.11111111111111</v>
      </c>
      <c r="BD82" s="43" t="n">
        <f aca="false">AVERAGE(AQ82,U82,AI82,AV82,X82)</f>
        <v>8.12037037037037</v>
      </c>
    </row>
    <row r="83" customFormat="false" ht="15" hidden="false" customHeight="true" outlineLevel="0" collapsed="false">
      <c r="A83" s="41" t="s">
        <v>136</v>
      </c>
      <c r="B83" s="42" t="s">
        <v>60</v>
      </c>
      <c r="C83" s="42" t="s">
        <v>60</v>
      </c>
      <c r="D83" s="42" t="s">
        <v>60</v>
      </c>
      <c r="E83" s="42" t="n">
        <v>6.5333</v>
      </c>
      <c r="F83" s="42" t="n">
        <v>7.24</v>
      </c>
      <c r="G83" s="42" t="n">
        <v>10</v>
      </c>
      <c r="H83" s="42" t="n">
        <v>10</v>
      </c>
      <c r="I83" s="42" t="n">
        <v>10</v>
      </c>
      <c r="J83" s="42" t="n">
        <v>10</v>
      </c>
      <c r="K83" s="42" t="n">
        <v>10</v>
      </c>
      <c r="L83" s="42" t="n">
        <f aca="false">AVERAGE(Table2734[[#This Row],[2Bi Disappearance]:[2Bv Terrorism Injured ]])</f>
        <v>10</v>
      </c>
      <c r="M83" s="42" t="n">
        <v>10</v>
      </c>
      <c r="N83" s="42" t="n">
        <v>10</v>
      </c>
      <c r="O83" s="47" t="n">
        <v>10</v>
      </c>
      <c r="P83" s="47" t="n">
        <f aca="false">AVERAGE(Table2734[[#This Row],[2Ci Female Genital Mutilation]:[2Ciii Equal Inheritance Rights]])</f>
        <v>10</v>
      </c>
      <c r="Q83" s="42" t="n">
        <f aca="false">AVERAGE(F83,L83,P83)</f>
        <v>9.08</v>
      </c>
      <c r="R83" s="42" t="n">
        <v>10</v>
      </c>
      <c r="S83" s="42" t="n">
        <v>10</v>
      </c>
      <c r="T83" s="42" t="n">
        <v>10</v>
      </c>
      <c r="U83" s="42" t="n">
        <f aca="false">AVERAGE(R83:T83)</f>
        <v>10</v>
      </c>
      <c r="V83" s="42" t="n">
        <v>10</v>
      </c>
      <c r="W83" s="42" t="n">
        <v>10</v>
      </c>
      <c r="X83" s="42" t="n">
        <f aca="false">AVERAGE(Table2734[[#This Row],[4A Freedom to establish religious organizations]:[4B Autonomy of religious organizations]])</f>
        <v>10</v>
      </c>
      <c r="Y83" s="42" t="n">
        <v>10</v>
      </c>
      <c r="Z83" s="42" t="n">
        <v>10</v>
      </c>
      <c r="AA83" s="42" t="n">
        <v>10</v>
      </c>
      <c r="AB83" s="42" t="n">
        <v>10</v>
      </c>
      <c r="AC83" s="42" t="n">
        <v>10</v>
      </c>
      <c r="AD83" s="42" t="e">
        <f aca="false">AVERAGE(Table2734[[#This Row],[5Ci Political parties]:[5ciii educational, sporting and cultural organizations]])</f>
        <v>#N/A</v>
      </c>
      <c r="AE83" s="42" t="n">
        <v>10</v>
      </c>
      <c r="AF83" s="42" t="n">
        <v>10</v>
      </c>
      <c r="AG83" s="42" t="n">
        <v>10</v>
      </c>
      <c r="AH83" s="42" t="e">
        <f aca="false">AVERAGE(Table2734[[#This Row],[5Di Political parties]:[5diii educational, sporting and cultural organizations5]])</f>
        <v>#N/A</v>
      </c>
      <c r="AI83" s="42" t="n">
        <f aca="false">AVERAGE(Y83:Z83,AD83,AH83)</f>
        <v>10</v>
      </c>
      <c r="AJ83" s="42" t="n">
        <v>10</v>
      </c>
      <c r="AK83" s="47" t="n">
        <v>8.33333333333333</v>
      </c>
      <c r="AL83" s="47" t="n">
        <v>7.75</v>
      </c>
      <c r="AM83" s="47" t="n">
        <v>10</v>
      </c>
      <c r="AN83" s="47" t="n">
        <v>10</v>
      </c>
      <c r="AO83" s="47" t="n">
        <f aca="false">AVERAGE(Table2734[[#This Row],[6Di Access to foreign television (cable/ satellite)]:[6Dii Access to foreign newspapers]])</f>
        <v>10</v>
      </c>
      <c r="AP83" s="47" t="n">
        <v>10</v>
      </c>
      <c r="AQ83" s="42" t="n">
        <f aca="false">AVERAGE(AJ83:AL83,AO83:AP83)</f>
        <v>9.21666666666667</v>
      </c>
      <c r="AR83" s="42" t="n">
        <v>10</v>
      </c>
      <c r="AS83" s="42" t="n">
        <v>10</v>
      </c>
      <c r="AT83" s="42" t="n">
        <v>10</v>
      </c>
      <c r="AU83" s="42" t="n">
        <f aca="false">AVERAGE(AS83:AT83)</f>
        <v>10</v>
      </c>
      <c r="AV83" s="42" t="n">
        <f aca="false">AVERAGE(AR83,AU83)</f>
        <v>10</v>
      </c>
      <c r="AW83" s="43" t="n">
        <f aca="false">AVERAGE(Table2734[[#This Row],[RULE OF LAW]],Table2734[[#This Row],[SECURITY &amp; SAFETY]],Table2734[[#This Row],[PERSONAL FREEDOM (minus Security &amp;Safety and Rule of Law)]],Table2734[[#This Row],[PERSONAL FREEDOM (minus Security &amp;Safety and Rule of Law)]])</f>
        <v>8.82499166666667</v>
      </c>
      <c r="AX83" s="44" t="n">
        <v>7.6</v>
      </c>
      <c r="AY83" s="45" t="n">
        <f aca="false">AVERAGE(Table2734[[#This Row],[PERSONAL FREEDOM]:[ECONOMIC FREEDOM]])</f>
        <v>8.21249583333333</v>
      </c>
      <c r="AZ83" s="57" t="n">
        <f aca="false">RANK(BA83,$BA$2:$BA$154)</f>
        <v>22</v>
      </c>
      <c r="BA83" s="30" t="n">
        <f aca="false">ROUND(AY83, 2)</f>
        <v>8.21</v>
      </c>
      <c r="BB83" s="43" t="n">
        <f aca="false">Table2734[[#This Row],[1 Rule of Law]]</f>
        <v>6.5333</v>
      </c>
      <c r="BC83" s="43" t="n">
        <f aca="false">Table2734[[#This Row],[2 Security &amp; Safety]]</f>
        <v>9.08</v>
      </c>
      <c r="BD83" s="43" t="n">
        <f aca="false">AVERAGE(AQ83,U83,AI83,AV83,X83)</f>
        <v>9.84333333333333</v>
      </c>
    </row>
    <row r="84" customFormat="false" ht="15" hidden="false" customHeight="true" outlineLevel="0" collapsed="false">
      <c r="A84" s="41" t="s">
        <v>137</v>
      </c>
      <c r="B84" s="42" t="s">
        <v>60</v>
      </c>
      <c r="C84" s="42" t="s">
        <v>60</v>
      </c>
      <c r="D84" s="42" t="s">
        <v>60</v>
      </c>
      <c r="E84" s="42" t="n">
        <v>7.975355</v>
      </c>
      <c r="F84" s="42" t="n">
        <v>9.68</v>
      </c>
      <c r="G84" s="42" t="n">
        <v>10</v>
      </c>
      <c r="H84" s="42" t="n">
        <v>10</v>
      </c>
      <c r="I84" s="42" t="s">
        <v>60</v>
      </c>
      <c r="J84" s="42" t="n">
        <v>10</v>
      </c>
      <c r="K84" s="42" t="n">
        <v>10</v>
      </c>
      <c r="L84" s="42" t="n">
        <f aca="false">AVERAGE(Table2734[[#This Row],[2Bi Disappearance]:[2Bv Terrorism Injured ]])</f>
        <v>10</v>
      </c>
      <c r="M84" s="42" t="n">
        <v>10</v>
      </c>
      <c r="N84" s="42" t="n">
        <v>10</v>
      </c>
      <c r="O84" s="47" t="n">
        <v>10</v>
      </c>
      <c r="P84" s="47" t="n">
        <f aca="false">AVERAGE(Table2734[[#This Row],[2Ci Female Genital Mutilation]:[2Ciii Equal Inheritance Rights]])</f>
        <v>10</v>
      </c>
      <c r="Q84" s="42" t="n">
        <f aca="false">AVERAGE(F84,L84,P84)</f>
        <v>9.89333333333333</v>
      </c>
      <c r="R84" s="42" t="n">
        <v>10</v>
      </c>
      <c r="S84" s="42" t="n">
        <v>10</v>
      </c>
      <c r="T84" s="42" t="n">
        <v>10</v>
      </c>
      <c r="U84" s="42" t="n">
        <f aca="false">AVERAGE(R84:T84)</f>
        <v>10</v>
      </c>
      <c r="V84" s="42" t="s">
        <v>60</v>
      </c>
      <c r="W84" s="42" t="s">
        <v>60</v>
      </c>
      <c r="X84" s="42" t="s">
        <v>60</v>
      </c>
      <c r="Y84" s="42" t="s">
        <v>60</v>
      </c>
      <c r="Z84" s="42" t="s">
        <v>60</v>
      </c>
      <c r="AA84" s="42" t="s">
        <v>60</v>
      </c>
      <c r="AB84" s="42" t="s">
        <v>60</v>
      </c>
      <c r="AC84" s="42" t="s">
        <v>60</v>
      </c>
      <c r="AD84" s="42" t="s">
        <v>60</v>
      </c>
      <c r="AE84" s="42" t="s">
        <v>60</v>
      </c>
      <c r="AF84" s="42" t="s">
        <v>60</v>
      </c>
      <c r="AG84" s="42" t="s">
        <v>60</v>
      </c>
      <c r="AH84" s="42" t="s">
        <v>60</v>
      </c>
      <c r="AI84" s="42" t="s">
        <v>60</v>
      </c>
      <c r="AJ84" s="42" t="n">
        <v>10</v>
      </c>
      <c r="AK84" s="47" t="n">
        <v>9.33333333333333</v>
      </c>
      <c r="AL84" s="47" t="n">
        <v>9.25</v>
      </c>
      <c r="AM84" s="47" t="s">
        <v>60</v>
      </c>
      <c r="AN84" s="47" t="s">
        <v>60</v>
      </c>
      <c r="AO84" s="47" t="s">
        <v>60</v>
      </c>
      <c r="AP84" s="47" t="s">
        <v>60</v>
      </c>
      <c r="AQ84" s="42" t="n">
        <f aca="false">AVERAGE(AJ84:AL84,AO84:AP84)</f>
        <v>9.52777777777778</v>
      </c>
      <c r="AR84" s="42" t="n">
        <v>10</v>
      </c>
      <c r="AS84" s="42" t="n">
        <v>10</v>
      </c>
      <c r="AT84" s="42" t="n">
        <v>10</v>
      </c>
      <c r="AU84" s="42" t="n">
        <f aca="false">AVERAGE(AS84:AT84)</f>
        <v>10</v>
      </c>
      <c r="AV84" s="42" t="n">
        <f aca="false">AVERAGE(AR84,AU84)</f>
        <v>10</v>
      </c>
      <c r="AW84" s="43" t="n">
        <f aca="false">AVERAGE(Table2734[[#This Row],[RULE OF LAW]],Table2734[[#This Row],[SECURITY &amp; SAFETY]],Table2734[[#This Row],[PERSONAL FREEDOM (minus Security &amp;Safety and Rule of Law)]],Table2734[[#This Row],[PERSONAL FREEDOM (minus Security &amp;Safety and Rule of Law)]])</f>
        <v>9.38846837962963</v>
      </c>
      <c r="AX84" s="44" t="n">
        <v>7.43</v>
      </c>
      <c r="AY84" s="45" t="n">
        <f aca="false">AVERAGE(Table2734[[#This Row],[PERSONAL FREEDOM]:[ECONOMIC FREEDOM]])</f>
        <v>8.40923418981481</v>
      </c>
      <c r="AZ84" s="57" t="n">
        <f aca="false">RANK(BA84,$BA$2:$BA$154)</f>
        <v>14</v>
      </c>
      <c r="BA84" s="30" t="n">
        <f aca="false">ROUND(AY84, 2)</f>
        <v>8.41</v>
      </c>
      <c r="BB84" s="43" t="n">
        <f aca="false">Table2734[[#This Row],[1 Rule of Law]]</f>
        <v>7.975355</v>
      </c>
      <c r="BC84" s="43" t="n">
        <f aca="false">Table2734[[#This Row],[2 Security &amp; Safety]]</f>
        <v>9.89333333333333</v>
      </c>
      <c r="BD84" s="43" t="n">
        <f aca="false">AVERAGE(AQ84,U84,AI84,AV84,X84)</f>
        <v>9.84259259259259</v>
      </c>
    </row>
    <row r="85" customFormat="false" ht="15" hidden="false" customHeight="true" outlineLevel="0" collapsed="false">
      <c r="A85" s="41" t="s">
        <v>138</v>
      </c>
      <c r="B85" s="42" t="n">
        <v>6</v>
      </c>
      <c r="C85" s="42" t="n">
        <v>5.32310340708388</v>
      </c>
      <c r="D85" s="42" t="n">
        <v>5.34023335637933</v>
      </c>
      <c r="E85" s="42" t="n">
        <v>5.6</v>
      </c>
      <c r="F85" s="42" t="n">
        <v>9.44</v>
      </c>
      <c r="G85" s="42" t="n">
        <v>10</v>
      </c>
      <c r="H85" s="42" t="n">
        <v>10</v>
      </c>
      <c r="I85" s="42" t="n">
        <v>7.5</v>
      </c>
      <c r="J85" s="42" t="n">
        <v>10</v>
      </c>
      <c r="K85" s="42" t="n">
        <v>10</v>
      </c>
      <c r="L85" s="42" t="n">
        <f aca="false">AVERAGE(Table2734[[#This Row],[2Bi Disappearance]:[2Bv Terrorism Injured ]])</f>
        <v>9.5</v>
      </c>
      <c r="M85" s="42" t="n">
        <v>10</v>
      </c>
      <c r="N85" s="42" t="n">
        <v>10</v>
      </c>
      <c r="O85" s="47" t="n">
        <v>10</v>
      </c>
      <c r="P85" s="47" t="n">
        <f aca="false">AVERAGE(Table2734[[#This Row],[2Ci Female Genital Mutilation]:[2Ciii Equal Inheritance Rights]])</f>
        <v>10</v>
      </c>
      <c r="Q85" s="42" t="n">
        <f aca="false">AVERAGE(F85,L85,P85)</f>
        <v>9.64666666666667</v>
      </c>
      <c r="R85" s="42" t="n">
        <v>10</v>
      </c>
      <c r="S85" s="42" t="n">
        <v>10</v>
      </c>
      <c r="T85" s="42" t="n">
        <v>10</v>
      </c>
      <c r="U85" s="42" t="n">
        <f aca="false">AVERAGE(R85:T85)</f>
        <v>10</v>
      </c>
      <c r="V85" s="42" t="s">
        <v>60</v>
      </c>
      <c r="W85" s="42" t="s">
        <v>60</v>
      </c>
      <c r="X85" s="42" t="s">
        <v>60</v>
      </c>
      <c r="Y85" s="42" t="s">
        <v>60</v>
      </c>
      <c r="Z85" s="42" t="s">
        <v>60</v>
      </c>
      <c r="AA85" s="42" t="s">
        <v>60</v>
      </c>
      <c r="AB85" s="42" t="s">
        <v>60</v>
      </c>
      <c r="AC85" s="42" t="s">
        <v>60</v>
      </c>
      <c r="AD85" s="42" t="s">
        <v>60</v>
      </c>
      <c r="AE85" s="42" t="s">
        <v>60</v>
      </c>
      <c r="AF85" s="42" t="s">
        <v>60</v>
      </c>
      <c r="AG85" s="42" t="s">
        <v>60</v>
      </c>
      <c r="AH85" s="42" t="s">
        <v>60</v>
      </c>
      <c r="AI85" s="42" t="s">
        <v>60</v>
      </c>
      <c r="AJ85" s="42" t="n">
        <v>10</v>
      </c>
      <c r="AK85" s="47" t="n">
        <v>4.66666666666667</v>
      </c>
      <c r="AL85" s="47" t="n">
        <v>4.75</v>
      </c>
      <c r="AM85" s="47" t="s">
        <v>60</v>
      </c>
      <c r="AN85" s="47" t="s">
        <v>60</v>
      </c>
      <c r="AO85" s="47" t="s">
        <v>60</v>
      </c>
      <c r="AP85" s="47" t="s">
        <v>60</v>
      </c>
      <c r="AQ85" s="42" t="n">
        <f aca="false">AVERAGE(AJ85:AL85,AO85:AP85)</f>
        <v>6.47222222222222</v>
      </c>
      <c r="AR85" s="42" t="n">
        <v>10</v>
      </c>
      <c r="AS85" s="42" t="n">
        <v>10</v>
      </c>
      <c r="AT85" s="42" t="n">
        <v>10</v>
      </c>
      <c r="AU85" s="42" t="n">
        <f aca="false">AVERAGE(AS85:AT85)</f>
        <v>10</v>
      </c>
      <c r="AV85" s="42" t="n">
        <f aca="false">AVERAGE(AR85,AU85)</f>
        <v>10</v>
      </c>
      <c r="AW85" s="43" t="n">
        <f aca="false">AVERAGE(Table2734[[#This Row],[RULE OF LAW]],Table2734[[#This Row],[SECURITY &amp; SAFETY]],Table2734[[#This Row],[PERSONAL FREEDOM (minus Security &amp;Safety and Rule of Law)]],Table2734[[#This Row],[PERSONAL FREEDOM (minus Security &amp;Safety and Rule of Law)]])</f>
        <v>8.2237037037037</v>
      </c>
      <c r="AX85" s="44" t="n">
        <v>7.09</v>
      </c>
      <c r="AY85" s="45" t="n">
        <f aca="false">AVERAGE(Table2734[[#This Row],[PERSONAL FREEDOM]:[ECONOMIC FREEDOM]])</f>
        <v>7.65685185185185</v>
      </c>
      <c r="AZ85" s="57" t="n">
        <f aca="false">RANK(BA85,$BA$2:$BA$154)</f>
        <v>46</v>
      </c>
      <c r="BA85" s="30" t="n">
        <f aca="false">ROUND(AY85, 2)</f>
        <v>7.66</v>
      </c>
      <c r="BB85" s="43" t="n">
        <f aca="false">Table2734[[#This Row],[1 Rule of Law]]</f>
        <v>5.6</v>
      </c>
      <c r="BC85" s="43" t="n">
        <f aca="false">Table2734[[#This Row],[2 Security &amp; Safety]]</f>
        <v>9.64666666666667</v>
      </c>
      <c r="BD85" s="43" t="n">
        <f aca="false">AVERAGE(AQ85,U85,AI85,AV85,X85)</f>
        <v>8.82407407407407</v>
      </c>
    </row>
    <row r="86" customFormat="false" ht="15" hidden="false" customHeight="true" outlineLevel="0" collapsed="false">
      <c r="A86" s="41" t="s">
        <v>139</v>
      </c>
      <c r="B86" s="42" t="n">
        <v>4.3</v>
      </c>
      <c r="C86" s="42" t="n">
        <v>5.34974494523748</v>
      </c>
      <c r="D86" s="42" t="n">
        <v>4.94909164418644</v>
      </c>
      <c r="E86" s="42" t="n">
        <v>4.9</v>
      </c>
      <c r="F86" s="42" t="n">
        <v>5.56</v>
      </c>
      <c r="G86" s="42" t="n">
        <v>10</v>
      </c>
      <c r="H86" s="42" t="n">
        <v>10</v>
      </c>
      <c r="I86" s="42" t="n">
        <v>5</v>
      </c>
      <c r="J86" s="42" t="n">
        <v>10</v>
      </c>
      <c r="K86" s="42" t="n">
        <v>10</v>
      </c>
      <c r="L86" s="42" t="n">
        <f aca="false">AVERAGE(Table2734[[#This Row],[2Bi Disappearance]:[2Bv Terrorism Injured ]])</f>
        <v>9</v>
      </c>
      <c r="M86" s="42" t="n">
        <v>10</v>
      </c>
      <c r="N86" s="42" t="n">
        <v>10</v>
      </c>
      <c r="O86" s="47" t="n">
        <v>0</v>
      </c>
      <c r="P86" s="47" t="n">
        <f aca="false">AVERAGE(Table2734[[#This Row],[2Ci Female Genital Mutilation]:[2Ciii Equal Inheritance Rights]])</f>
        <v>6.66666666666667</v>
      </c>
      <c r="Q86" s="42" t="n">
        <f aca="false">AVERAGE(F86,L86,P86)</f>
        <v>7.07555555555556</v>
      </c>
      <c r="R86" s="42" t="n">
        <v>10</v>
      </c>
      <c r="S86" s="42" t="n">
        <v>5</v>
      </c>
      <c r="T86" s="42" t="n">
        <v>10</v>
      </c>
      <c r="U86" s="42" t="n">
        <f aca="false">AVERAGE(R86:T86)</f>
        <v>8.33333333333333</v>
      </c>
      <c r="V86" s="42" t="n">
        <v>10</v>
      </c>
      <c r="W86" s="42" t="n">
        <v>7.5</v>
      </c>
      <c r="X86" s="42" t="n">
        <f aca="false">AVERAGE(Table2734[[#This Row],[4A Freedom to establish religious organizations]:[4B Autonomy of religious organizations]])</f>
        <v>8.75</v>
      </c>
      <c r="Y86" s="42" t="n">
        <v>10</v>
      </c>
      <c r="Z86" s="42" t="n">
        <v>5</v>
      </c>
      <c r="AA86" s="42" t="n">
        <v>10</v>
      </c>
      <c r="AB86" s="42" t="n">
        <v>7.5</v>
      </c>
      <c r="AC86" s="42" t="n">
        <v>7.5</v>
      </c>
      <c r="AD86" s="42" t="e">
        <f aca="false">AVERAGE(Table2734[[#This Row],[5Ci Political parties]:[5ciii educational, sporting and cultural organizations]])</f>
        <v>#N/A</v>
      </c>
      <c r="AE86" s="42" t="n">
        <v>10</v>
      </c>
      <c r="AF86" s="42" t="n">
        <v>10</v>
      </c>
      <c r="AG86" s="42" t="n">
        <v>10</v>
      </c>
      <c r="AH86" s="42" t="e">
        <f aca="false">AVERAGE(Table2734[[#This Row],[5Di Political parties]:[5diii educational, sporting and cultural organizations5]])</f>
        <v>#N/A</v>
      </c>
      <c r="AI86" s="42" t="n">
        <f aca="false">AVERAGE(Y86:Z86,AD86,AH86)</f>
        <v>8.33333333333333</v>
      </c>
      <c r="AJ86" s="42" t="n">
        <v>10</v>
      </c>
      <c r="AK86" s="47" t="n">
        <v>3.66666666666667</v>
      </c>
      <c r="AL86" s="47" t="n">
        <v>2.75</v>
      </c>
      <c r="AM86" s="47" t="n">
        <v>10</v>
      </c>
      <c r="AN86" s="47" t="n">
        <v>10</v>
      </c>
      <c r="AO86" s="47" t="n">
        <f aca="false">AVERAGE(Table2734[[#This Row],[6Di Access to foreign television (cable/ satellite)]:[6Dii Access to foreign newspapers]])</f>
        <v>10</v>
      </c>
      <c r="AP86" s="47" t="n">
        <v>10</v>
      </c>
      <c r="AQ86" s="42" t="n">
        <f aca="false">AVERAGE(AJ86:AL86,AO86:AP86)</f>
        <v>7.28333333333333</v>
      </c>
      <c r="AR86" s="42" t="n">
        <v>7.5</v>
      </c>
      <c r="AS86" s="42" t="n">
        <v>10</v>
      </c>
      <c r="AT86" s="42" t="n">
        <v>10</v>
      </c>
      <c r="AU86" s="42" t="n">
        <f aca="false">AVERAGE(AS86:AT86)</f>
        <v>10</v>
      </c>
      <c r="AV86" s="42" t="n">
        <f aca="false">AVERAGE(AR86,AU86)</f>
        <v>8.75</v>
      </c>
      <c r="AW86" s="43" t="n">
        <f aca="false">AVERAGE(Table2734[[#This Row],[RULE OF LAW]],Table2734[[#This Row],[SECURITY &amp; SAFETY]],Table2734[[#This Row],[PERSONAL FREEDOM (minus Security &amp;Safety and Rule of Law)]],Table2734[[#This Row],[PERSONAL FREEDOM (minus Security &amp;Safety and Rule of Law)]])</f>
        <v>7.13888888888889</v>
      </c>
      <c r="AX86" s="44" t="n">
        <v>6.25</v>
      </c>
      <c r="AY86" s="45" t="n">
        <f aca="false">AVERAGE(Table2734[[#This Row],[PERSONAL FREEDOM]:[ECONOMIC FREEDOM]])</f>
        <v>6.69444444444444</v>
      </c>
      <c r="AZ86" s="57" t="n">
        <f aca="false">RANK(BA86,$BA$2:$BA$154)</f>
        <v>96</v>
      </c>
      <c r="BA86" s="30" t="n">
        <f aca="false">ROUND(AY86, 2)</f>
        <v>6.69</v>
      </c>
      <c r="BB86" s="43" t="n">
        <f aca="false">Table2734[[#This Row],[1 Rule of Law]]</f>
        <v>4.9</v>
      </c>
      <c r="BC86" s="43" t="n">
        <f aca="false">Table2734[[#This Row],[2 Security &amp; Safety]]</f>
        <v>7.07555555555556</v>
      </c>
      <c r="BD86" s="43" t="n">
        <f aca="false">AVERAGE(AQ86,U86,AI86,AV86,X86)</f>
        <v>8.29</v>
      </c>
    </row>
    <row r="87" customFormat="false" ht="15" hidden="false" customHeight="true" outlineLevel="0" collapsed="false">
      <c r="A87" s="41" t="s">
        <v>140</v>
      </c>
      <c r="B87" s="42" t="n">
        <v>4.03333333333333</v>
      </c>
      <c r="C87" s="42" t="n">
        <v>5.9434894940454</v>
      </c>
      <c r="D87" s="42" t="n">
        <v>4.51202654338547</v>
      </c>
      <c r="E87" s="42" t="n">
        <v>4.8</v>
      </c>
      <c r="F87" s="42" t="n">
        <v>9.12</v>
      </c>
      <c r="G87" s="42" t="n">
        <v>10</v>
      </c>
      <c r="H87" s="42" t="n">
        <v>10</v>
      </c>
      <c r="I87" s="42" t="n">
        <v>7.5</v>
      </c>
      <c r="J87" s="42" t="n">
        <v>10</v>
      </c>
      <c r="K87" s="42" t="n">
        <v>10</v>
      </c>
      <c r="L87" s="42" t="n">
        <f aca="false">AVERAGE(Table2734[[#This Row],[2Bi Disappearance]:[2Bv Terrorism Injured ]])</f>
        <v>9.5</v>
      </c>
      <c r="M87" s="42" t="n">
        <v>9.5</v>
      </c>
      <c r="N87" s="42" t="n">
        <v>10</v>
      </c>
      <c r="O87" s="47" t="n">
        <v>10</v>
      </c>
      <c r="P87" s="47" t="n">
        <f aca="false">AVERAGE(Table2734[[#This Row],[2Ci Female Genital Mutilation]:[2Ciii Equal Inheritance Rights]])</f>
        <v>9.83333333333333</v>
      </c>
      <c r="Q87" s="42" t="n">
        <f aca="false">AVERAGE(F87,L87,P87)</f>
        <v>9.48444444444444</v>
      </c>
      <c r="R87" s="42" t="n">
        <v>10</v>
      </c>
      <c r="S87" s="42" t="n">
        <v>10</v>
      </c>
      <c r="T87" s="42" t="n">
        <v>5</v>
      </c>
      <c r="U87" s="42" t="n">
        <f aca="false">AVERAGE(R87:T87)</f>
        <v>8.33333333333333</v>
      </c>
      <c r="V87" s="42" t="s">
        <v>60</v>
      </c>
      <c r="W87" s="42" t="s">
        <v>60</v>
      </c>
      <c r="X87" s="42" t="s">
        <v>60</v>
      </c>
      <c r="Y87" s="42" t="s">
        <v>60</v>
      </c>
      <c r="Z87" s="42" t="s">
        <v>60</v>
      </c>
      <c r="AA87" s="42" t="s">
        <v>60</v>
      </c>
      <c r="AB87" s="42" t="s">
        <v>60</v>
      </c>
      <c r="AC87" s="42" t="s">
        <v>60</v>
      </c>
      <c r="AD87" s="42" t="s">
        <v>60</v>
      </c>
      <c r="AE87" s="42" t="s">
        <v>60</v>
      </c>
      <c r="AF87" s="42" t="s">
        <v>60</v>
      </c>
      <c r="AG87" s="42" t="s">
        <v>60</v>
      </c>
      <c r="AH87" s="42" t="s">
        <v>60</v>
      </c>
      <c r="AI87" s="42" t="s">
        <v>60</v>
      </c>
      <c r="AJ87" s="42" t="n">
        <v>10</v>
      </c>
      <c r="AK87" s="47" t="n">
        <v>3.66666666666667</v>
      </c>
      <c r="AL87" s="47" t="n">
        <v>4.25</v>
      </c>
      <c r="AM87" s="47" t="s">
        <v>60</v>
      </c>
      <c r="AN87" s="47" t="s">
        <v>60</v>
      </c>
      <c r="AO87" s="47" t="s">
        <v>60</v>
      </c>
      <c r="AP87" s="47" t="s">
        <v>60</v>
      </c>
      <c r="AQ87" s="42" t="n">
        <f aca="false">AVERAGE(AJ87:AL87,AO87:AP87)</f>
        <v>5.97222222222222</v>
      </c>
      <c r="AR87" s="42" t="n">
        <v>10</v>
      </c>
      <c r="AS87" s="42" t="n">
        <v>0</v>
      </c>
      <c r="AT87" s="42" t="n">
        <v>10</v>
      </c>
      <c r="AU87" s="42" t="n">
        <f aca="false">AVERAGE(AS87:AT87)</f>
        <v>5</v>
      </c>
      <c r="AV87" s="42" t="n">
        <f aca="false">AVERAGE(AR87,AU87)</f>
        <v>7.5</v>
      </c>
      <c r="AW87" s="43" t="n">
        <f aca="false">AVERAGE(Table2734[[#This Row],[RULE OF LAW]],Table2734[[#This Row],[SECURITY &amp; SAFETY]],Table2734[[#This Row],[PERSONAL FREEDOM (minus Security &amp;Safety and Rule of Law)]],Table2734[[#This Row],[PERSONAL FREEDOM (minus Security &amp;Safety and Rule of Law)]])</f>
        <v>7.20537037037037</v>
      </c>
      <c r="AX87" s="44" t="n">
        <v>6.31</v>
      </c>
      <c r="AY87" s="45" t="n">
        <f aca="false">AVERAGE(Table2734[[#This Row],[PERSONAL FREEDOM]:[ECONOMIC FREEDOM]])</f>
        <v>6.75768518518519</v>
      </c>
      <c r="AZ87" s="57" t="n">
        <f aca="false">RANK(BA87,$BA$2:$BA$154)</f>
        <v>89</v>
      </c>
      <c r="BA87" s="30" t="n">
        <f aca="false">ROUND(AY87, 2)</f>
        <v>6.76</v>
      </c>
      <c r="BB87" s="43" t="n">
        <f aca="false">Table2734[[#This Row],[1 Rule of Law]]</f>
        <v>4.8</v>
      </c>
      <c r="BC87" s="43" t="n">
        <f aca="false">Table2734[[#This Row],[2 Security &amp; Safety]]</f>
        <v>9.48444444444444</v>
      </c>
      <c r="BD87" s="43" t="n">
        <f aca="false">AVERAGE(AQ87,U87,AI87,AV87,X87)</f>
        <v>7.26851851851852</v>
      </c>
    </row>
    <row r="88" customFormat="false" ht="15" hidden="false" customHeight="true" outlineLevel="0" collapsed="false">
      <c r="A88" s="41" t="s">
        <v>141</v>
      </c>
      <c r="B88" s="42" t="n">
        <v>5.56666666666667</v>
      </c>
      <c r="C88" s="42" t="n">
        <v>5.72368487503129</v>
      </c>
      <c r="D88" s="42" t="n">
        <v>6.11482401714427</v>
      </c>
      <c r="E88" s="42" t="n">
        <v>5.8</v>
      </c>
      <c r="F88" s="42" t="n">
        <v>9.06126290575094</v>
      </c>
      <c r="G88" s="42" t="n">
        <v>10</v>
      </c>
      <c r="H88" s="42" t="n">
        <v>10</v>
      </c>
      <c r="I88" s="42" t="n">
        <v>10</v>
      </c>
      <c r="J88" s="42" t="n">
        <v>10</v>
      </c>
      <c r="K88" s="42" t="n">
        <v>10</v>
      </c>
      <c r="L88" s="42" t="n">
        <f aca="false">AVERAGE(Table2734[[#This Row],[2Bi Disappearance]:[2Bv Terrorism Injured ]])</f>
        <v>10</v>
      </c>
      <c r="M88" s="42" t="n">
        <v>10</v>
      </c>
      <c r="N88" s="42" t="n">
        <v>10</v>
      </c>
      <c r="O88" s="47" t="n">
        <v>5</v>
      </c>
      <c r="P88" s="47" t="n">
        <f aca="false">AVERAGE(Table2734[[#This Row],[2Ci Female Genital Mutilation]:[2Ciii Equal Inheritance Rights]])</f>
        <v>8.33333333333333</v>
      </c>
      <c r="Q88" s="42" t="n">
        <f aca="false">AVERAGE(F88,L88,P88)</f>
        <v>9.13153207969476</v>
      </c>
      <c r="R88" s="42" t="n">
        <v>5</v>
      </c>
      <c r="S88" s="42" t="n">
        <v>5</v>
      </c>
      <c r="T88" s="42" t="n">
        <v>5</v>
      </c>
      <c r="U88" s="42" t="n">
        <f aca="false">AVERAGE(R88:T88)</f>
        <v>5</v>
      </c>
      <c r="V88" s="42" t="n">
        <v>2.5</v>
      </c>
      <c r="W88" s="42" t="n">
        <v>5</v>
      </c>
      <c r="X88" s="42" t="n">
        <f aca="false">AVERAGE(Table2734[[#This Row],[4A Freedom to establish religious organizations]:[4B Autonomy of religious organizations]])</f>
        <v>3.75</v>
      </c>
      <c r="Y88" s="42" t="n">
        <v>7.5</v>
      </c>
      <c r="Z88" s="42" t="n">
        <v>2.5</v>
      </c>
      <c r="AA88" s="42" t="n">
        <v>7.5</v>
      </c>
      <c r="AB88" s="42" t="n">
        <v>5</v>
      </c>
      <c r="AC88" s="42" t="n">
        <v>7.5</v>
      </c>
      <c r="AD88" s="42" t="e">
        <f aca="false">AVERAGE(Table2734[[#This Row],[5Ci Political parties]:[5ciii educational, sporting and cultural organizations]])</f>
        <v>#N/A</v>
      </c>
      <c r="AE88" s="42" t="n">
        <v>2.5</v>
      </c>
      <c r="AF88" s="42" t="n">
        <v>2.5</v>
      </c>
      <c r="AG88" s="42" t="n">
        <v>5</v>
      </c>
      <c r="AH88" s="42" t="e">
        <f aca="false">AVERAGE(Table2734[[#This Row],[5Di Political parties]:[5diii educational, sporting and cultural organizations5]])</f>
        <v>#N/A</v>
      </c>
      <c r="AI88" s="42" t="e">
        <f aca="false">AVERAGE(Y88:Z88,AD88,AH88)</f>
        <v>#N/A</v>
      </c>
      <c r="AJ88" s="42" t="n">
        <v>10</v>
      </c>
      <c r="AK88" s="47" t="n">
        <v>2</v>
      </c>
      <c r="AL88" s="47" t="n">
        <v>4.5</v>
      </c>
      <c r="AM88" s="47" t="n">
        <v>5</v>
      </c>
      <c r="AN88" s="47" t="n">
        <v>5</v>
      </c>
      <c r="AO88" s="47" t="n">
        <f aca="false">AVERAGE(Table2734[[#This Row],[6Di Access to foreign television (cable/ satellite)]:[6Dii Access to foreign newspapers]])</f>
        <v>5</v>
      </c>
      <c r="AP88" s="47" t="n">
        <v>7.5</v>
      </c>
      <c r="AQ88" s="42" t="n">
        <f aca="false">AVERAGE(AJ88:AL88,AO88:AP88)</f>
        <v>5.8</v>
      </c>
      <c r="AR88" s="42" t="n">
        <v>7.5</v>
      </c>
      <c r="AS88" s="42" t="n">
        <v>0</v>
      </c>
      <c r="AT88" s="42" t="n">
        <v>0</v>
      </c>
      <c r="AU88" s="42" t="n">
        <f aca="false">AVERAGE(AS88:AT88)</f>
        <v>0</v>
      </c>
      <c r="AV88" s="42" t="n">
        <f aca="false">AVERAGE(AR88,AU88)</f>
        <v>3.75</v>
      </c>
      <c r="AW88" s="43" t="n">
        <f aca="false">AVERAGE(Table2734[[#This Row],[RULE OF LAW]],Table2734[[#This Row],[SECURITY &amp; SAFETY]],Table2734[[#This Row],[PERSONAL FREEDOM (minus Security &amp;Safety and Rule of Law)]],Table2734[[#This Row],[PERSONAL FREEDOM (minus Security &amp;Safety and Rule of Law)]])</f>
        <v>6.06288301992369</v>
      </c>
      <c r="AX88" s="44" t="n">
        <v>7.03</v>
      </c>
      <c r="AY88" s="45" t="n">
        <f aca="false">AVERAGE(Table2734[[#This Row],[PERSONAL FREEDOM]:[ECONOMIC FREEDOM]])</f>
        <v>6.54644150996185</v>
      </c>
      <c r="AZ88" s="57" t="n">
        <f aca="false">RANK(BA88,$BA$2:$BA$154)</f>
        <v>104</v>
      </c>
      <c r="BA88" s="30" t="n">
        <f aca="false">ROUND(AY88, 2)</f>
        <v>6.55</v>
      </c>
      <c r="BB88" s="43" t="n">
        <f aca="false">Table2734[[#This Row],[1 Rule of Law]]</f>
        <v>5.8</v>
      </c>
      <c r="BC88" s="43" t="n">
        <f aca="false">Table2734[[#This Row],[2 Security &amp; Safety]]</f>
        <v>9.13153207969476</v>
      </c>
      <c r="BD88" s="43" t="e">
        <f aca="false">AVERAGE(AQ88,U88,AI88,AV88,X88)</f>
        <v>#N/A</v>
      </c>
    </row>
    <row r="89" customFormat="false" ht="15" hidden="false" customHeight="true" outlineLevel="0" collapsed="false">
      <c r="A89" s="41" t="s">
        <v>142</v>
      </c>
      <c r="B89" s="42" t="s">
        <v>60</v>
      </c>
      <c r="C89" s="42" t="s">
        <v>60</v>
      </c>
      <c r="D89" s="42" t="s">
        <v>60</v>
      </c>
      <c r="E89" s="42" t="n">
        <v>4.873576</v>
      </c>
      <c r="F89" s="42" t="n">
        <v>7</v>
      </c>
      <c r="G89" s="42" t="n">
        <v>10</v>
      </c>
      <c r="H89" s="42" t="n">
        <v>10</v>
      </c>
      <c r="I89" s="42" t="n">
        <v>2.5</v>
      </c>
      <c r="J89" s="42" t="n">
        <v>9.90751490206603</v>
      </c>
      <c r="K89" s="42" t="n">
        <v>9.97225447061981</v>
      </c>
      <c r="L89" s="42" t="n">
        <f aca="false">AVERAGE(Table2734[[#This Row],[2Bi Disappearance]:[2Bv Terrorism Injured ]])</f>
        <v>8.47595387453717</v>
      </c>
      <c r="M89" s="42" t="n">
        <v>1.5</v>
      </c>
      <c r="N89" s="42" t="n">
        <v>10</v>
      </c>
      <c r="O89" s="47" t="n">
        <v>0</v>
      </c>
      <c r="P89" s="47" t="n">
        <f aca="false">AVERAGE(Table2734[[#This Row],[2Ci Female Genital Mutilation]:[2Ciii Equal Inheritance Rights]])</f>
        <v>3.83333333333333</v>
      </c>
      <c r="Q89" s="42" t="n">
        <f aca="false">AVERAGE(F89,L89,P89)</f>
        <v>6.43642906929017</v>
      </c>
      <c r="R89" s="42" t="n">
        <v>10</v>
      </c>
      <c r="S89" s="42" t="n">
        <v>10</v>
      </c>
      <c r="T89" s="42" t="n">
        <v>0</v>
      </c>
      <c r="U89" s="42" t="n">
        <f aca="false">AVERAGE(R89:T89)</f>
        <v>6.66666666666667</v>
      </c>
      <c r="V89" s="42" t="n">
        <v>10</v>
      </c>
      <c r="W89" s="42" t="n">
        <v>10</v>
      </c>
      <c r="X89" s="42" t="n">
        <f aca="false">AVERAGE(Table2734[[#This Row],[4A Freedom to establish religious organizations]:[4B Autonomy of religious organizations]])</f>
        <v>10</v>
      </c>
      <c r="Y89" s="42" t="n">
        <v>10</v>
      </c>
      <c r="Z89" s="42" t="n">
        <v>10</v>
      </c>
      <c r="AA89" s="42" t="n">
        <v>7.5</v>
      </c>
      <c r="AB89" s="42" t="n">
        <v>10</v>
      </c>
      <c r="AC89" s="42" t="n">
        <v>10</v>
      </c>
      <c r="AD89" s="42" t="e">
        <f aca="false">AVERAGE(Table2734[[#This Row],[5Ci Political parties]:[5ciii educational, sporting and cultural organizations]])</f>
        <v>#N/A</v>
      </c>
      <c r="AE89" s="42" t="n">
        <v>10</v>
      </c>
      <c r="AF89" s="42" t="n">
        <v>10</v>
      </c>
      <c r="AG89" s="42" t="n">
        <v>10</v>
      </c>
      <c r="AH89" s="42" t="e">
        <f aca="false">AVERAGE(Table2734[[#This Row],[5Di Political parties]:[5diii educational, sporting and cultural organizations5]])</f>
        <v>#N/A</v>
      </c>
      <c r="AI89" s="42" t="e">
        <f aca="false">AVERAGE(Y89:Z89,AD89,AH89)</f>
        <v>#N/A</v>
      </c>
      <c r="AJ89" s="42" t="n">
        <v>10</v>
      </c>
      <c r="AK89" s="47" t="n">
        <v>7</v>
      </c>
      <c r="AL89" s="47" t="n">
        <v>8.25</v>
      </c>
      <c r="AM89" s="47" t="n">
        <v>5</v>
      </c>
      <c r="AN89" s="47" t="n">
        <v>5</v>
      </c>
      <c r="AO89" s="47" t="n">
        <f aca="false">AVERAGE(Table2734[[#This Row],[6Di Access to foreign television (cable/ satellite)]:[6Dii Access to foreign newspapers]])</f>
        <v>5</v>
      </c>
      <c r="AP89" s="47" t="n">
        <v>7.5</v>
      </c>
      <c r="AQ89" s="42" t="n">
        <f aca="false">AVERAGE(AJ89:AL89,AO89:AP89)</f>
        <v>7.55</v>
      </c>
      <c r="AR89" s="42" t="n">
        <v>0</v>
      </c>
      <c r="AS89" s="42" t="n">
        <v>10</v>
      </c>
      <c r="AT89" s="42" t="n">
        <v>10</v>
      </c>
      <c r="AU89" s="42" t="n">
        <f aca="false">AVERAGE(AS89:AT89)</f>
        <v>10</v>
      </c>
      <c r="AV89" s="42" t="n">
        <f aca="false">AVERAGE(AR89,AU89)</f>
        <v>5</v>
      </c>
      <c r="AW89" s="43" t="n">
        <f aca="false">AVERAGE(Table2734[[#This Row],[RULE OF LAW]],Table2734[[#This Row],[SECURITY &amp; SAFETY]],Table2734[[#This Row],[PERSONAL FREEDOM (minus Security &amp;Safety and Rule of Law)]],Table2734[[#This Row],[PERSONAL FREEDOM (minus Security &amp;Safety and Rule of Law)]])</f>
        <v>6.72833460065587</v>
      </c>
      <c r="AX89" s="44" t="n">
        <v>6.12</v>
      </c>
      <c r="AY89" s="45" t="n">
        <f aca="false">AVERAGE(Table2734[[#This Row],[PERSONAL FREEDOM]:[ECONOMIC FREEDOM]])</f>
        <v>6.42416730032794</v>
      </c>
      <c r="AZ89" s="57" t="n">
        <f aca="false">RANK(BA89,$BA$2:$BA$154)</f>
        <v>110</v>
      </c>
      <c r="BA89" s="30" t="n">
        <f aca="false">ROUND(AY89, 2)</f>
        <v>6.42</v>
      </c>
      <c r="BB89" s="43" t="n">
        <f aca="false">Table2734[[#This Row],[1 Rule of Law]]</f>
        <v>4.873576</v>
      </c>
      <c r="BC89" s="43" t="n">
        <f aca="false">Table2734[[#This Row],[2 Security &amp; Safety]]</f>
        <v>6.43642906929017</v>
      </c>
      <c r="BD89" s="43" t="e">
        <f aca="false">AVERAGE(AQ89,U89,AI89,AV89,X89)</f>
        <v>#N/A</v>
      </c>
    </row>
    <row r="90" customFormat="false" ht="15" hidden="false" customHeight="true" outlineLevel="0" collapsed="false">
      <c r="A90" s="41" t="s">
        <v>143</v>
      </c>
      <c r="B90" s="42" t="s">
        <v>60</v>
      </c>
      <c r="C90" s="42" t="s">
        <v>60</v>
      </c>
      <c r="D90" s="42" t="s">
        <v>60</v>
      </c>
      <c r="E90" s="42" t="n">
        <v>7.512808</v>
      </c>
      <c r="F90" s="42" t="n">
        <v>9.72</v>
      </c>
      <c r="G90" s="42" t="n">
        <v>10</v>
      </c>
      <c r="H90" s="42" t="n">
        <v>10</v>
      </c>
      <c r="I90" s="42" t="s">
        <v>60</v>
      </c>
      <c r="J90" s="42" t="n">
        <v>10</v>
      </c>
      <c r="K90" s="42" t="n">
        <v>10</v>
      </c>
      <c r="L90" s="42" t="n">
        <f aca="false">AVERAGE(Table2734[[#This Row],[2Bi Disappearance]:[2Bv Terrorism Injured ]])</f>
        <v>10</v>
      </c>
      <c r="M90" s="42" t="n">
        <v>10</v>
      </c>
      <c r="N90" s="42" t="n">
        <v>10</v>
      </c>
      <c r="O90" s="47" t="n">
        <v>10</v>
      </c>
      <c r="P90" s="47" t="n">
        <f aca="false">AVERAGE(Table2734[[#This Row],[2Ci Female Genital Mutilation]:[2Ciii Equal Inheritance Rights]])</f>
        <v>10</v>
      </c>
      <c r="Q90" s="42" t="n">
        <f aca="false">AVERAGE(F90,L90,P90)</f>
        <v>9.90666666666667</v>
      </c>
      <c r="R90" s="42" t="n">
        <v>10</v>
      </c>
      <c r="S90" s="42" t="n">
        <v>10</v>
      </c>
      <c r="T90" s="42" t="n">
        <v>10</v>
      </c>
      <c r="U90" s="42" t="n">
        <f aca="false">AVERAGE(R90:T90)</f>
        <v>10</v>
      </c>
      <c r="V90" s="42" t="n">
        <v>10</v>
      </c>
      <c r="W90" s="42" t="n">
        <v>10</v>
      </c>
      <c r="X90" s="42" t="n">
        <f aca="false">AVERAGE(Table2734[[#This Row],[4A Freedom to establish religious organizations]:[4B Autonomy of religious organizations]])</f>
        <v>10</v>
      </c>
      <c r="Y90" s="42" t="n">
        <v>10</v>
      </c>
      <c r="Z90" s="42" t="n">
        <v>10</v>
      </c>
      <c r="AA90" s="42" t="n">
        <v>10</v>
      </c>
      <c r="AB90" s="42" t="n">
        <v>10</v>
      </c>
      <c r="AC90" s="42" t="n">
        <v>10</v>
      </c>
      <c r="AD90" s="42" t="e">
        <f aca="false">AVERAGE(Table2734[[#This Row],[5Ci Political parties]:[5ciii educational, sporting and cultural organizations]])</f>
        <v>#N/A</v>
      </c>
      <c r="AE90" s="42" t="n">
        <v>10</v>
      </c>
      <c r="AF90" s="42" t="n">
        <v>10</v>
      </c>
      <c r="AG90" s="42" t="n">
        <v>10</v>
      </c>
      <c r="AH90" s="42" t="e">
        <f aca="false">AVERAGE(Table2734[[#This Row],[5Di Political parties]:[5diii educational, sporting and cultural organizations5]])</f>
        <v>#N/A</v>
      </c>
      <c r="AI90" s="42" t="e">
        <f aca="false">AVERAGE(Y90:Z90,AD90,AH90)</f>
        <v>#N/A</v>
      </c>
      <c r="AJ90" s="42" t="n">
        <v>10</v>
      </c>
      <c r="AK90" s="47" t="n">
        <v>8.66666666666667</v>
      </c>
      <c r="AL90" s="47" t="n">
        <v>7.75</v>
      </c>
      <c r="AM90" s="47" t="n">
        <v>10</v>
      </c>
      <c r="AN90" s="47" t="n">
        <v>10</v>
      </c>
      <c r="AO90" s="47" t="n">
        <f aca="false">AVERAGE(Table2734[[#This Row],[6Di Access to foreign television (cable/ satellite)]:[6Dii Access to foreign newspapers]])</f>
        <v>10</v>
      </c>
      <c r="AP90" s="47" t="n">
        <v>10</v>
      </c>
      <c r="AQ90" s="42" t="n">
        <f aca="false">AVERAGE(AJ90:AL90,AO90:AP90)</f>
        <v>9.28333333333333</v>
      </c>
      <c r="AR90" s="42" t="n">
        <v>10</v>
      </c>
      <c r="AS90" s="42" t="n">
        <v>10</v>
      </c>
      <c r="AT90" s="42" t="n">
        <v>10</v>
      </c>
      <c r="AU90" s="42" t="n">
        <f aca="false">AVERAGE(AS90:AT90)</f>
        <v>10</v>
      </c>
      <c r="AV90" s="42" t="n">
        <f aca="false">AVERAGE(AR90,AU90)</f>
        <v>10</v>
      </c>
      <c r="AW90" s="43" t="n">
        <f aca="false">AVERAGE(Table2734[[#This Row],[RULE OF LAW]],Table2734[[#This Row],[SECURITY &amp; SAFETY]],Table2734[[#This Row],[PERSONAL FREEDOM (minus Security &amp;Safety and Rule of Law)]],Table2734[[#This Row],[PERSONAL FREEDOM (minus Security &amp;Safety and Rule of Law)]])</f>
        <v>9.283202</v>
      </c>
      <c r="AX90" s="44" t="n">
        <v>7.65</v>
      </c>
      <c r="AY90" s="45" t="n">
        <f aca="false">AVERAGE(Table2734[[#This Row],[PERSONAL FREEDOM]:[ECONOMIC FREEDOM]])</f>
        <v>8.466601</v>
      </c>
      <c r="AZ90" s="57" t="n">
        <f aca="false">RANK(BA90,$BA$2:$BA$154)</f>
        <v>12</v>
      </c>
      <c r="BA90" s="30" t="n">
        <f aca="false">ROUND(AY90, 2)</f>
        <v>8.47</v>
      </c>
      <c r="BB90" s="43" t="n">
        <f aca="false">Table2734[[#This Row],[1 Rule of Law]]</f>
        <v>7.512808</v>
      </c>
      <c r="BC90" s="43" t="n">
        <f aca="false">Table2734[[#This Row],[2 Security &amp; Safety]]</f>
        <v>9.90666666666667</v>
      </c>
      <c r="BD90" s="43" t="e">
        <f aca="false">AVERAGE(AQ90,U90,AI90,AV90,X90)</f>
        <v>#N/A</v>
      </c>
    </row>
    <row r="91" customFormat="false" ht="15" hidden="false" customHeight="true" outlineLevel="0" collapsed="false">
      <c r="A91" s="41" t="s">
        <v>144</v>
      </c>
      <c r="B91" s="42" t="s">
        <v>60</v>
      </c>
      <c r="C91" s="42" t="s">
        <v>60</v>
      </c>
      <c r="D91" s="42" t="s">
        <v>60</v>
      </c>
      <c r="E91" s="42" t="n">
        <v>4.3158</v>
      </c>
      <c r="F91" s="42" t="n">
        <v>8</v>
      </c>
      <c r="G91" s="42" t="n">
        <v>5</v>
      </c>
      <c r="H91" s="42" t="n">
        <v>7.29931405277627</v>
      </c>
      <c r="I91" s="42" t="n">
        <v>5</v>
      </c>
      <c r="J91" s="42" t="n">
        <v>9.90997713509254</v>
      </c>
      <c r="K91" s="42" t="n">
        <v>9.7839451242221</v>
      </c>
      <c r="L91" s="42" t="n">
        <f aca="false">AVERAGE(Table2734[[#This Row],[2Bi Disappearance]:[2Bv Terrorism Injured ]])</f>
        <v>7.39864726241818</v>
      </c>
      <c r="M91" s="42" t="n">
        <v>2.8</v>
      </c>
      <c r="N91" s="42" t="n">
        <v>10</v>
      </c>
      <c r="O91" s="47" t="n">
        <v>0</v>
      </c>
      <c r="P91" s="47" t="n">
        <f aca="false">AVERAGE(Table2734[[#This Row],[2Ci Female Genital Mutilation]:[2Ciii Equal Inheritance Rights]])</f>
        <v>4.26666666666667</v>
      </c>
      <c r="Q91" s="42" t="n">
        <f aca="false">AVERAGE(F91,L91,P91)</f>
        <v>6.55510464302828</v>
      </c>
      <c r="R91" s="42" t="n">
        <v>0</v>
      </c>
      <c r="S91" s="42" t="n">
        <v>10</v>
      </c>
      <c r="T91" s="42" t="n">
        <v>10</v>
      </c>
      <c r="U91" s="42" t="n">
        <f aca="false">AVERAGE(R91:T91)</f>
        <v>6.66666666666667</v>
      </c>
      <c r="V91" s="42" t="n">
        <v>2.5</v>
      </c>
      <c r="W91" s="42" t="n">
        <v>7.5</v>
      </c>
      <c r="X91" s="42" t="n">
        <f aca="false">AVERAGE(Table2734[[#This Row],[4A Freedom to establish religious organizations]:[4B Autonomy of religious organizations]])</f>
        <v>5</v>
      </c>
      <c r="Y91" s="42" t="n">
        <v>7.5</v>
      </c>
      <c r="Z91" s="42" t="n">
        <v>7.5</v>
      </c>
      <c r="AA91" s="42" t="n">
        <v>10</v>
      </c>
      <c r="AB91" s="42" t="n">
        <v>7.5</v>
      </c>
      <c r="AC91" s="42" t="n">
        <v>7.5</v>
      </c>
      <c r="AD91" s="42" t="e">
        <f aca="false">AVERAGE(Table2734[[#This Row],[5Ci Political parties]:[5ciii educational, sporting and cultural organizations]])</f>
        <v>#N/A</v>
      </c>
      <c r="AE91" s="42" t="n">
        <v>10</v>
      </c>
      <c r="AF91" s="42" t="n">
        <v>10</v>
      </c>
      <c r="AG91" s="42" t="n">
        <v>10</v>
      </c>
      <c r="AH91" s="42" t="e">
        <f aca="false">AVERAGE(Table2734[[#This Row],[5Di Political parties]:[5diii educational, sporting and cultural organizations5]])</f>
        <v>#N/A</v>
      </c>
      <c r="AI91" s="42" t="e">
        <f aca="false">AVERAGE(Y91:Z91,AD91,AH91)</f>
        <v>#N/A</v>
      </c>
      <c r="AJ91" s="42" t="n">
        <v>10</v>
      </c>
      <c r="AK91" s="47" t="n">
        <v>4.33333333333333</v>
      </c>
      <c r="AL91" s="47" t="n">
        <v>5.5</v>
      </c>
      <c r="AM91" s="47" t="n">
        <v>7.5</v>
      </c>
      <c r="AN91" s="47" t="n">
        <v>7.5</v>
      </c>
      <c r="AO91" s="47" t="n">
        <f aca="false">AVERAGE(Table2734[[#This Row],[6Di Access to foreign television (cable/ satellite)]:[6Dii Access to foreign newspapers]])</f>
        <v>7.5</v>
      </c>
      <c r="AP91" s="47" t="n">
        <v>7.5</v>
      </c>
      <c r="AQ91" s="42" t="n">
        <f aca="false">AVERAGE(AJ91:AL91,AO91:AP91)</f>
        <v>6.96666666666667</v>
      </c>
      <c r="AR91" s="42" t="n">
        <v>7.5</v>
      </c>
      <c r="AS91" s="42" t="n">
        <v>0</v>
      </c>
      <c r="AT91" s="42" t="n">
        <v>0</v>
      </c>
      <c r="AU91" s="42" t="n">
        <f aca="false">AVERAGE(AS91:AT91)</f>
        <v>0</v>
      </c>
      <c r="AV91" s="42" t="n">
        <f aca="false">AVERAGE(AR91,AU91)</f>
        <v>3.75</v>
      </c>
      <c r="AW91" s="43" t="n">
        <f aca="false">AVERAGE(Table2734[[#This Row],[RULE OF LAW]],Table2734[[#This Row],[SECURITY &amp; SAFETY]],Table2734[[#This Row],[PERSONAL FREEDOM (minus Security &amp;Safety and Rule of Law)]],Table2734[[#This Row],[PERSONAL FREEDOM (minus Security &amp;Safety and Rule of Law)]])</f>
        <v>5.78939282742374</v>
      </c>
      <c r="AX91" s="44" t="n">
        <v>6.06</v>
      </c>
      <c r="AY91" s="45" t="n">
        <f aca="false">AVERAGE(Table2734[[#This Row],[PERSONAL FREEDOM]:[ECONOMIC FREEDOM]])</f>
        <v>5.92469641371187</v>
      </c>
      <c r="AZ91" s="57" t="n">
        <f aca="false">RANK(BA91,$BA$2:$BA$154)</f>
        <v>131</v>
      </c>
      <c r="BA91" s="30" t="n">
        <f aca="false">ROUND(AY91, 2)</f>
        <v>5.92</v>
      </c>
      <c r="BB91" s="43" t="n">
        <f aca="false">Table2734[[#This Row],[1 Rule of Law]]</f>
        <v>4.3158</v>
      </c>
      <c r="BC91" s="43" t="n">
        <f aca="false">Table2734[[#This Row],[2 Security &amp; Safety]]</f>
        <v>6.55510464302828</v>
      </c>
      <c r="BD91" s="43" t="e">
        <f aca="false">AVERAGE(AQ91,U91,AI91,AV91,X91)</f>
        <v>#N/A</v>
      </c>
    </row>
    <row r="92" customFormat="false" ht="15" hidden="false" customHeight="true" outlineLevel="0" collapsed="false">
      <c r="A92" s="41" t="s">
        <v>145</v>
      </c>
      <c r="B92" s="42" t="s">
        <v>60</v>
      </c>
      <c r="C92" s="42" t="s">
        <v>60</v>
      </c>
      <c r="D92" s="42" t="s">
        <v>60</v>
      </c>
      <c r="E92" s="42" t="n">
        <v>6.655738</v>
      </c>
      <c r="F92" s="42" t="n">
        <v>8.88</v>
      </c>
      <c r="G92" s="42" t="n">
        <v>10</v>
      </c>
      <c r="H92" s="42" t="n">
        <v>10</v>
      </c>
      <c r="I92" s="42" t="n">
        <v>10</v>
      </c>
      <c r="J92" s="42" t="n">
        <v>10</v>
      </c>
      <c r="K92" s="42" t="n">
        <v>10</v>
      </c>
      <c r="L92" s="42" t="n">
        <f aca="false">AVERAGE(Table2734[[#This Row],[2Bi Disappearance]:[2Bv Terrorism Injured ]])</f>
        <v>10</v>
      </c>
      <c r="M92" s="42" t="n">
        <v>10</v>
      </c>
      <c r="N92" s="42" t="n">
        <v>10</v>
      </c>
      <c r="O92" s="47" t="n">
        <v>10</v>
      </c>
      <c r="P92" s="47" t="n">
        <f aca="false">AVERAGE(Table2734[[#This Row],[2Ci Female Genital Mutilation]:[2Ciii Equal Inheritance Rights]])</f>
        <v>10</v>
      </c>
      <c r="Q92" s="42" t="n">
        <f aca="false">AVERAGE(F92,L92,P92)</f>
        <v>9.62666666666667</v>
      </c>
      <c r="R92" s="42" t="n">
        <v>10</v>
      </c>
      <c r="S92" s="42" t="n">
        <v>10</v>
      </c>
      <c r="T92" s="42" t="n">
        <v>10</v>
      </c>
      <c r="U92" s="42" t="n">
        <f aca="false">AVERAGE(R92:T92)</f>
        <v>10</v>
      </c>
      <c r="V92" s="42" t="n">
        <v>10</v>
      </c>
      <c r="W92" s="42" t="n">
        <v>7.5</v>
      </c>
      <c r="X92" s="42" t="n">
        <f aca="false">AVERAGE(Table2734[[#This Row],[4A Freedom to establish religious organizations]:[4B Autonomy of religious organizations]])</f>
        <v>8.75</v>
      </c>
      <c r="Y92" s="42" t="n">
        <v>10</v>
      </c>
      <c r="Z92" s="42" t="n">
        <v>7.5</v>
      </c>
      <c r="AA92" s="42" t="n">
        <v>5</v>
      </c>
      <c r="AB92" s="42" t="n">
        <v>10</v>
      </c>
      <c r="AC92" s="42" t="n">
        <v>7.5</v>
      </c>
      <c r="AD92" s="42" t="e">
        <f aca="false">AVERAGE(Table2734[[#This Row],[5Ci Political parties]:[5ciii educational, sporting and cultural organizations]])</f>
        <v>#N/A</v>
      </c>
      <c r="AE92" s="42" t="n">
        <v>10</v>
      </c>
      <c r="AF92" s="42" t="n">
        <v>10</v>
      </c>
      <c r="AG92" s="42" t="n">
        <v>10</v>
      </c>
      <c r="AH92" s="42" t="e">
        <f aca="false">AVERAGE(Table2734[[#This Row],[5Di Political parties]:[5diii educational, sporting and cultural organizations5]])</f>
        <v>#N/A</v>
      </c>
      <c r="AI92" s="42" t="e">
        <f aca="false">AVERAGE(Y92:Z92,AD92,AH92)</f>
        <v>#N/A</v>
      </c>
      <c r="AJ92" s="42" t="n">
        <v>10</v>
      </c>
      <c r="AK92" s="47" t="n">
        <v>7.66666666666667</v>
      </c>
      <c r="AL92" s="47" t="n">
        <v>7.75</v>
      </c>
      <c r="AM92" s="47" t="n">
        <v>10</v>
      </c>
      <c r="AN92" s="47" t="n">
        <v>10</v>
      </c>
      <c r="AO92" s="47" t="n">
        <f aca="false">AVERAGE(Table2734[[#This Row],[6Di Access to foreign television (cable/ satellite)]:[6Dii Access to foreign newspapers]])</f>
        <v>10</v>
      </c>
      <c r="AP92" s="47" t="n">
        <v>10</v>
      </c>
      <c r="AQ92" s="42" t="n">
        <f aca="false">AVERAGE(AJ92:AL92,AO92:AP92)</f>
        <v>9.08333333333333</v>
      </c>
      <c r="AR92" s="42" t="n">
        <v>10</v>
      </c>
      <c r="AS92" s="42" t="n">
        <v>0</v>
      </c>
      <c r="AT92" s="42" t="n">
        <v>10</v>
      </c>
      <c r="AU92" s="42" t="n">
        <f aca="false">AVERAGE(AS92:AT92)</f>
        <v>5</v>
      </c>
      <c r="AV92" s="42" t="n">
        <f aca="false">AVERAGE(AR92,AU92)</f>
        <v>7.5</v>
      </c>
      <c r="AW92" s="43" t="n">
        <f aca="false">AVERAGE(Table2734[[#This Row],[RULE OF LAW]],Table2734[[#This Row],[SECURITY &amp; SAFETY]],Table2734[[#This Row],[PERSONAL FREEDOM (minus Security &amp;Safety and Rule of Law)]],Table2734[[#This Row],[PERSONAL FREEDOM (minus Security &amp;Safety and Rule of Law)]])</f>
        <v>8.4789345</v>
      </c>
      <c r="AX92" s="44" t="n">
        <v>8</v>
      </c>
      <c r="AY92" s="45" t="n">
        <f aca="false">AVERAGE(Table2734[[#This Row],[PERSONAL FREEDOM]:[ECONOMIC FREEDOM]])</f>
        <v>8.23946725</v>
      </c>
      <c r="AZ92" s="57" t="n">
        <f aca="false">RANK(BA92,$BA$2:$BA$154)</f>
        <v>19</v>
      </c>
      <c r="BA92" s="30" t="n">
        <f aca="false">ROUND(AY92, 2)</f>
        <v>8.24</v>
      </c>
      <c r="BB92" s="43" t="n">
        <f aca="false">Table2734[[#This Row],[1 Rule of Law]]</f>
        <v>6.655738</v>
      </c>
      <c r="BC92" s="43" t="n">
        <f aca="false">Table2734[[#This Row],[2 Security &amp; Safety]]</f>
        <v>9.62666666666667</v>
      </c>
      <c r="BD92" s="43" t="e">
        <f aca="false">AVERAGE(AQ92,U92,AI92,AV92,X92)</f>
        <v>#N/A</v>
      </c>
    </row>
    <row r="93" customFormat="false" ht="15" hidden="false" customHeight="true" outlineLevel="0" collapsed="false">
      <c r="A93" s="41" t="s">
        <v>146</v>
      </c>
      <c r="B93" s="42" t="n">
        <v>4.96666666666667</v>
      </c>
      <c r="C93" s="42" t="n">
        <v>4.01327918141643</v>
      </c>
      <c r="D93" s="42" t="n">
        <v>3.50541222572632</v>
      </c>
      <c r="E93" s="42" t="n">
        <v>4.2</v>
      </c>
      <c r="F93" s="42" t="n">
        <v>0.88</v>
      </c>
      <c r="G93" s="42" t="n">
        <v>0</v>
      </c>
      <c r="H93" s="42" t="n">
        <v>10</v>
      </c>
      <c r="I93" s="42" t="n">
        <v>7.5</v>
      </c>
      <c r="J93" s="42" t="n">
        <v>10</v>
      </c>
      <c r="K93" s="42" t="n">
        <v>9.9983244140918</v>
      </c>
      <c r="L93" s="42" t="n">
        <f aca="false">AVERAGE(Table2734[[#This Row],[2Bi Disappearance]:[2Bv Terrorism Injured ]])</f>
        <v>7.49966488281836</v>
      </c>
      <c r="M93" s="42" t="n">
        <v>9.5</v>
      </c>
      <c r="N93" s="42" t="n">
        <v>10</v>
      </c>
      <c r="O93" s="47" t="n">
        <v>10</v>
      </c>
      <c r="P93" s="47" t="n">
        <f aca="false">AVERAGE(Table2734[[#This Row],[2Ci Female Genital Mutilation]:[2Ciii Equal Inheritance Rights]])</f>
        <v>9.83333333333333</v>
      </c>
      <c r="Q93" s="42" t="n">
        <f aca="false">AVERAGE(F93,L93,P93)</f>
        <v>6.0709994053839</v>
      </c>
      <c r="R93" s="42" t="n">
        <v>10</v>
      </c>
      <c r="S93" s="42" t="n">
        <v>10</v>
      </c>
      <c r="T93" s="42" t="n">
        <v>10</v>
      </c>
      <c r="U93" s="42" t="n">
        <f aca="false">AVERAGE(R93:T93)</f>
        <v>10</v>
      </c>
      <c r="V93" s="42" t="n">
        <v>7.5</v>
      </c>
      <c r="W93" s="42" t="n">
        <v>7.5</v>
      </c>
      <c r="X93" s="42" t="n">
        <f aca="false">AVERAGE(Table2734[[#This Row],[4A Freedom to establish religious organizations]:[4B Autonomy of religious organizations]])</f>
        <v>7.5</v>
      </c>
      <c r="Y93" s="42" t="n">
        <v>10</v>
      </c>
      <c r="Z93" s="42" t="n">
        <v>10</v>
      </c>
      <c r="AA93" s="42" t="n">
        <v>2.5</v>
      </c>
      <c r="AB93" s="42" t="n">
        <v>5</v>
      </c>
      <c r="AC93" s="42" t="n">
        <v>7.5</v>
      </c>
      <c r="AD93" s="42" t="e">
        <f aca="false">AVERAGE(Table2734[[#This Row],[5Ci Political parties]:[5ciii educational, sporting and cultural organizations]])</f>
        <v>#N/A</v>
      </c>
      <c r="AE93" s="42" t="n">
        <v>7.5</v>
      </c>
      <c r="AF93" s="42" t="n">
        <v>7.5</v>
      </c>
      <c r="AG93" s="42" t="n">
        <v>7.5</v>
      </c>
      <c r="AH93" s="42" t="e">
        <f aca="false">AVERAGE(Table2734[[#This Row],[5Di Political parties]:[5diii educational, sporting and cultural organizations5]])</f>
        <v>#N/A</v>
      </c>
      <c r="AI93" s="42" t="e">
        <f aca="false">AVERAGE(Y93:Z93,AD93,AH93)</f>
        <v>#N/A</v>
      </c>
      <c r="AJ93" s="42" t="n">
        <v>3.29765636720593</v>
      </c>
      <c r="AK93" s="47" t="n">
        <v>4.33333333333333</v>
      </c>
      <c r="AL93" s="47" t="n">
        <v>2.25</v>
      </c>
      <c r="AM93" s="47" t="n">
        <v>10</v>
      </c>
      <c r="AN93" s="47" t="n">
        <v>10</v>
      </c>
      <c r="AO93" s="47" t="n">
        <f aca="false">AVERAGE(Table2734[[#This Row],[6Di Access to foreign television (cable/ satellite)]:[6Dii Access to foreign newspapers]])</f>
        <v>10</v>
      </c>
      <c r="AP93" s="47" t="n">
        <v>10</v>
      </c>
      <c r="AQ93" s="42" t="n">
        <f aca="false">AVERAGE(AJ93:AL93,AO93:AP93)</f>
        <v>5.97619794010785</v>
      </c>
      <c r="AR93" s="42" t="n">
        <v>10</v>
      </c>
      <c r="AS93" s="42" t="n">
        <v>10</v>
      </c>
      <c r="AT93" s="42" t="n">
        <v>10</v>
      </c>
      <c r="AU93" s="42" t="n">
        <f aca="false">AVERAGE(AS93:AT93)</f>
        <v>10</v>
      </c>
      <c r="AV93" s="42" t="n">
        <f aca="false">AVERAGE(AR93,AU93)</f>
        <v>10</v>
      </c>
      <c r="AW93" s="43" t="n">
        <f aca="false">AVERAGE(Table2734[[#This Row],[RULE OF LAW]],Table2734[[#This Row],[SECURITY &amp; SAFETY]],Table2734[[#This Row],[PERSONAL FREEDOM (minus Security &amp;Safety and Rule of Law)]],Table2734[[#This Row],[PERSONAL FREEDOM (minus Security &amp;Safety and Rule of Law)]])</f>
        <v>6.72786964535676</v>
      </c>
      <c r="AX93" s="44" t="n">
        <v>6.72</v>
      </c>
      <c r="AY93" s="45" t="n">
        <f aca="false">AVERAGE(Table2734[[#This Row],[PERSONAL FREEDOM]:[ECONOMIC FREEDOM]])</f>
        <v>6.72393482267838</v>
      </c>
      <c r="AZ93" s="57" t="n">
        <f aca="false">RANK(BA93,$BA$2:$BA$154)</f>
        <v>92</v>
      </c>
      <c r="BA93" s="30" t="n">
        <f aca="false">ROUND(AY93, 2)</f>
        <v>6.72</v>
      </c>
      <c r="BB93" s="43" t="n">
        <f aca="false">Table2734[[#This Row],[1 Rule of Law]]</f>
        <v>4.2</v>
      </c>
      <c r="BC93" s="43" t="n">
        <f aca="false">Table2734[[#This Row],[2 Security &amp; Safety]]</f>
        <v>6.0709994053839</v>
      </c>
      <c r="BD93" s="43" t="e">
        <f aca="false">AVERAGE(AQ93,U93,AI93,AV93,X93)</f>
        <v>#N/A</v>
      </c>
    </row>
    <row r="94" customFormat="false" ht="15" hidden="false" customHeight="true" outlineLevel="0" collapsed="false">
      <c r="A94" s="41" t="s">
        <v>147</v>
      </c>
      <c r="B94" s="42" t="n">
        <v>4.5</v>
      </c>
      <c r="C94" s="42" t="n">
        <v>4.16397344835252</v>
      </c>
      <c r="D94" s="42" t="n">
        <v>4.03982981562106</v>
      </c>
      <c r="E94" s="42" t="n">
        <v>4.2</v>
      </c>
      <c r="F94" s="42" t="n">
        <v>6.56</v>
      </c>
      <c r="G94" s="42" t="n">
        <v>10</v>
      </c>
      <c r="H94" s="42" t="n">
        <v>10</v>
      </c>
      <c r="I94" s="42" t="n">
        <v>5</v>
      </c>
      <c r="J94" s="42" t="n">
        <v>10</v>
      </c>
      <c r="K94" s="42" t="n">
        <v>10</v>
      </c>
      <c r="L94" s="42" t="n">
        <f aca="false">AVERAGE(Table2734[[#This Row],[2Bi Disappearance]:[2Bv Terrorism Injured ]])</f>
        <v>9</v>
      </c>
      <c r="M94" s="42" t="n">
        <v>10</v>
      </c>
      <c r="N94" s="42" t="n">
        <v>10</v>
      </c>
      <c r="O94" s="47" t="n">
        <v>7.5</v>
      </c>
      <c r="P94" s="47" t="n">
        <f aca="false">AVERAGE(Table2734[[#This Row],[2Ci Female Genital Mutilation]:[2Ciii Equal Inheritance Rights]])</f>
        <v>9.16666666666667</v>
      </c>
      <c r="Q94" s="42" t="n">
        <f aca="false">AVERAGE(F94,L94,P94)</f>
        <v>8.24222222222222</v>
      </c>
      <c r="R94" s="42" t="n">
        <v>10</v>
      </c>
      <c r="S94" s="42" t="n">
        <v>5</v>
      </c>
      <c r="T94" s="42" t="n">
        <v>10</v>
      </c>
      <c r="U94" s="42" t="n">
        <f aca="false">AVERAGE(R94:T94)</f>
        <v>8.33333333333333</v>
      </c>
      <c r="V94" s="42" t="s">
        <v>60</v>
      </c>
      <c r="W94" s="42" t="s">
        <v>60</v>
      </c>
      <c r="X94" s="42" t="s">
        <v>60</v>
      </c>
      <c r="Y94" s="42" t="s">
        <v>60</v>
      </c>
      <c r="Z94" s="42" t="s">
        <v>60</v>
      </c>
      <c r="AA94" s="42" t="s">
        <v>60</v>
      </c>
      <c r="AB94" s="42" t="s">
        <v>60</v>
      </c>
      <c r="AC94" s="42" t="s">
        <v>60</v>
      </c>
      <c r="AD94" s="42" t="s">
        <v>60</v>
      </c>
      <c r="AE94" s="42" t="s">
        <v>60</v>
      </c>
      <c r="AF94" s="42" t="s">
        <v>60</v>
      </c>
      <c r="AG94" s="42" t="s">
        <v>60</v>
      </c>
      <c r="AH94" s="42" t="s">
        <v>60</v>
      </c>
      <c r="AI94" s="42" t="s">
        <v>60</v>
      </c>
      <c r="AJ94" s="42" t="n">
        <v>10</v>
      </c>
      <c r="AK94" s="47" t="n">
        <v>4.33333333333333</v>
      </c>
      <c r="AL94" s="47" t="n">
        <v>5.5</v>
      </c>
      <c r="AM94" s="47" t="s">
        <v>60</v>
      </c>
      <c r="AN94" s="47" t="s">
        <v>60</v>
      </c>
      <c r="AO94" s="47" t="s">
        <v>60</v>
      </c>
      <c r="AP94" s="47" t="s">
        <v>60</v>
      </c>
      <c r="AQ94" s="42" t="n">
        <f aca="false">AVERAGE(AJ94:AL94,AO94:AP94)</f>
        <v>6.61111111111111</v>
      </c>
      <c r="AR94" s="42" t="n">
        <v>10</v>
      </c>
      <c r="AS94" s="42" t="n">
        <v>10</v>
      </c>
      <c r="AT94" s="42" t="n">
        <v>10</v>
      </c>
      <c r="AU94" s="42" t="n">
        <f aca="false">AVERAGE(AS94:AT94)</f>
        <v>10</v>
      </c>
      <c r="AV94" s="42" t="n">
        <f aca="false">AVERAGE(AR94,AU94)</f>
        <v>10</v>
      </c>
      <c r="AW94" s="43" t="n">
        <f aca="false">AVERAGE(Table2734[[#This Row],[RULE OF LAW]],Table2734[[#This Row],[SECURITY &amp; SAFETY]],Table2734[[#This Row],[PERSONAL FREEDOM (minus Security &amp;Safety and Rule of Law)]],Table2734[[#This Row],[PERSONAL FREEDOM (minus Security &amp;Safety and Rule of Law)]])</f>
        <v>7.26796296296296</v>
      </c>
      <c r="AX94" s="44" t="n">
        <v>6.72</v>
      </c>
      <c r="AY94" s="45" t="n">
        <f aca="false">AVERAGE(Table2734[[#This Row],[PERSONAL FREEDOM]:[ECONOMIC FREEDOM]])</f>
        <v>6.99398148148148</v>
      </c>
      <c r="AZ94" s="57" t="n">
        <f aca="false">RANK(BA94,$BA$2:$BA$154)</f>
        <v>74</v>
      </c>
      <c r="BA94" s="30" t="n">
        <f aca="false">ROUND(AY94, 2)</f>
        <v>6.99</v>
      </c>
      <c r="BB94" s="43" t="n">
        <f aca="false">Table2734[[#This Row],[1 Rule of Law]]</f>
        <v>4.2</v>
      </c>
      <c r="BC94" s="43" t="n">
        <f aca="false">Table2734[[#This Row],[2 Security &amp; Safety]]</f>
        <v>8.24222222222222</v>
      </c>
      <c r="BD94" s="43" t="n">
        <f aca="false">AVERAGE(AQ94,U94,AI94,AV94,X94)</f>
        <v>8.31481481481482</v>
      </c>
    </row>
    <row r="95" customFormat="false" ht="15" hidden="false" customHeight="true" outlineLevel="0" collapsed="false">
      <c r="A95" s="41" t="s">
        <v>148</v>
      </c>
      <c r="B95" s="42" t="n">
        <v>5.16666666666667</v>
      </c>
      <c r="C95" s="42" t="n">
        <v>5.26756332809878</v>
      </c>
      <c r="D95" s="42" t="n">
        <v>5.43686235727469</v>
      </c>
      <c r="E95" s="42" t="n">
        <v>5.3</v>
      </c>
      <c r="F95" s="42" t="n">
        <v>6.12</v>
      </c>
      <c r="G95" s="42" t="n">
        <v>10</v>
      </c>
      <c r="H95" s="42" t="n">
        <v>10</v>
      </c>
      <c r="I95" s="42" t="n">
        <v>7.5</v>
      </c>
      <c r="J95" s="42" t="n">
        <v>10</v>
      </c>
      <c r="K95" s="42" t="n">
        <v>10</v>
      </c>
      <c r="L95" s="42" t="n">
        <f aca="false">AVERAGE(Table2734[[#This Row],[2Bi Disappearance]:[2Bv Terrorism Injured ]])</f>
        <v>9.5</v>
      </c>
      <c r="M95" s="42" t="n">
        <v>10</v>
      </c>
      <c r="N95" s="42" t="n">
        <v>10</v>
      </c>
      <c r="O95" s="47" t="n">
        <v>10</v>
      </c>
      <c r="P95" s="47" t="n">
        <f aca="false">AVERAGE(Table2734[[#This Row],[2Ci Female Genital Mutilation]:[2Ciii Equal Inheritance Rights]])</f>
        <v>10</v>
      </c>
      <c r="Q95" s="42" t="n">
        <f aca="false">AVERAGE(F95,L95,P95)</f>
        <v>8.54</v>
      </c>
      <c r="R95" s="42" t="n">
        <v>10</v>
      </c>
      <c r="S95" s="42" t="n">
        <v>10</v>
      </c>
      <c r="T95" s="42" t="n">
        <v>10</v>
      </c>
      <c r="U95" s="42" t="n">
        <f aca="false">AVERAGE(R95:T95)</f>
        <v>10</v>
      </c>
      <c r="V95" s="42" t="n">
        <v>5</v>
      </c>
      <c r="W95" s="42" t="n">
        <v>5</v>
      </c>
      <c r="X95" s="42" t="n">
        <f aca="false">AVERAGE(Table2734[[#This Row],[4A Freedom to establish religious organizations]:[4B Autonomy of religious organizations]])</f>
        <v>5</v>
      </c>
      <c r="Y95" s="42" t="n">
        <v>7.5</v>
      </c>
      <c r="Z95" s="42" t="n">
        <v>7.5</v>
      </c>
      <c r="AA95" s="42" t="n">
        <v>7.5</v>
      </c>
      <c r="AB95" s="42" t="n">
        <v>5</v>
      </c>
      <c r="AC95" s="42" t="n">
        <v>10</v>
      </c>
      <c r="AD95" s="42" t="e">
        <f aca="false">AVERAGE(Table2734[[#This Row],[5Ci Political parties]:[5ciii educational, sporting and cultural organizations]])</f>
        <v>#N/A</v>
      </c>
      <c r="AE95" s="42" t="n">
        <v>7.5</v>
      </c>
      <c r="AF95" s="42" t="n">
        <v>10</v>
      </c>
      <c r="AG95" s="42" t="n">
        <v>10</v>
      </c>
      <c r="AH95" s="42" t="e">
        <f aca="false">AVERAGE(Table2734[[#This Row],[5Di Political parties]:[5diii educational, sporting and cultural organizations5]])</f>
        <v>#N/A</v>
      </c>
      <c r="AI95" s="42" t="n">
        <f aca="false">AVERAGE(Y95:Z95,AD95,AH95)</f>
        <v>7.91666666666667</v>
      </c>
      <c r="AJ95" s="42" t="n">
        <v>10</v>
      </c>
      <c r="AK95" s="47" t="n">
        <v>5.66666666666667</v>
      </c>
      <c r="AL95" s="47" t="n">
        <v>7</v>
      </c>
      <c r="AM95" s="47" t="n">
        <v>10</v>
      </c>
      <c r="AN95" s="47" t="n">
        <v>10</v>
      </c>
      <c r="AO95" s="47" t="n">
        <f aca="false">AVERAGE(Table2734[[#This Row],[6Di Access to foreign television (cable/ satellite)]:[6Dii Access to foreign newspapers]])</f>
        <v>10</v>
      </c>
      <c r="AP95" s="47" t="n">
        <v>10</v>
      </c>
      <c r="AQ95" s="42" t="n">
        <f aca="false">AVERAGE(AJ95:AL95,AO95:AP95)</f>
        <v>8.53333333333334</v>
      </c>
      <c r="AR95" s="42" t="n">
        <v>10</v>
      </c>
      <c r="AS95" s="42" t="n">
        <v>10</v>
      </c>
      <c r="AT95" s="42" t="n">
        <v>10</v>
      </c>
      <c r="AU95" s="42" t="n">
        <f aca="false">AVERAGE(AS95:AT95)</f>
        <v>10</v>
      </c>
      <c r="AV95" s="42" t="n">
        <f aca="false">AVERAGE(AR95,AU95)</f>
        <v>10</v>
      </c>
      <c r="AW95" s="43" t="n">
        <f aca="false">AVERAGE(Table2734[[#This Row],[RULE OF LAW]],Table2734[[#This Row],[SECURITY &amp; SAFETY]],Table2734[[#This Row],[PERSONAL FREEDOM (minus Security &amp;Safety and Rule of Law)]],Table2734[[#This Row],[PERSONAL FREEDOM (minus Security &amp;Safety and Rule of Law)]])</f>
        <v>7.605</v>
      </c>
      <c r="AX95" s="44" t="n">
        <v>7.1</v>
      </c>
      <c r="AY95" s="45" t="n">
        <f aca="false">AVERAGE(Table2734[[#This Row],[PERSONAL FREEDOM]:[ECONOMIC FREEDOM]])</f>
        <v>7.3525</v>
      </c>
      <c r="AZ95" s="57" t="n">
        <f aca="false">RANK(BA95,$BA$2:$BA$154)</f>
        <v>56</v>
      </c>
      <c r="BA95" s="30" t="n">
        <f aca="false">ROUND(AY95, 2)</f>
        <v>7.35</v>
      </c>
      <c r="BB95" s="43" t="n">
        <f aca="false">Table2734[[#This Row],[1 Rule of Law]]</f>
        <v>5.3</v>
      </c>
      <c r="BC95" s="43" t="n">
        <f aca="false">Table2734[[#This Row],[2 Security &amp; Safety]]</f>
        <v>8.54</v>
      </c>
      <c r="BD95" s="43" t="n">
        <f aca="false">AVERAGE(AQ95,U95,AI95,AV95,X95)</f>
        <v>8.29</v>
      </c>
    </row>
    <row r="96" customFormat="false" ht="15" hidden="false" customHeight="true" outlineLevel="0" collapsed="false">
      <c r="A96" s="41" t="s">
        <v>149</v>
      </c>
      <c r="B96" s="42" t="s">
        <v>60</v>
      </c>
      <c r="C96" s="42" t="s">
        <v>60</v>
      </c>
      <c r="D96" s="42" t="s">
        <v>60</v>
      </c>
      <c r="E96" s="42" t="n">
        <v>5.499373</v>
      </c>
      <c r="F96" s="42" t="n">
        <v>8.64</v>
      </c>
      <c r="G96" s="42" t="n">
        <v>10</v>
      </c>
      <c r="H96" s="42" t="n">
        <v>10</v>
      </c>
      <c r="I96" s="42" t="n">
        <v>7.5</v>
      </c>
      <c r="J96" s="42" t="n">
        <v>10</v>
      </c>
      <c r="K96" s="42" t="n">
        <v>10</v>
      </c>
      <c r="L96" s="42" t="n">
        <f aca="false">AVERAGE(Table2734[[#This Row],[2Bi Disappearance]:[2Bv Terrorism Injured ]])</f>
        <v>9.5</v>
      </c>
      <c r="M96" s="42" t="s">
        <v>60</v>
      </c>
      <c r="N96" s="42" t="n">
        <v>10</v>
      </c>
      <c r="O96" s="47" t="n">
        <v>10</v>
      </c>
      <c r="P96" s="47" t="n">
        <f aca="false">AVERAGE(Table2734[[#This Row],[2Ci Female Genital Mutilation]:[2Ciii Equal Inheritance Rights]])</f>
        <v>10</v>
      </c>
      <c r="Q96" s="42" t="n">
        <f aca="false">AVERAGE(F96,L96,P96)</f>
        <v>9.38</v>
      </c>
      <c r="R96" s="42" t="n">
        <v>10</v>
      </c>
      <c r="S96" s="42" t="n">
        <v>10</v>
      </c>
      <c r="T96" s="42" t="n">
        <v>10</v>
      </c>
      <c r="U96" s="42" t="n">
        <f aca="false">AVERAGE(R96:T96)</f>
        <v>10</v>
      </c>
      <c r="V96" s="42" t="s">
        <v>60</v>
      </c>
      <c r="W96" s="42" t="s">
        <v>60</v>
      </c>
      <c r="X96" s="42" t="s">
        <v>60</v>
      </c>
      <c r="Y96" s="42" t="s">
        <v>60</v>
      </c>
      <c r="Z96" s="42" t="s">
        <v>60</v>
      </c>
      <c r="AA96" s="42" t="s">
        <v>60</v>
      </c>
      <c r="AB96" s="42" t="s">
        <v>60</v>
      </c>
      <c r="AC96" s="42" t="s">
        <v>60</v>
      </c>
      <c r="AD96" s="42" t="s">
        <v>60</v>
      </c>
      <c r="AE96" s="42" t="s">
        <v>60</v>
      </c>
      <c r="AF96" s="42" t="s">
        <v>60</v>
      </c>
      <c r="AG96" s="42" t="s">
        <v>60</v>
      </c>
      <c r="AH96" s="42" t="s">
        <v>60</v>
      </c>
      <c r="AI96" s="42" t="s">
        <v>60</v>
      </c>
      <c r="AJ96" s="42" t="n">
        <v>10</v>
      </c>
      <c r="AK96" s="47" t="n">
        <v>7</v>
      </c>
      <c r="AL96" s="47" t="n">
        <v>6</v>
      </c>
      <c r="AM96" s="47" t="s">
        <v>60</v>
      </c>
      <c r="AN96" s="47" t="s">
        <v>60</v>
      </c>
      <c r="AO96" s="47" t="s">
        <v>60</v>
      </c>
      <c r="AP96" s="47" t="s">
        <v>60</v>
      </c>
      <c r="AQ96" s="42" t="n">
        <f aca="false">AVERAGE(AJ96:AL96,AO96:AP96)</f>
        <v>7.66666666666667</v>
      </c>
      <c r="AR96" s="42" t="n">
        <v>10</v>
      </c>
      <c r="AS96" s="42" t="n">
        <v>10</v>
      </c>
      <c r="AT96" s="42" t="n">
        <v>10</v>
      </c>
      <c r="AU96" s="42" t="n">
        <f aca="false">AVERAGE(AS96:AT96)</f>
        <v>10</v>
      </c>
      <c r="AV96" s="42" t="n">
        <f aca="false">AVERAGE(AR96,AU96)</f>
        <v>10</v>
      </c>
      <c r="AW96" s="43" t="n">
        <f aca="false">AVERAGE(Table2734[[#This Row],[RULE OF LAW]],Table2734[[#This Row],[SECURITY &amp; SAFETY]],Table2734[[#This Row],[PERSONAL FREEDOM (minus Security &amp;Safety and Rule of Law)]],Table2734[[#This Row],[PERSONAL FREEDOM (minus Security &amp;Safety and Rule of Law)]])</f>
        <v>8.33095436111111</v>
      </c>
      <c r="AX96" s="44" t="n">
        <v>7.13</v>
      </c>
      <c r="AY96" s="45" t="n">
        <f aca="false">AVERAGE(Table2734[[#This Row],[PERSONAL FREEDOM]:[ECONOMIC FREEDOM]])</f>
        <v>7.73047718055556</v>
      </c>
      <c r="AZ96" s="57" t="n">
        <f aca="false">RANK(BA96,$BA$2:$BA$154)</f>
        <v>43</v>
      </c>
      <c r="BA96" s="30" t="n">
        <f aca="false">ROUND(AY96, 2)</f>
        <v>7.73</v>
      </c>
      <c r="BB96" s="43" t="n">
        <f aca="false">Table2734[[#This Row],[1 Rule of Law]]</f>
        <v>5.499373</v>
      </c>
      <c r="BC96" s="43" t="n">
        <f aca="false">Table2734[[#This Row],[2 Security &amp; Safety]]</f>
        <v>9.38</v>
      </c>
      <c r="BD96" s="43" t="n">
        <f aca="false">AVERAGE(AQ96,U96,AI96,AV96,X96)</f>
        <v>9.22222222222222</v>
      </c>
    </row>
    <row r="97" customFormat="false" ht="15" hidden="false" customHeight="true" outlineLevel="0" collapsed="false">
      <c r="A97" s="41" t="s">
        <v>150</v>
      </c>
      <c r="B97" s="42" t="n">
        <v>2.93333333333333</v>
      </c>
      <c r="C97" s="42" t="n">
        <v>5.39003505137361</v>
      </c>
      <c r="D97" s="42" t="n">
        <v>3.54185988770152</v>
      </c>
      <c r="E97" s="42" t="n">
        <v>4</v>
      </c>
      <c r="F97" s="42" t="n">
        <v>9.44</v>
      </c>
      <c r="G97" s="42" t="n">
        <v>5</v>
      </c>
      <c r="H97" s="42" t="n">
        <v>10</v>
      </c>
      <c r="I97" s="42" t="n">
        <v>5</v>
      </c>
      <c r="J97" s="42" t="n">
        <v>9.82324490088572</v>
      </c>
      <c r="K97" s="42" t="n">
        <v>9.85027803369144</v>
      </c>
      <c r="L97" s="42" t="n">
        <f aca="false">AVERAGE(Table2734[[#This Row],[2Bi Disappearance]:[2Bv Terrorism Injured ]])</f>
        <v>7.93470458691543</v>
      </c>
      <c r="M97" s="42" t="n">
        <v>10</v>
      </c>
      <c r="N97" s="42" t="n">
        <v>10</v>
      </c>
      <c r="O97" s="47" t="n">
        <v>0</v>
      </c>
      <c r="P97" s="47" t="n">
        <f aca="false">AVERAGE(Table2734[[#This Row],[2Ci Female Genital Mutilation]:[2Ciii Equal Inheritance Rights]])</f>
        <v>6.66666666666667</v>
      </c>
      <c r="Q97" s="42" t="n">
        <f aca="false">AVERAGE(F97,L97,P97)</f>
        <v>8.0137904178607</v>
      </c>
      <c r="R97" s="42" t="n">
        <v>10</v>
      </c>
      <c r="S97" s="42" t="n">
        <v>5</v>
      </c>
      <c r="T97" s="42" t="n">
        <v>10</v>
      </c>
      <c r="U97" s="42" t="n">
        <f aca="false">AVERAGE(R97:T97)</f>
        <v>8.33333333333333</v>
      </c>
      <c r="V97" s="42" t="n">
        <v>2.5</v>
      </c>
      <c r="W97" s="42" t="n">
        <v>2.5</v>
      </c>
      <c r="X97" s="42" t="n">
        <f aca="false">AVERAGE(Table2734[[#This Row],[4A Freedom to establish religious organizations]:[4B Autonomy of religious organizations]])</f>
        <v>2.5</v>
      </c>
      <c r="Y97" s="42" t="n">
        <v>7.5</v>
      </c>
      <c r="Z97" s="42" t="n">
        <v>7.5</v>
      </c>
      <c r="AA97" s="42" t="n">
        <v>7.5</v>
      </c>
      <c r="AB97" s="42" t="n">
        <v>7.5</v>
      </c>
      <c r="AC97" s="42" t="n">
        <v>7.5</v>
      </c>
      <c r="AD97" s="42" t="e">
        <f aca="false">AVERAGE(Table2734[[#This Row],[5Ci Political parties]:[5ciii educational, sporting and cultural organizations]])</f>
        <v>#N/A</v>
      </c>
      <c r="AE97" s="42" t="n">
        <v>10</v>
      </c>
      <c r="AF97" s="42" t="n">
        <v>5</v>
      </c>
      <c r="AG97" s="42" t="n">
        <v>7.5</v>
      </c>
      <c r="AH97" s="42" t="e">
        <f aca="false">AVERAGE(Table2734[[#This Row],[5Di Political parties]:[5diii educational, sporting and cultural organizations5]])</f>
        <v>#N/A</v>
      </c>
      <c r="AI97" s="42" t="e">
        <f aca="false">AVERAGE(Y97:Z97,AD97,AH97)</f>
        <v>#N/A</v>
      </c>
      <c r="AJ97" s="42" t="n">
        <v>10</v>
      </c>
      <c r="AK97" s="47" t="n">
        <v>1.66666666666667</v>
      </c>
      <c r="AL97" s="47" t="n">
        <v>3.75</v>
      </c>
      <c r="AM97" s="47" t="n">
        <v>10</v>
      </c>
      <c r="AN97" s="47" t="n">
        <v>7.5</v>
      </c>
      <c r="AO97" s="47" t="n">
        <f aca="false">AVERAGE(Table2734[[#This Row],[6Di Access to foreign television (cable/ satellite)]:[6Dii Access to foreign newspapers]])</f>
        <v>8.75</v>
      </c>
      <c r="AP97" s="47" t="n">
        <v>7.5</v>
      </c>
      <c r="AQ97" s="42" t="n">
        <f aca="false">AVERAGE(AJ97:AL97,AO97:AP97)</f>
        <v>6.33333333333333</v>
      </c>
      <c r="AR97" s="42" t="n">
        <v>10</v>
      </c>
      <c r="AS97" s="42" t="n">
        <v>0</v>
      </c>
      <c r="AT97" s="42" t="n">
        <v>0</v>
      </c>
      <c r="AU97" s="42" t="n">
        <f aca="false">AVERAGE(AS97:AT97)</f>
        <v>0</v>
      </c>
      <c r="AV97" s="42" t="n">
        <f aca="false">AVERAGE(AR97,AU97)</f>
        <v>5</v>
      </c>
      <c r="AW97" s="43" t="n">
        <f aca="false">AVERAGE(Table2734[[#This Row],[RULE OF LAW]],Table2734[[#This Row],[SECURITY &amp; SAFETY]],Table2734[[#This Row],[PERSONAL FREEDOM (minus Security &amp;Safety and Rule of Law)]],Table2734[[#This Row],[PERSONAL FREEDOM (minus Security &amp;Safety and Rule of Law)]])</f>
        <v>5.97011427113184</v>
      </c>
      <c r="AX97" s="44" t="n">
        <v>6.56</v>
      </c>
      <c r="AY97" s="45" t="n">
        <f aca="false">AVERAGE(Table2734[[#This Row],[PERSONAL FREEDOM]:[ECONOMIC FREEDOM]])</f>
        <v>6.26505713556592</v>
      </c>
      <c r="AZ97" s="57" t="n">
        <f aca="false">RANK(BA97,$BA$2:$BA$154)</f>
        <v>117</v>
      </c>
      <c r="BA97" s="30" t="n">
        <f aca="false">ROUND(AY97, 2)</f>
        <v>6.27</v>
      </c>
      <c r="BB97" s="43" t="n">
        <f aca="false">Table2734[[#This Row],[1 Rule of Law]]</f>
        <v>4</v>
      </c>
      <c r="BC97" s="43" t="n">
        <f aca="false">Table2734[[#This Row],[2 Security &amp; Safety]]</f>
        <v>8.0137904178607</v>
      </c>
      <c r="BD97" s="43" t="e">
        <f aca="false">AVERAGE(AQ97,U97,AI97,AV97,X97)</f>
        <v>#N/A</v>
      </c>
    </row>
    <row r="98" customFormat="false" ht="15" hidden="false" customHeight="true" outlineLevel="0" collapsed="false">
      <c r="A98" s="41" t="s">
        <v>151</v>
      </c>
      <c r="B98" s="42" t="s">
        <v>60</v>
      </c>
      <c r="C98" s="42" t="s">
        <v>60</v>
      </c>
      <c r="D98" s="42" t="s">
        <v>60</v>
      </c>
      <c r="E98" s="42" t="n">
        <v>4.846367</v>
      </c>
      <c r="F98" s="42" t="n">
        <v>5.04</v>
      </c>
      <c r="G98" s="42" t="n">
        <v>10</v>
      </c>
      <c r="H98" s="42" t="n">
        <v>10</v>
      </c>
      <c r="I98" s="42" t="n">
        <v>7.5</v>
      </c>
      <c r="J98" s="42" t="n">
        <v>10</v>
      </c>
      <c r="K98" s="42" t="n">
        <v>10</v>
      </c>
      <c r="L98" s="42" t="n">
        <f aca="false">AVERAGE(Table2734[[#This Row],[2Bi Disappearance]:[2Bv Terrorism Injured ]])</f>
        <v>9.5</v>
      </c>
      <c r="M98" s="42" t="n">
        <v>10</v>
      </c>
      <c r="N98" s="42" t="n">
        <v>10</v>
      </c>
      <c r="O98" s="47" t="n">
        <v>0</v>
      </c>
      <c r="P98" s="47" t="n">
        <f aca="false">AVERAGE(Table2734[[#This Row],[2Ci Female Genital Mutilation]:[2Ciii Equal Inheritance Rights]])</f>
        <v>6.66666666666667</v>
      </c>
      <c r="Q98" s="42" t="n">
        <f aca="false">AVERAGE(F98,L98,P98)</f>
        <v>7.06888888888889</v>
      </c>
      <c r="R98" s="42" t="n">
        <v>0</v>
      </c>
      <c r="S98" s="42" t="n">
        <v>10</v>
      </c>
      <c r="T98" s="42" t="n">
        <v>5</v>
      </c>
      <c r="U98" s="42" t="n">
        <f aca="false">AVERAGE(R98:T98)</f>
        <v>5</v>
      </c>
      <c r="V98" s="42" t="n">
        <v>10</v>
      </c>
      <c r="W98" s="42" t="n">
        <v>7.5</v>
      </c>
      <c r="X98" s="42" t="n">
        <f aca="false">AVERAGE(Table2734[[#This Row],[4A Freedom to establish religious organizations]:[4B Autonomy of religious organizations]])</f>
        <v>8.75</v>
      </c>
      <c r="Y98" s="42" t="n">
        <v>10</v>
      </c>
      <c r="Z98" s="42" t="n">
        <v>10</v>
      </c>
      <c r="AA98" s="42" t="n">
        <v>7.5</v>
      </c>
      <c r="AB98" s="42" t="n">
        <v>7.5</v>
      </c>
      <c r="AC98" s="42" t="n">
        <v>7.5</v>
      </c>
      <c r="AD98" s="42" t="e">
        <f aca="false">AVERAGE(Table2734[[#This Row],[5Ci Political parties]:[5ciii educational, sporting and cultural organizations]])</f>
        <v>#N/A</v>
      </c>
      <c r="AE98" s="42" t="n">
        <v>10</v>
      </c>
      <c r="AF98" s="42" t="n">
        <v>7.5</v>
      </c>
      <c r="AG98" s="42" t="n">
        <v>10</v>
      </c>
      <c r="AH98" s="42" t="e">
        <f aca="false">AVERAGE(Table2734[[#This Row],[5Di Political parties]:[5diii educational, sporting and cultural organizations5]])</f>
        <v>#N/A</v>
      </c>
      <c r="AI98" s="42" t="e">
        <f aca="false">AVERAGE(Y98:Z98,AD98,AH98)</f>
        <v>#N/A</v>
      </c>
      <c r="AJ98" s="42" t="n">
        <v>10</v>
      </c>
      <c r="AK98" s="47" t="n">
        <v>6</v>
      </c>
      <c r="AL98" s="47" t="n">
        <v>6</v>
      </c>
      <c r="AM98" s="47" t="n">
        <v>10</v>
      </c>
      <c r="AN98" s="47" t="n">
        <v>10</v>
      </c>
      <c r="AO98" s="47" t="n">
        <f aca="false">AVERAGE(Table2734[[#This Row],[6Di Access to foreign television (cable/ satellite)]:[6Dii Access to foreign newspapers]])</f>
        <v>10</v>
      </c>
      <c r="AP98" s="47" t="n">
        <v>10</v>
      </c>
      <c r="AQ98" s="42" t="n">
        <f aca="false">AVERAGE(AJ98:AL98,AO98:AP98)</f>
        <v>8.4</v>
      </c>
      <c r="AR98" s="42" t="n">
        <v>10</v>
      </c>
      <c r="AS98" s="42" t="n">
        <v>0</v>
      </c>
      <c r="AT98" s="42" t="n">
        <v>0</v>
      </c>
      <c r="AU98" s="42" t="n">
        <f aca="false">AVERAGE(AS98:AT98)</f>
        <v>0</v>
      </c>
      <c r="AV98" s="42" t="n">
        <f aca="false">AVERAGE(AR98,AU98)</f>
        <v>5</v>
      </c>
      <c r="AW98" s="43" t="n">
        <f aca="false">AVERAGE(Table2734[[#This Row],[RULE OF LAW]],Table2734[[#This Row],[SECURITY &amp; SAFETY]],Table2734[[#This Row],[PERSONAL FREEDOM (minus Security &amp;Safety and Rule of Law)]],Table2734[[#This Row],[PERSONAL FREEDOM (minus Security &amp;Safety and Rule of Law)]])</f>
        <v>6.61048063888889</v>
      </c>
      <c r="AX98" s="44" t="n">
        <v>5.83</v>
      </c>
      <c r="AY98" s="45" t="n">
        <f aca="false">AVERAGE(Table2734[[#This Row],[PERSONAL FREEDOM]:[ECONOMIC FREEDOM]])</f>
        <v>6.22024031944444</v>
      </c>
      <c r="AZ98" s="57" t="n">
        <f aca="false">RANK(BA98,$BA$2:$BA$154)</f>
        <v>120</v>
      </c>
      <c r="BA98" s="30" t="n">
        <f aca="false">ROUND(AY98, 2)</f>
        <v>6.22</v>
      </c>
      <c r="BB98" s="43" t="n">
        <f aca="false">Table2734[[#This Row],[1 Rule of Law]]</f>
        <v>4.846367</v>
      </c>
      <c r="BC98" s="43" t="n">
        <f aca="false">Table2734[[#This Row],[2 Security &amp; Safety]]</f>
        <v>7.06888888888889</v>
      </c>
      <c r="BD98" s="43" t="e">
        <f aca="false">AVERAGE(AQ98,U98,AI98,AV98,X98)</f>
        <v>#N/A</v>
      </c>
    </row>
    <row r="99" customFormat="false" ht="15" hidden="false" customHeight="true" outlineLevel="0" collapsed="false">
      <c r="A99" s="41" t="s">
        <v>152</v>
      </c>
      <c r="B99" s="42" t="s">
        <v>60</v>
      </c>
      <c r="C99" s="42" t="s">
        <v>60</v>
      </c>
      <c r="D99" s="42" t="s">
        <v>60</v>
      </c>
      <c r="E99" s="42" t="n">
        <v>3.445125</v>
      </c>
      <c r="F99" s="42" t="n">
        <v>3.92</v>
      </c>
      <c r="G99" s="42" t="n">
        <v>5</v>
      </c>
      <c r="H99" s="42" t="n">
        <v>8.9088814244332</v>
      </c>
      <c r="I99" s="42" t="n">
        <v>2.5</v>
      </c>
      <c r="J99" s="42" t="n">
        <v>10</v>
      </c>
      <c r="K99" s="42" t="n">
        <v>10</v>
      </c>
      <c r="L99" s="42" t="n">
        <f aca="false">AVERAGE(Table2734[[#This Row],[2Bi Disappearance]:[2Bv Terrorism Injured ]])</f>
        <v>7.28177628488664</v>
      </c>
      <c r="M99" s="42" t="n">
        <v>10</v>
      </c>
      <c r="N99" s="42" t="n">
        <v>10</v>
      </c>
      <c r="O99" s="47" t="n">
        <v>7.5</v>
      </c>
      <c r="P99" s="47" t="n">
        <f aca="false">AVERAGE(Table2734[[#This Row],[2Ci Female Genital Mutilation]:[2Ciii Equal Inheritance Rights]])</f>
        <v>9.16666666666667</v>
      </c>
      <c r="Q99" s="42" t="n">
        <f aca="false">AVERAGE(F99,L99,P99)</f>
        <v>6.7894809838511</v>
      </c>
      <c r="R99" s="42" t="n">
        <v>0</v>
      </c>
      <c r="S99" s="42" t="n">
        <v>0</v>
      </c>
      <c r="T99" s="42" t="n">
        <v>5</v>
      </c>
      <c r="U99" s="42" t="n">
        <f aca="false">AVERAGE(R99:T99)</f>
        <v>1.66666666666667</v>
      </c>
      <c r="V99" s="42" t="n">
        <v>2.5</v>
      </c>
      <c r="W99" s="42" t="n">
        <v>5</v>
      </c>
      <c r="X99" s="42" t="n">
        <f aca="false">AVERAGE(Table2734[[#This Row],[4A Freedom to establish religious organizations]:[4B Autonomy of religious organizations]])</f>
        <v>3.75</v>
      </c>
      <c r="Y99" s="42" t="n">
        <v>0</v>
      </c>
      <c r="Z99" s="42" t="n">
        <v>0</v>
      </c>
      <c r="AA99" s="42" t="n">
        <v>7.5</v>
      </c>
      <c r="AB99" s="42" t="n">
        <v>5</v>
      </c>
      <c r="AC99" s="42" t="n">
        <v>5</v>
      </c>
      <c r="AD99" s="42" t="e">
        <f aca="false">AVERAGE(Table2734[[#This Row],[5Ci Political parties]:[5ciii educational, sporting and cultural organizations]])</f>
        <v>#N/A</v>
      </c>
      <c r="AE99" s="42" t="n">
        <v>7.5</v>
      </c>
      <c r="AF99" s="42" t="n">
        <v>2.5</v>
      </c>
      <c r="AG99" s="42" t="n">
        <v>2.5</v>
      </c>
      <c r="AH99" s="42" t="e">
        <f aca="false">AVERAGE(Table2734[[#This Row],[5Di Political parties]:[5diii educational, sporting and cultural organizations5]])</f>
        <v>#N/A</v>
      </c>
      <c r="AI99" s="42" t="e">
        <f aca="false">AVERAGE(Y99:Z99,AD99,AH99)</f>
        <v>#N/A</v>
      </c>
      <c r="AJ99" s="42" t="n">
        <v>10</v>
      </c>
      <c r="AK99" s="47" t="n">
        <v>0.666666666666667</v>
      </c>
      <c r="AL99" s="47" t="n">
        <v>2.25</v>
      </c>
      <c r="AM99" s="47" t="n">
        <v>7.5</v>
      </c>
      <c r="AN99" s="47" t="n">
        <v>7.5</v>
      </c>
      <c r="AO99" s="47" t="n">
        <f aca="false">AVERAGE(Table2734[[#This Row],[6Di Access to foreign television (cable/ satellite)]:[6Dii Access to foreign newspapers]])</f>
        <v>7.5</v>
      </c>
      <c r="AP99" s="47" t="n">
        <v>5</v>
      </c>
      <c r="AQ99" s="42" t="n">
        <f aca="false">AVERAGE(AJ99:AL99,AO99:AP99)</f>
        <v>5.08333333333333</v>
      </c>
      <c r="AR99" s="42" t="n">
        <v>2.5</v>
      </c>
      <c r="AS99" s="42" t="n">
        <v>0</v>
      </c>
      <c r="AT99" s="42" t="n">
        <v>10</v>
      </c>
      <c r="AU99" s="42" t="n">
        <f aca="false">AVERAGE(AS99:AT99)</f>
        <v>5</v>
      </c>
      <c r="AV99" s="42" t="n">
        <f aca="false">AVERAGE(AR99,AU99)</f>
        <v>3.75</v>
      </c>
      <c r="AW99" s="43" t="n">
        <f aca="false">AVERAGE(Table2734[[#This Row],[RULE OF LAW]],Table2734[[#This Row],[SECURITY &amp; SAFETY]],Table2734[[#This Row],[PERSONAL FREEDOM (minus Security &amp;Safety and Rule of Law)]],Table2734[[#This Row],[PERSONAL FREEDOM (minus Security &amp;Safety and Rule of Law)]])</f>
        <v>4.23365149596278</v>
      </c>
      <c r="AX99" s="44" t="n">
        <v>4.38</v>
      </c>
      <c r="AY99" s="45" t="n">
        <f aca="false">AVERAGE(Table2734[[#This Row],[PERSONAL FREEDOM]:[ECONOMIC FREEDOM]])</f>
        <v>4.30682574798139</v>
      </c>
      <c r="AZ99" s="57" t="n">
        <f aca="false">RANK(BA99,$BA$2:$BA$154)</f>
        <v>153</v>
      </c>
      <c r="BA99" s="30" t="n">
        <f aca="false">ROUND(AY99, 2)</f>
        <v>4.31</v>
      </c>
      <c r="BB99" s="43" t="n">
        <f aca="false">Table2734[[#This Row],[1 Rule of Law]]</f>
        <v>3.445125</v>
      </c>
      <c r="BC99" s="43" t="n">
        <f aca="false">Table2734[[#This Row],[2 Security &amp; Safety]]</f>
        <v>6.7894809838511</v>
      </c>
      <c r="BD99" s="43" t="e">
        <f aca="false">AVERAGE(AQ99,U99,AI99,AV99,X99)</f>
        <v>#N/A</v>
      </c>
    </row>
    <row r="100" customFormat="false" ht="15" hidden="false" customHeight="true" outlineLevel="0" collapsed="false">
      <c r="A100" s="41" t="s">
        <v>153</v>
      </c>
      <c r="B100" s="42" t="s">
        <v>60</v>
      </c>
      <c r="C100" s="42" t="s">
        <v>60</v>
      </c>
      <c r="D100" s="42" t="s">
        <v>60</v>
      </c>
      <c r="E100" s="42" t="n">
        <v>5.798668</v>
      </c>
      <c r="F100" s="42" t="n">
        <v>4.44</v>
      </c>
      <c r="G100" s="42" t="n">
        <v>10</v>
      </c>
      <c r="H100" s="42" t="n">
        <v>10</v>
      </c>
      <c r="I100" s="42" t="n">
        <v>7.5</v>
      </c>
      <c r="J100" s="42" t="n">
        <v>10</v>
      </c>
      <c r="K100" s="42" t="n">
        <v>10</v>
      </c>
      <c r="L100" s="42" t="n">
        <f aca="false">AVERAGE(Table2734[[#This Row],[2Bi Disappearance]:[2Bv Terrorism Injured ]])</f>
        <v>9.5</v>
      </c>
      <c r="M100" s="42" t="n">
        <v>10</v>
      </c>
      <c r="N100" s="42" t="n">
        <v>10</v>
      </c>
      <c r="O100" s="47" t="n">
        <v>5</v>
      </c>
      <c r="P100" s="47" t="n">
        <f aca="false">AVERAGE(Table2734[[#This Row],[2Ci Female Genital Mutilation]:[2Ciii Equal Inheritance Rights]])</f>
        <v>8.33333333333333</v>
      </c>
      <c r="Q100" s="42" t="n">
        <f aca="false">AVERAGE(F100,L100,P100)</f>
        <v>7.42444444444444</v>
      </c>
      <c r="R100" s="42" t="n">
        <v>10</v>
      </c>
      <c r="S100" s="42" t="n">
        <v>10</v>
      </c>
      <c r="T100" s="42" t="n">
        <v>10</v>
      </c>
      <c r="U100" s="42" t="n">
        <f aca="false">AVERAGE(R100:T100)</f>
        <v>10</v>
      </c>
      <c r="V100" s="42" t="n">
        <v>7.5</v>
      </c>
      <c r="W100" s="42" t="n">
        <v>7.5</v>
      </c>
      <c r="X100" s="42" t="n">
        <f aca="false">AVERAGE(Table2734[[#This Row],[4A Freedom to establish religious organizations]:[4B Autonomy of religious organizations]])</f>
        <v>7.5</v>
      </c>
      <c r="Y100" s="42" t="n">
        <v>7.5</v>
      </c>
      <c r="Z100" s="42" t="n">
        <v>7.5</v>
      </c>
      <c r="AA100" s="42" t="n">
        <v>7.5</v>
      </c>
      <c r="AB100" s="42" t="n">
        <v>7.5</v>
      </c>
      <c r="AC100" s="42" t="n">
        <v>7.5</v>
      </c>
      <c r="AD100" s="42" t="e">
        <f aca="false">AVERAGE(Table2734[[#This Row],[5Ci Political parties]:[5ciii educational, sporting and cultural organizations]])</f>
        <v>#N/A</v>
      </c>
      <c r="AE100" s="42" t="n">
        <v>7.5</v>
      </c>
      <c r="AF100" s="42" t="n">
        <v>7.5</v>
      </c>
      <c r="AG100" s="42" t="n">
        <v>7.5</v>
      </c>
      <c r="AH100" s="42" t="e">
        <f aca="false">AVERAGE(Table2734[[#This Row],[5Di Political parties]:[5diii educational, sporting and cultural organizations5]])</f>
        <v>#N/A</v>
      </c>
      <c r="AI100" s="42" t="e">
        <f aca="false">AVERAGE(Y100:Z100,AD100,AH100)</f>
        <v>#N/A</v>
      </c>
      <c r="AJ100" s="42" t="n">
        <v>10</v>
      </c>
      <c r="AK100" s="47" t="n">
        <v>7</v>
      </c>
      <c r="AL100" s="47" t="n">
        <v>6.75</v>
      </c>
      <c r="AM100" s="47" t="n">
        <v>7.5</v>
      </c>
      <c r="AN100" s="47" t="n">
        <v>7.5</v>
      </c>
      <c r="AO100" s="47" t="n">
        <f aca="false">AVERAGE(Table2734[[#This Row],[6Di Access to foreign television (cable/ satellite)]:[6Dii Access to foreign newspapers]])</f>
        <v>7.5</v>
      </c>
      <c r="AP100" s="47" t="n">
        <v>7.5</v>
      </c>
      <c r="AQ100" s="42" t="n">
        <f aca="false">AVERAGE(AJ100:AL100,AO100:AP100)</f>
        <v>7.75</v>
      </c>
      <c r="AR100" s="42" t="n">
        <v>7.5</v>
      </c>
      <c r="AS100" s="42" t="n">
        <v>0</v>
      </c>
      <c r="AT100" s="42" t="n">
        <v>10</v>
      </c>
      <c r="AU100" s="42" t="n">
        <f aca="false">AVERAGE(AS100:AT100)</f>
        <v>5</v>
      </c>
      <c r="AV100" s="42" t="n">
        <f aca="false">AVERAGE(AR100,AU100)</f>
        <v>6.25</v>
      </c>
      <c r="AW100" s="43" t="n">
        <f aca="false">AVERAGE(Table2734[[#This Row],[RULE OF LAW]],Table2734[[#This Row],[SECURITY &amp; SAFETY]],Table2734[[#This Row],[PERSONAL FREEDOM (minus Security &amp;Safety and Rule of Law)]],Table2734[[#This Row],[PERSONAL FREEDOM (minus Security &amp;Safety and Rule of Law)]])</f>
        <v>7.20577811111111</v>
      </c>
      <c r="AX100" s="44" t="n">
        <v>6.39</v>
      </c>
      <c r="AY100" s="45" t="n">
        <f aca="false">AVERAGE(Table2734[[#This Row],[PERSONAL FREEDOM]:[ECONOMIC FREEDOM]])</f>
        <v>6.79788905555556</v>
      </c>
      <c r="AZ100" s="57" t="n">
        <f aca="false">RANK(BA100,$BA$2:$BA$154)</f>
        <v>87</v>
      </c>
      <c r="BA100" s="30" t="n">
        <f aca="false">ROUND(AY100, 2)</f>
        <v>6.8</v>
      </c>
      <c r="BB100" s="43" t="n">
        <f aca="false">Table2734[[#This Row],[1 Rule of Law]]</f>
        <v>5.798668</v>
      </c>
      <c r="BC100" s="43" t="n">
        <f aca="false">Table2734[[#This Row],[2 Security &amp; Safety]]</f>
        <v>7.42444444444444</v>
      </c>
      <c r="BD100" s="43" t="e">
        <f aca="false">AVERAGE(AQ100,U100,AI100,AV100,X100)</f>
        <v>#N/A</v>
      </c>
    </row>
    <row r="101" customFormat="false" ht="15" hidden="false" customHeight="true" outlineLevel="0" collapsed="false">
      <c r="A101" s="41" t="s">
        <v>154</v>
      </c>
      <c r="B101" s="42" t="n">
        <v>5.46666666666667</v>
      </c>
      <c r="C101" s="42" t="n">
        <v>4.29630175040361</v>
      </c>
      <c r="D101" s="42" t="n">
        <v>5.38776496906452</v>
      </c>
      <c r="E101" s="42" t="n">
        <v>5.1</v>
      </c>
      <c r="F101" s="42" t="n">
        <v>9.64</v>
      </c>
      <c r="G101" s="42" t="n">
        <v>10</v>
      </c>
      <c r="H101" s="42" t="n">
        <v>10</v>
      </c>
      <c r="I101" s="42" t="n">
        <v>7.5</v>
      </c>
      <c r="J101" s="42" t="n">
        <v>9.80360652316515</v>
      </c>
      <c r="K101" s="42" t="n">
        <v>9.41081956949543</v>
      </c>
      <c r="L101" s="42" t="n">
        <f aca="false">AVERAGE(Table2734[[#This Row],[2Bi Disappearance]:[2Bv Terrorism Injured ]])</f>
        <v>9.34288521853211</v>
      </c>
      <c r="M101" s="42" t="n">
        <v>10</v>
      </c>
      <c r="N101" s="42" t="n">
        <v>7.5</v>
      </c>
      <c r="O101" s="47" t="n">
        <v>10</v>
      </c>
      <c r="P101" s="47" t="n">
        <f aca="false">AVERAGE(Table2734[[#This Row],[2Ci Female Genital Mutilation]:[2Ciii Equal Inheritance Rights]])</f>
        <v>9.16666666666667</v>
      </c>
      <c r="Q101" s="42" t="n">
        <f aca="false">AVERAGE(F101,L101,P101)</f>
        <v>9.38318396173293</v>
      </c>
      <c r="R101" s="42" t="n">
        <v>10</v>
      </c>
      <c r="S101" s="42" t="n">
        <v>10</v>
      </c>
      <c r="T101" s="42" t="n">
        <v>5</v>
      </c>
      <c r="U101" s="42" t="n">
        <f aca="false">AVERAGE(R101:T101)</f>
        <v>8.33333333333333</v>
      </c>
      <c r="V101" s="42" t="n">
        <v>7.5</v>
      </c>
      <c r="W101" s="42" t="n">
        <v>5</v>
      </c>
      <c r="X101" s="42" t="n">
        <f aca="false">AVERAGE(Table2734[[#This Row],[4A Freedom to establish religious organizations]:[4B Autonomy of religious organizations]])</f>
        <v>6.25</v>
      </c>
      <c r="Y101" s="42" t="n">
        <v>7.5</v>
      </c>
      <c r="Z101" s="42" t="n">
        <v>7.5</v>
      </c>
      <c r="AA101" s="42" t="n">
        <v>5</v>
      </c>
      <c r="AB101" s="42" t="n">
        <v>5</v>
      </c>
      <c r="AC101" s="42" t="n">
        <v>5</v>
      </c>
      <c r="AD101" s="42" t="e">
        <f aca="false">AVERAGE(Table2734[[#This Row],[5Ci Political parties]:[5ciii educational, sporting and cultural organizations]])</f>
        <v>#N/A</v>
      </c>
      <c r="AE101" s="42" t="n">
        <v>7.5</v>
      </c>
      <c r="AF101" s="42" t="n">
        <v>2.5</v>
      </c>
      <c r="AG101" s="42" t="n">
        <v>7.5</v>
      </c>
      <c r="AH101" s="42" t="e">
        <f aca="false">AVERAGE(Table2734[[#This Row],[5Di Political parties]:[5diii educational, sporting and cultural organizations5]])</f>
        <v>#N/A</v>
      </c>
      <c r="AI101" s="42" t="e">
        <f aca="false">AVERAGE(Y101:Z101,AD101,AH101)</f>
        <v>#N/A</v>
      </c>
      <c r="AJ101" s="42" t="n">
        <v>10</v>
      </c>
      <c r="AK101" s="47" t="n">
        <v>5</v>
      </c>
      <c r="AL101" s="47" t="n">
        <v>3.75</v>
      </c>
      <c r="AM101" s="47" t="n">
        <v>5</v>
      </c>
      <c r="AN101" s="47" t="n">
        <v>5</v>
      </c>
      <c r="AO101" s="47" t="n">
        <f aca="false">AVERAGE(Table2734[[#This Row],[6Di Access to foreign television (cable/ satellite)]:[6Dii Access to foreign newspapers]])</f>
        <v>5</v>
      </c>
      <c r="AP101" s="47" t="n">
        <v>5</v>
      </c>
      <c r="AQ101" s="42" t="n">
        <f aca="false">AVERAGE(AJ101:AL101,AO101:AP101)</f>
        <v>5.75</v>
      </c>
      <c r="AR101" s="42" t="n">
        <v>10</v>
      </c>
      <c r="AS101" s="42" t="n">
        <v>10</v>
      </c>
      <c r="AT101" s="42" t="n">
        <v>10</v>
      </c>
      <c r="AU101" s="42" t="n">
        <f aca="false">AVERAGE(AS101:AT101)</f>
        <v>10</v>
      </c>
      <c r="AV101" s="42" t="n">
        <f aca="false">AVERAGE(AR101,AU101)</f>
        <v>10</v>
      </c>
      <c r="AW101" s="43" t="n">
        <f aca="false">AVERAGE(Table2734[[#This Row],[RULE OF LAW]],Table2734[[#This Row],[SECURITY &amp; SAFETY]],Table2734[[#This Row],[PERSONAL FREEDOM (minus Security &amp;Safety and Rule of Law)]],Table2734[[#This Row],[PERSONAL FREEDOM (minus Security &amp;Safety and Rule of Law)]])</f>
        <v>7.2999626570999</v>
      </c>
      <c r="AX101" s="44" t="n">
        <v>6.23</v>
      </c>
      <c r="AY101" s="45" t="n">
        <f aca="false">AVERAGE(Table2734[[#This Row],[PERSONAL FREEDOM]:[ECONOMIC FREEDOM]])</f>
        <v>6.76498132854995</v>
      </c>
      <c r="AZ101" s="57" t="n">
        <f aca="false">RANK(BA101,$BA$2:$BA$154)</f>
        <v>89</v>
      </c>
      <c r="BA101" s="30" t="n">
        <f aca="false">ROUND(AY101, 2)</f>
        <v>6.76</v>
      </c>
      <c r="BB101" s="43" t="n">
        <f aca="false">Table2734[[#This Row],[1 Rule of Law]]</f>
        <v>5.1</v>
      </c>
      <c r="BC101" s="43" t="n">
        <f aca="false">Table2734[[#This Row],[2 Security &amp; Safety]]</f>
        <v>9.38318396173293</v>
      </c>
      <c r="BD101" s="43" t="e">
        <f aca="false">AVERAGE(AQ101,U101,AI101,AV101,X101)</f>
        <v>#N/A</v>
      </c>
    </row>
    <row r="102" customFormat="false" ht="15" hidden="false" customHeight="true" outlineLevel="0" collapsed="false">
      <c r="A102" s="41" t="s">
        <v>155</v>
      </c>
      <c r="B102" s="42" t="n">
        <v>8.93333333333333</v>
      </c>
      <c r="C102" s="42" t="n">
        <v>8.03492320980206</v>
      </c>
      <c r="D102" s="42" t="n">
        <v>8.00579833155921</v>
      </c>
      <c r="E102" s="42" t="n">
        <v>8.3</v>
      </c>
      <c r="F102" s="42" t="n">
        <v>8.68</v>
      </c>
      <c r="G102" s="42" t="n">
        <v>10</v>
      </c>
      <c r="H102" s="42" t="n">
        <v>10</v>
      </c>
      <c r="I102" s="42" t="n">
        <v>7.5</v>
      </c>
      <c r="J102" s="42" t="n">
        <v>10</v>
      </c>
      <c r="K102" s="42" t="n">
        <v>10</v>
      </c>
      <c r="L102" s="42" t="n">
        <f aca="false">AVERAGE(Table2734[[#This Row],[2Bi Disappearance]:[2Bv Terrorism Injured ]])</f>
        <v>9.5</v>
      </c>
      <c r="M102" s="42" t="n">
        <v>9.5</v>
      </c>
      <c r="N102" s="42" t="n">
        <v>10</v>
      </c>
      <c r="O102" s="47" t="n">
        <v>10</v>
      </c>
      <c r="P102" s="47" t="n">
        <f aca="false">AVERAGE(Table2734[[#This Row],[2Ci Female Genital Mutilation]:[2Ciii Equal Inheritance Rights]])</f>
        <v>9.83333333333333</v>
      </c>
      <c r="Q102" s="42" t="n">
        <f aca="false">AVERAGE(F102,L102,P102)</f>
        <v>9.33777777777778</v>
      </c>
      <c r="R102" s="42" t="n">
        <v>10</v>
      </c>
      <c r="S102" s="42" t="n">
        <v>10</v>
      </c>
      <c r="T102" s="42" t="n">
        <v>10</v>
      </c>
      <c r="U102" s="42" t="n">
        <f aca="false">AVERAGE(R102:T102)</f>
        <v>10</v>
      </c>
      <c r="V102" s="42" t="n">
        <v>10</v>
      </c>
      <c r="W102" s="42" t="n">
        <v>10</v>
      </c>
      <c r="X102" s="42" t="n">
        <f aca="false">AVERAGE(Table2734[[#This Row],[4A Freedom to establish religious organizations]:[4B Autonomy of religious organizations]])</f>
        <v>10</v>
      </c>
      <c r="Y102" s="42" t="n">
        <v>10</v>
      </c>
      <c r="Z102" s="42" t="n">
        <v>10</v>
      </c>
      <c r="AA102" s="42" t="n">
        <v>10</v>
      </c>
      <c r="AB102" s="42" t="n">
        <v>10</v>
      </c>
      <c r="AC102" s="42" t="n">
        <v>10</v>
      </c>
      <c r="AD102" s="42" t="e">
        <f aca="false">AVERAGE(Table2734[[#This Row],[5Ci Political parties]:[5ciii educational, sporting and cultural organizations]])</f>
        <v>#N/A</v>
      </c>
      <c r="AE102" s="42" t="n">
        <v>10</v>
      </c>
      <c r="AF102" s="42" t="n">
        <v>10</v>
      </c>
      <c r="AG102" s="42" t="n">
        <v>10</v>
      </c>
      <c r="AH102" s="42" t="e">
        <f aca="false">AVERAGE(Table2734[[#This Row],[5Di Political parties]:[5diii educational, sporting and cultural organizations5]])</f>
        <v>#N/A</v>
      </c>
      <c r="AI102" s="42" t="e">
        <f aca="false">AVERAGE(Y102:Z102,AD102,AH102)</f>
        <v>#N/A</v>
      </c>
      <c r="AJ102" s="42" t="n">
        <v>10</v>
      </c>
      <c r="AK102" s="47" t="n">
        <v>9.33333333333333</v>
      </c>
      <c r="AL102" s="47" t="n">
        <v>8.5</v>
      </c>
      <c r="AM102" s="47" t="n">
        <v>10</v>
      </c>
      <c r="AN102" s="47" t="n">
        <v>10</v>
      </c>
      <c r="AO102" s="47" t="n">
        <f aca="false">AVERAGE(Table2734[[#This Row],[6Di Access to foreign television (cable/ satellite)]:[6Dii Access to foreign newspapers]])</f>
        <v>10</v>
      </c>
      <c r="AP102" s="47" t="n">
        <v>10</v>
      </c>
      <c r="AQ102" s="42" t="n">
        <f aca="false">AVERAGE(AJ102:AL102,AO102:AP102)</f>
        <v>9.56666666666667</v>
      </c>
      <c r="AR102" s="42" t="n">
        <v>10</v>
      </c>
      <c r="AS102" s="42" t="n">
        <v>10</v>
      </c>
      <c r="AT102" s="42" t="n">
        <v>10</v>
      </c>
      <c r="AU102" s="42" t="n">
        <f aca="false">AVERAGE(AS102:AT102)</f>
        <v>10</v>
      </c>
      <c r="AV102" s="42" t="n">
        <f aca="false">AVERAGE(AR102,AU102)</f>
        <v>10</v>
      </c>
      <c r="AW102" s="43" t="n">
        <f aca="false">AVERAGE(Table2734[[#This Row],[RULE OF LAW]],Table2734[[#This Row],[SECURITY &amp; SAFETY]],Table2734[[#This Row],[PERSONAL FREEDOM (minus Security &amp;Safety and Rule of Law)]],Table2734[[#This Row],[PERSONAL FREEDOM (minus Security &amp;Safety and Rule of Law)]])</f>
        <v>9.36611111111111</v>
      </c>
      <c r="AX102" s="44" t="n">
        <v>7.5</v>
      </c>
      <c r="AY102" s="45" t="n">
        <f aca="false">AVERAGE(Table2734[[#This Row],[PERSONAL FREEDOM]:[ECONOMIC FREEDOM]])</f>
        <v>8.43305555555556</v>
      </c>
      <c r="AZ102" s="57" t="n">
        <f aca="false">RANK(BA102,$BA$2:$BA$154)</f>
        <v>13</v>
      </c>
      <c r="BA102" s="30" t="n">
        <f aca="false">ROUND(AY102, 2)</f>
        <v>8.43</v>
      </c>
      <c r="BB102" s="43" t="n">
        <f aca="false">Table2734[[#This Row],[1 Rule of Law]]</f>
        <v>8.3</v>
      </c>
      <c r="BC102" s="43" t="n">
        <f aca="false">Table2734[[#This Row],[2 Security &amp; Safety]]</f>
        <v>9.33777777777778</v>
      </c>
      <c r="BD102" s="43" t="e">
        <f aca="false">AVERAGE(AQ102,U102,AI102,AV102,X102)</f>
        <v>#N/A</v>
      </c>
    </row>
    <row r="103" customFormat="false" ht="15" hidden="false" customHeight="true" outlineLevel="0" collapsed="false">
      <c r="A103" s="41" t="s">
        <v>156</v>
      </c>
      <c r="B103" s="42" t="n">
        <v>8.73333333333333</v>
      </c>
      <c r="C103" s="42" t="n">
        <v>7.59961072261317</v>
      </c>
      <c r="D103" s="42" t="n">
        <v>7.93797399019556</v>
      </c>
      <c r="E103" s="42" t="n">
        <v>8.1</v>
      </c>
      <c r="F103" s="42" t="n">
        <v>9.64</v>
      </c>
      <c r="G103" s="42" t="n">
        <v>10</v>
      </c>
      <c r="H103" s="42" t="n">
        <v>10</v>
      </c>
      <c r="I103" s="42" t="n">
        <v>10</v>
      </c>
      <c r="J103" s="42" t="n">
        <v>10</v>
      </c>
      <c r="K103" s="42" t="n">
        <v>10</v>
      </c>
      <c r="L103" s="42" t="n">
        <f aca="false">AVERAGE(Table2734[[#This Row],[2Bi Disappearance]:[2Bv Terrorism Injured ]])</f>
        <v>10</v>
      </c>
      <c r="M103" s="42" t="n">
        <v>10</v>
      </c>
      <c r="N103" s="42" t="n">
        <v>10</v>
      </c>
      <c r="O103" s="47" t="n">
        <v>10</v>
      </c>
      <c r="P103" s="47" t="n">
        <f aca="false">AVERAGE(Table2734[[#This Row],[2Ci Female Genital Mutilation]:[2Ciii Equal Inheritance Rights]])</f>
        <v>10</v>
      </c>
      <c r="Q103" s="42" t="n">
        <f aca="false">AVERAGE(F103,L103,P103)</f>
        <v>9.88</v>
      </c>
      <c r="R103" s="42" t="n">
        <v>10</v>
      </c>
      <c r="S103" s="42" t="n">
        <v>10</v>
      </c>
      <c r="T103" s="42" t="n">
        <v>10</v>
      </c>
      <c r="U103" s="42" t="n">
        <f aca="false">AVERAGE(R103:T103)</f>
        <v>10</v>
      </c>
      <c r="V103" s="42" t="n">
        <v>5</v>
      </c>
      <c r="W103" s="42" t="n">
        <v>10</v>
      </c>
      <c r="X103" s="42" t="n">
        <f aca="false">AVERAGE(Table2734[[#This Row],[4A Freedom to establish religious organizations]:[4B Autonomy of religious organizations]])</f>
        <v>7.5</v>
      </c>
      <c r="Y103" s="42" t="n">
        <v>10</v>
      </c>
      <c r="Z103" s="42" t="n">
        <v>10</v>
      </c>
      <c r="AA103" s="42" t="n">
        <v>10</v>
      </c>
      <c r="AB103" s="42" t="n">
        <v>7.5</v>
      </c>
      <c r="AC103" s="42" t="n">
        <v>10</v>
      </c>
      <c r="AD103" s="42" t="e">
        <f aca="false">AVERAGE(Table2734[[#This Row],[5Ci Political parties]:[5ciii educational, sporting and cultural organizations]])</f>
        <v>#N/A</v>
      </c>
      <c r="AE103" s="42" t="n">
        <v>5</v>
      </c>
      <c r="AF103" s="42" t="n">
        <v>2.5</v>
      </c>
      <c r="AG103" s="42" t="n">
        <v>10</v>
      </c>
      <c r="AH103" s="42" t="e">
        <f aca="false">AVERAGE(Table2734[[#This Row],[5Di Political parties]:[5diii educational, sporting and cultural organizations5]])</f>
        <v>#N/A</v>
      </c>
      <c r="AI103" s="42" t="e">
        <f aca="false">AVERAGE(Y103:Z103,AD103,AH103)</f>
        <v>#N/A</v>
      </c>
      <c r="AJ103" s="42" t="n">
        <v>10</v>
      </c>
      <c r="AK103" s="47" t="n">
        <v>9</v>
      </c>
      <c r="AL103" s="47" t="n">
        <v>8</v>
      </c>
      <c r="AM103" s="47" t="n">
        <v>10</v>
      </c>
      <c r="AN103" s="47" t="n">
        <v>10</v>
      </c>
      <c r="AO103" s="47" t="n">
        <f aca="false">AVERAGE(Table2734[[#This Row],[6Di Access to foreign television (cable/ satellite)]:[6Dii Access to foreign newspapers]])</f>
        <v>10</v>
      </c>
      <c r="AP103" s="47" t="n">
        <v>10</v>
      </c>
      <c r="AQ103" s="42" t="n">
        <f aca="false">AVERAGE(AJ103:AL103,AO103:AP103)</f>
        <v>9.4</v>
      </c>
      <c r="AR103" s="42" t="n">
        <v>10</v>
      </c>
      <c r="AS103" s="42" t="n">
        <v>10</v>
      </c>
      <c r="AT103" s="42" t="n">
        <v>10</v>
      </c>
      <c r="AU103" s="42" t="n">
        <f aca="false">AVERAGE(AS103:AT103)</f>
        <v>10</v>
      </c>
      <c r="AV103" s="42" t="n">
        <f aca="false">AVERAGE(AR103,AU103)</f>
        <v>10</v>
      </c>
      <c r="AW103" s="43" t="n">
        <f aca="false">AVERAGE(Table2734[[#This Row],[RULE OF LAW]],Table2734[[#This Row],[SECURITY &amp; SAFETY]],Table2734[[#This Row],[PERSONAL FREEDOM (minus Security &amp;Safety and Rule of Law)]],Table2734[[#This Row],[PERSONAL FREEDOM (minus Security &amp;Safety and Rule of Law)]])</f>
        <v>9.06</v>
      </c>
      <c r="AX103" s="44" t="n">
        <v>8.13</v>
      </c>
      <c r="AY103" s="45" t="n">
        <f aca="false">AVERAGE(Table2734[[#This Row],[PERSONAL FREEDOM]:[ECONOMIC FREEDOM]])</f>
        <v>8.595</v>
      </c>
      <c r="AZ103" s="57" t="n">
        <f aca="false">RANK(BA103,$BA$2:$BA$154)</f>
        <v>4</v>
      </c>
      <c r="BA103" s="30" t="n">
        <f aca="false">ROUND(AY103, 2)</f>
        <v>8.6</v>
      </c>
      <c r="BB103" s="43" t="n">
        <f aca="false">Table2734[[#This Row],[1 Rule of Law]]</f>
        <v>8.1</v>
      </c>
      <c r="BC103" s="43" t="n">
        <f aca="false">Table2734[[#This Row],[2 Security &amp; Safety]]</f>
        <v>9.88</v>
      </c>
      <c r="BD103" s="43" t="e">
        <f aca="false">AVERAGE(AQ103,U103,AI103,AV103,X103)</f>
        <v>#N/A</v>
      </c>
    </row>
    <row r="104" customFormat="false" ht="15" hidden="false" customHeight="true" outlineLevel="0" collapsed="false">
      <c r="A104" s="41" t="s">
        <v>157</v>
      </c>
      <c r="B104" s="42" t="n">
        <v>4.5</v>
      </c>
      <c r="C104" s="42" t="n">
        <v>4.23209533209929</v>
      </c>
      <c r="D104" s="42" t="n">
        <v>4.23020391001249</v>
      </c>
      <c r="E104" s="42" t="n">
        <v>4.3</v>
      </c>
      <c r="F104" s="42" t="n">
        <v>5</v>
      </c>
      <c r="G104" s="42" t="n">
        <v>10</v>
      </c>
      <c r="H104" s="42" t="n">
        <v>10</v>
      </c>
      <c r="I104" s="42" t="n">
        <v>7.5</v>
      </c>
      <c r="J104" s="42" t="n">
        <v>10</v>
      </c>
      <c r="K104" s="42" t="n">
        <v>10</v>
      </c>
      <c r="L104" s="42" t="n">
        <f aca="false">AVERAGE(Table2734[[#This Row],[2Bi Disappearance]:[2Bv Terrorism Injured ]])</f>
        <v>9.5</v>
      </c>
      <c r="M104" s="42" t="n">
        <v>10</v>
      </c>
      <c r="N104" s="42" t="n">
        <v>10</v>
      </c>
      <c r="O104" s="47" t="n">
        <v>5</v>
      </c>
      <c r="P104" s="47" t="n">
        <f aca="false">AVERAGE(Table2734[[#This Row],[2Ci Female Genital Mutilation]:[2Ciii Equal Inheritance Rights]])</f>
        <v>8.33333333333333</v>
      </c>
      <c r="Q104" s="42" t="n">
        <f aca="false">AVERAGE(F104,L104,P104)</f>
        <v>7.61111111111111</v>
      </c>
      <c r="R104" s="42" t="n">
        <v>10</v>
      </c>
      <c r="S104" s="42" t="n">
        <v>5</v>
      </c>
      <c r="T104" s="42" t="n">
        <v>5</v>
      </c>
      <c r="U104" s="42" t="n">
        <f aca="false">AVERAGE(R104:T104)</f>
        <v>6.66666666666667</v>
      </c>
      <c r="V104" s="42" t="n">
        <v>5</v>
      </c>
      <c r="W104" s="42" t="n">
        <v>7.5</v>
      </c>
      <c r="X104" s="42" t="n">
        <f aca="false">AVERAGE(Table2734[[#This Row],[4A Freedom to establish religious organizations]:[4B Autonomy of religious organizations]])</f>
        <v>6.25</v>
      </c>
      <c r="Y104" s="42" t="n">
        <v>7.5</v>
      </c>
      <c r="Z104" s="42" t="n">
        <v>7.5</v>
      </c>
      <c r="AA104" s="42" t="n">
        <v>2.5</v>
      </c>
      <c r="AB104" s="42" t="n">
        <v>2.5</v>
      </c>
      <c r="AC104" s="42" t="n">
        <v>7.5</v>
      </c>
      <c r="AD104" s="42" t="e">
        <f aca="false">AVERAGE(Table2734[[#This Row],[5Ci Political parties]:[5ciii educational, sporting and cultural organizations]])</f>
        <v>#N/A</v>
      </c>
      <c r="AE104" s="42" t="n">
        <v>2.5</v>
      </c>
      <c r="AF104" s="42" t="n">
        <v>5</v>
      </c>
      <c r="AG104" s="42" t="n">
        <v>5</v>
      </c>
      <c r="AH104" s="42" t="e">
        <f aca="false">AVERAGE(Table2734[[#This Row],[5Di Political parties]:[5diii educational, sporting and cultural organizations5]])</f>
        <v>#N/A</v>
      </c>
      <c r="AI104" s="42" t="e">
        <f aca="false">AVERAGE(Y104:Z104,AD104,AH104)</f>
        <v>#N/A</v>
      </c>
      <c r="AJ104" s="42" t="n">
        <v>10</v>
      </c>
      <c r="AK104" s="47" t="n">
        <v>5.66666666666667</v>
      </c>
      <c r="AL104" s="47" t="n">
        <v>5</v>
      </c>
      <c r="AM104" s="47" t="n">
        <v>10</v>
      </c>
      <c r="AN104" s="47" t="n">
        <v>7.5</v>
      </c>
      <c r="AO104" s="47" t="n">
        <f aca="false">AVERAGE(Table2734[[#This Row],[6Di Access to foreign television (cable/ satellite)]:[6Dii Access to foreign newspapers]])</f>
        <v>8.75</v>
      </c>
      <c r="AP104" s="47" t="n">
        <v>10</v>
      </c>
      <c r="AQ104" s="42" t="n">
        <f aca="false">AVERAGE(AJ104:AL104,AO104:AP104)</f>
        <v>7.88333333333333</v>
      </c>
      <c r="AR104" s="42" t="n">
        <v>5</v>
      </c>
      <c r="AS104" s="42" t="n">
        <v>10</v>
      </c>
      <c r="AT104" s="42" t="n">
        <v>10</v>
      </c>
      <c r="AU104" s="42" t="n">
        <f aca="false">AVERAGE(AS104:AT104)</f>
        <v>10</v>
      </c>
      <c r="AV104" s="42" t="n">
        <f aca="false">AVERAGE(AR104,AU104)</f>
        <v>7.5</v>
      </c>
      <c r="AW104" s="43" t="n">
        <f aca="false">AVERAGE(Table2734[[#This Row],[RULE OF LAW]],Table2734[[#This Row],[SECURITY &amp; SAFETY]],Table2734[[#This Row],[PERSONAL FREEDOM (minus Security &amp;Safety and Rule of Law)]],Table2734[[#This Row],[PERSONAL FREEDOM (minus Security &amp;Safety and Rule of Law)]])</f>
        <v>6.39111111111111</v>
      </c>
      <c r="AX104" s="44" t="n">
        <v>7.39</v>
      </c>
      <c r="AY104" s="45" t="n">
        <f aca="false">AVERAGE(Table2734[[#This Row],[PERSONAL FREEDOM]:[ECONOMIC FREEDOM]])</f>
        <v>6.89055555555556</v>
      </c>
      <c r="AZ104" s="57" t="n">
        <f aca="false">RANK(BA104,$BA$2:$BA$154)</f>
        <v>79</v>
      </c>
      <c r="BA104" s="30" t="n">
        <f aca="false">ROUND(AY104, 2)</f>
        <v>6.89</v>
      </c>
      <c r="BB104" s="43" t="n">
        <f aca="false">Table2734[[#This Row],[1 Rule of Law]]</f>
        <v>4.3</v>
      </c>
      <c r="BC104" s="43" t="n">
        <f aca="false">Table2734[[#This Row],[2 Security &amp; Safety]]</f>
        <v>7.61111111111111</v>
      </c>
      <c r="BD104" s="43" t="e">
        <f aca="false">AVERAGE(AQ104,U104,AI104,AV104,X104)</f>
        <v>#N/A</v>
      </c>
    </row>
    <row r="105" customFormat="false" ht="15" hidden="false" customHeight="true" outlineLevel="0" collapsed="false">
      <c r="A105" s="41" t="s">
        <v>158</v>
      </c>
      <c r="B105" s="42" t="s">
        <v>60</v>
      </c>
      <c r="C105" s="42" t="s">
        <v>60</v>
      </c>
      <c r="D105" s="42" t="s">
        <v>60</v>
      </c>
      <c r="E105" s="42" t="n">
        <v>4.723929</v>
      </c>
      <c r="F105" s="42" t="n">
        <v>8.12</v>
      </c>
      <c r="G105" s="42" t="n">
        <v>10</v>
      </c>
      <c r="H105" s="42" t="n">
        <v>10</v>
      </c>
      <c r="I105" s="42" t="n">
        <v>5</v>
      </c>
      <c r="J105" s="42" t="n">
        <v>9.91924801490423</v>
      </c>
      <c r="K105" s="42" t="n">
        <v>9.92732321341381</v>
      </c>
      <c r="L105" s="42" t="n">
        <f aca="false">AVERAGE(Table2734[[#This Row],[2Bi Disappearance]:[2Bv Terrorism Injured ]])</f>
        <v>8.96931424566361</v>
      </c>
      <c r="M105" s="42" t="n">
        <v>9.8</v>
      </c>
      <c r="N105" s="42" t="n">
        <v>10</v>
      </c>
      <c r="O105" s="47" t="n">
        <v>0</v>
      </c>
      <c r="P105" s="47" t="n">
        <f aca="false">AVERAGE(Table2734[[#This Row],[2Ci Female Genital Mutilation]:[2Ciii Equal Inheritance Rights]])</f>
        <v>6.6</v>
      </c>
      <c r="Q105" s="42" t="n">
        <f aca="false">AVERAGE(F105,L105,P105)</f>
        <v>7.89643808188787</v>
      </c>
      <c r="R105" s="42" t="n">
        <v>5</v>
      </c>
      <c r="S105" s="42" t="n">
        <v>5</v>
      </c>
      <c r="T105" s="42" t="n">
        <v>0</v>
      </c>
      <c r="U105" s="42" t="n">
        <f aca="false">AVERAGE(R105:T105)</f>
        <v>3.33333333333333</v>
      </c>
      <c r="V105" s="42" t="n">
        <v>7.5</v>
      </c>
      <c r="W105" s="42" t="n">
        <v>7.5</v>
      </c>
      <c r="X105" s="42" t="n">
        <f aca="false">AVERAGE(Table2734[[#This Row],[4A Freedom to establish religious organizations]:[4B Autonomy of religious organizations]])</f>
        <v>7.5</v>
      </c>
      <c r="Y105" s="42" t="n">
        <v>10</v>
      </c>
      <c r="Z105" s="42" t="n">
        <v>10</v>
      </c>
      <c r="AA105" s="42" t="n">
        <v>5</v>
      </c>
      <c r="AB105" s="42" t="n">
        <v>7.5</v>
      </c>
      <c r="AC105" s="42" t="n">
        <v>7.5</v>
      </c>
      <c r="AD105" s="42" t="e">
        <f aca="false">AVERAGE(Table2734[[#This Row],[5Ci Political parties]:[5ciii educational, sporting and cultural organizations]])</f>
        <v>#N/A</v>
      </c>
      <c r="AE105" s="42" t="n">
        <v>7.5</v>
      </c>
      <c r="AF105" s="42" t="n">
        <v>7.5</v>
      </c>
      <c r="AG105" s="42" t="n">
        <v>7.5</v>
      </c>
      <c r="AH105" s="42" t="e">
        <f aca="false">AVERAGE(Table2734[[#This Row],[5Di Political parties]:[5diii educational, sporting and cultural organizations5]])</f>
        <v>#N/A</v>
      </c>
      <c r="AI105" s="42" t="e">
        <f aca="false">AVERAGE(Y105:Z105,AD105,AH105)</f>
        <v>#N/A</v>
      </c>
      <c r="AJ105" s="42" t="n">
        <v>10</v>
      </c>
      <c r="AK105" s="47" t="n">
        <v>5</v>
      </c>
      <c r="AL105" s="47" t="n">
        <v>5.75</v>
      </c>
      <c r="AM105" s="47" t="n">
        <v>10</v>
      </c>
      <c r="AN105" s="47" t="n">
        <v>10</v>
      </c>
      <c r="AO105" s="47" t="n">
        <f aca="false">AVERAGE(Table2734[[#This Row],[6Di Access to foreign television (cable/ satellite)]:[6Dii Access to foreign newspapers]])</f>
        <v>10</v>
      </c>
      <c r="AP105" s="47" t="n">
        <v>10</v>
      </c>
      <c r="AQ105" s="42" t="n">
        <f aca="false">AVERAGE(AJ105:AL105,AO105:AP105)</f>
        <v>8.15</v>
      </c>
      <c r="AR105" s="42" t="n">
        <v>5</v>
      </c>
      <c r="AS105" s="42" t="n">
        <v>10</v>
      </c>
      <c r="AT105" s="42" t="n">
        <v>10</v>
      </c>
      <c r="AU105" s="42" t="n">
        <f aca="false">AVERAGE(AS105:AT105)</f>
        <v>10</v>
      </c>
      <c r="AV105" s="42" t="n">
        <f aca="false">AVERAGE(AR105,AU105)</f>
        <v>7.5</v>
      </c>
      <c r="AW105" s="43" t="n">
        <f aca="false">AVERAGE(Table2734[[#This Row],[RULE OF LAW]],Table2734[[#This Row],[SECURITY &amp; SAFETY]],Table2734[[#This Row],[PERSONAL FREEDOM (minus Security &amp;Safety and Rule of Law)]],Table2734[[#This Row],[PERSONAL FREEDOM (minus Security &amp;Safety and Rule of Law)]])</f>
        <v>6.65759177047197</v>
      </c>
      <c r="AX105" s="44" t="n">
        <v>6.05</v>
      </c>
      <c r="AY105" s="45" t="n">
        <f aca="false">AVERAGE(Table2734[[#This Row],[PERSONAL FREEDOM]:[ECONOMIC FREEDOM]])</f>
        <v>6.35379588523598</v>
      </c>
      <c r="AZ105" s="57" t="n">
        <f aca="false">RANK(BA105,$BA$2:$BA$154)</f>
        <v>113</v>
      </c>
      <c r="BA105" s="30" t="n">
        <f aca="false">ROUND(AY105, 2)</f>
        <v>6.35</v>
      </c>
      <c r="BB105" s="43" t="n">
        <f aca="false">Table2734[[#This Row],[1 Rule of Law]]</f>
        <v>4.723929</v>
      </c>
      <c r="BC105" s="43" t="n">
        <f aca="false">Table2734[[#This Row],[2 Security &amp; Safety]]</f>
        <v>7.89643808188787</v>
      </c>
      <c r="BD105" s="43" t="e">
        <f aca="false">AVERAGE(AQ105,U105,AI105,AV105,X105)</f>
        <v>#N/A</v>
      </c>
    </row>
    <row r="106" customFormat="false" ht="15" hidden="false" customHeight="true" outlineLevel="0" collapsed="false">
      <c r="A106" s="41" t="s">
        <v>159</v>
      </c>
      <c r="B106" s="42" t="n">
        <v>2.83333333333333</v>
      </c>
      <c r="C106" s="42" t="n">
        <v>5.28519877843543</v>
      </c>
      <c r="D106" s="42" t="n">
        <v>2.83221376396309</v>
      </c>
      <c r="E106" s="42" t="n">
        <v>3.7</v>
      </c>
      <c r="F106" s="42" t="n">
        <v>2</v>
      </c>
      <c r="G106" s="42" t="n">
        <v>0</v>
      </c>
      <c r="H106" s="42" t="n">
        <v>9.34223718835632</v>
      </c>
      <c r="I106" s="42" t="n">
        <v>2.5</v>
      </c>
      <c r="J106" s="42" t="n">
        <v>9.1067418607308</v>
      </c>
      <c r="K106" s="42" t="n">
        <v>9.24722700445223</v>
      </c>
      <c r="L106" s="42" t="n">
        <f aca="false">AVERAGE(Table2734[[#This Row],[2Bi Disappearance]:[2Bv Terrorism Injured ]])</f>
        <v>6.03924121070787</v>
      </c>
      <c r="M106" s="42" t="n">
        <v>7</v>
      </c>
      <c r="N106" s="42" t="n">
        <v>7.5</v>
      </c>
      <c r="O106" s="47" t="n">
        <v>2.5</v>
      </c>
      <c r="P106" s="47" t="n">
        <f aca="false">AVERAGE(Table2734[[#This Row],[2Ci Female Genital Mutilation]:[2Ciii Equal Inheritance Rights]])</f>
        <v>5.66666666666667</v>
      </c>
      <c r="Q106" s="42" t="n">
        <f aca="false">AVERAGE(F106,L106,P106)</f>
        <v>4.56863595912485</v>
      </c>
      <c r="R106" s="42" t="n">
        <v>0</v>
      </c>
      <c r="S106" s="42" t="n">
        <v>5</v>
      </c>
      <c r="T106" s="42" t="n">
        <v>0</v>
      </c>
      <c r="U106" s="42" t="n">
        <f aca="false">AVERAGE(R106:T106)</f>
        <v>1.66666666666667</v>
      </c>
      <c r="V106" s="42" t="n">
        <v>10</v>
      </c>
      <c r="W106" s="42" t="n">
        <v>2.5</v>
      </c>
      <c r="X106" s="42" t="n">
        <f aca="false">AVERAGE(Table2734[[#This Row],[4A Freedom to establish religious organizations]:[4B Autonomy of religious organizations]])</f>
        <v>6.25</v>
      </c>
      <c r="Y106" s="42" t="n">
        <v>10</v>
      </c>
      <c r="Z106" s="42" t="n">
        <v>7.5</v>
      </c>
      <c r="AA106" s="42" t="n">
        <v>7.5</v>
      </c>
      <c r="AB106" s="42" t="n">
        <v>7.5</v>
      </c>
      <c r="AC106" s="42" t="n">
        <v>10</v>
      </c>
      <c r="AD106" s="42" t="e">
        <f aca="false">AVERAGE(Table2734[[#This Row],[5Ci Political parties]:[5ciii educational, sporting and cultural organizations]])</f>
        <v>#N/A</v>
      </c>
      <c r="AE106" s="42" t="n">
        <v>10</v>
      </c>
      <c r="AF106" s="42" t="n">
        <v>10</v>
      </c>
      <c r="AG106" s="42" t="n">
        <v>10</v>
      </c>
      <c r="AH106" s="42" t="e">
        <f aca="false">AVERAGE(Table2734[[#This Row],[5Di Political parties]:[5diii educational, sporting and cultural organizations5]])</f>
        <v>#N/A</v>
      </c>
      <c r="AI106" s="42" t="e">
        <f aca="false">AVERAGE(Y106:Z106,AD106,AH106)</f>
        <v>#N/A</v>
      </c>
      <c r="AJ106" s="42" t="n">
        <v>9.39096035958919</v>
      </c>
      <c r="AK106" s="47" t="n">
        <v>5.66666666666667</v>
      </c>
      <c r="AL106" s="47" t="n">
        <v>4.5</v>
      </c>
      <c r="AM106" s="47" t="n">
        <v>10</v>
      </c>
      <c r="AN106" s="47" t="n">
        <v>10</v>
      </c>
      <c r="AO106" s="47" t="n">
        <f aca="false">AVERAGE(Table2734[[#This Row],[6Di Access to foreign television (cable/ satellite)]:[6Dii Access to foreign newspapers]])</f>
        <v>10</v>
      </c>
      <c r="AP106" s="47" t="n">
        <v>10</v>
      </c>
      <c r="AQ106" s="42" t="n">
        <f aca="false">AVERAGE(AJ106:AL106,AO106:AP106)</f>
        <v>7.91152540525117</v>
      </c>
      <c r="AR106" s="42" t="n">
        <v>5</v>
      </c>
      <c r="AS106" s="42" t="n">
        <v>0</v>
      </c>
      <c r="AT106" s="42" t="s">
        <v>60</v>
      </c>
      <c r="AU106" s="42" t="n">
        <f aca="false">AVERAGE(AS106:AT106)</f>
        <v>0</v>
      </c>
      <c r="AV106" s="42" t="n">
        <f aca="false">AVERAGE(AR106,AU106)</f>
        <v>2.5</v>
      </c>
      <c r="AW106" s="43" t="n">
        <f aca="false">AVERAGE(Table2734[[#This Row],[RULE OF LAW]],Table2734[[#This Row],[SECURITY &amp; SAFETY]],Table2734[[#This Row],[PERSONAL FREEDOM (minus Security &amp;Safety and Rule of Law)]],Table2734[[#This Row],[PERSONAL FREEDOM (minus Security &amp;Safety and Rule of Law)]])</f>
        <v>4.79581153030633</v>
      </c>
      <c r="AX106" s="44" t="n">
        <v>6.39</v>
      </c>
      <c r="AY106" s="45" t="n">
        <f aca="false">AVERAGE(Table2734[[#This Row],[PERSONAL FREEDOM]:[ECONOMIC FREEDOM]])</f>
        <v>5.59290576515316</v>
      </c>
      <c r="AZ106" s="57" t="n">
        <f aca="false">RANK(BA106,$BA$2:$BA$154)</f>
        <v>138</v>
      </c>
      <c r="BA106" s="30" t="n">
        <f aca="false">ROUND(AY106, 2)</f>
        <v>5.59</v>
      </c>
      <c r="BB106" s="43" t="n">
        <f aca="false">Table2734[[#This Row],[1 Rule of Law]]</f>
        <v>3.7</v>
      </c>
      <c r="BC106" s="43" t="n">
        <f aca="false">Table2734[[#This Row],[2 Security &amp; Safety]]</f>
        <v>4.56863595912485</v>
      </c>
      <c r="BD106" s="43" t="e">
        <f aca="false">AVERAGE(AQ106,U106,AI106,AV106,X106)</f>
        <v>#N/A</v>
      </c>
    </row>
    <row r="107" customFormat="false" ht="15" hidden="false" customHeight="true" outlineLevel="0" collapsed="false">
      <c r="A107" s="41" t="s">
        <v>160</v>
      </c>
      <c r="B107" s="42" t="n">
        <v>9.4</v>
      </c>
      <c r="C107" s="42" t="n">
        <v>8.16227764816372</v>
      </c>
      <c r="D107" s="42" t="n">
        <v>8.45787769659892</v>
      </c>
      <c r="E107" s="42" t="n">
        <v>8.7</v>
      </c>
      <c r="F107" s="42" t="n">
        <v>9.12</v>
      </c>
      <c r="G107" s="42" t="n">
        <v>10</v>
      </c>
      <c r="H107" s="42" t="n">
        <v>10</v>
      </c>
      <c r="I107" s="42" t="n">
        <v>10</v>
      </c>
      <c r="J107" s="42" t="n">
        <v>4.95264368410172</v>
      </c>
      <c r="K107" s="42" t="n">
        <v>6.97158621046103</v>
      </c>
      <c r="L107" s="42" t="n">
        <f aca="false">AVERAGE(Table2734[[#This Row],[2Bi Disappearance]:[2Bv Terrorism Injured ]])</f>
        <v>8.38484597891255</v>
      </c>
      <c r="M107" s="42" t="n">
        <v>9.5</v>
      </c>
      <c r="N107" s="42" t="n">
        <v>10</v>
      </c>
      <c r="O107" s="47" t="n">
        <v>10</v>
      </c>
      <c r="P107" s="47" t="n">
        <f aca="false">AVERAGE(Table2734[[#This Row],[2Ci Female Genital Mutilation]:[2Ciii Equal Inheritance Rights]])</f>
        <v>9.83333333333333</v>
      </c>
      <c r="Q107" s="42" t="n">
        <f aca="false">AVERAGE(F107,L107,P107)</f>
        <v>9.1127264374153</v>
      </c>
      <c r="R107" s="42" t="n">
        <v>10</v>
      </c>
      <c r="S107" s="42" t="n">
        <v>10</v>
      </c>
      <c r="T107" s="42" t="n">
        <v>10</v>
      </c>
      <c r="U107" s="42" t="n">
        <f aca="false">AVERAGE(R107:T107)</f>
        <v>10</v>
      </c>
      <c r="V107" s="42" t="n">
        <v>10</v>
      </c>
      <c r="W107" s="42" t="n">
        <v>7.5</v>
      </c>
      <c r="X107" s="42" t="n">
        <f aca="false">AVERAGE(Table2734[[#This Row],[4A Freedom to establish religious organizations]:[4B Autonomy of religious organizations]])</f>
        <v>8.75</v>
      </c>
      <c r="Y107" s="42" t="n">
        <v>10</v>
      </c>
      <c r="Z107" s="42" t="n">
        <v>10</v>
      </c>
      <c r="AA107" s="42" t="n">
        <v>10</v>
      </c>
      <c r="AB107" s="42" t="n">
        <v>10</v>
      </c>
      <c r="AC107" s="42" t="n">
        <v>10</v>
      </c>
      <c r="AD107" s="42" t="e">
        <f aca="false">AVERAGE(Table2734[[#This Row],[5Ci Political parties]:[5ciii educational, sporting and cultural organizations]])</f>
        <v>#N/A</v>
      </c>
      <c r="AE107" s="42" t="n">
        <v>10</v>
      </c>
      <c r="AF107" s="42" t="n">
        <v>10</v>
      </c>
      <c r="AG107" s="42" t="n">
        <v>10</v>
      </c>
      <c r="AH107" s="42" t="e">
        <f aca="false">AVERAGE(Table2734[[#This Row],[5Di Political parties]:[5diii educational, sporting and cultural organizations5]])</f>
        <v>#N/A</v>
      </c>
      <c r="AI107" s="42" t="e">
        <f aca="false">AVERAGE(Y107:Z107,AD107,AH107)</f>
        <v>#N/A</v>
      </c>
      <c r="AJ107" s="42" t="n">
        <v>10</v>
      </c>
      <c r="AK107" s="47" t="n">
        <v>9</v>
      </c>
      <c r="AL107" s="47" t="n">
        <v>9.25</v>
      </c>
      <c r="AM107" s="47" t="n">
        <v>10</v>
      </c>
      <c r="AN107" s="47" t="n">
        <v>10</v>
      </c>
      <c r="AO107" s="47" t="n">
        <f aca="false">AVERAGE(Table2734[[#This Row],[6Di Access to foreign television (cable/ satellite)]:[6Dii Access to foreign newspapers]])</f>
        <v>10</v>
      </c>
      <c r="AP107" s="47" t="n">
        <v>10</v>
      </c>
      <c r="AQ107" s="42" t="n">
        <f aca="false">AVERAGE(AJ107:AL107,AO107:AP107)</f>
        <v>9.65</v>
      </c>
      <c r="AR107" s="42" t="n">
        <v>10</v>
      </c>
      <c r="AS107" s="42" t="n">
        <v>10</v>
      </c>
      <c r="AT107" s="42" t="n">
        <v>10</v>
      </c>
      <c r="AU107" s="42" t="n">
        <f aca="false">AVERAGE(AS107:AT107)</f>
        <v>10</v>
      </c>
      <c r="AV107" s="42" t="n">
        <f aca="false">AVERAGE(AR107,AU107)</f>
        <v>10</v>
      </c>
      <c r="AW107" s="43" t="n">
        <f aca="false">AVERAGE(Table2734[[#This Row],[RULE OF LAW]],Table2734[[#This Row],[SECURITY &amp; SAFETY]],Table2734[[#This Row],[PERSONAL FREEDOM (minus Security &amp;Safety and Rule of Law)]],Table2734[[#This Row],[PERSONAL FREEDOM (minus Security &amp;Safety and Rule of Law)]])</f>
        <v>9.29318160935382</v>
      </c>
      <c r="AX107" s="44" t="n">
        <v>7.5</v>
      </c>
      <c r="AY107" s="45" t="n">
        <f aca="false">AVERAGE(Table2734[[#This Row],[PERSONAL FREEDOM]:[ECONOMIC FREEDOM]])</f>
        <v>8.39659080467691</v>
      </c>
      <c r="AZ107" s="57" t="n">
        <f aca="false">RANK(BA107,$BA$2:$BA$154)</f>
        <v>16</v>
      </c>
      <c r="BA107" s="30" t="n">
        <f aca="false">ROUND(AY107, 2)</f>
        <v>8.4</v>
      </c>
      <c r="BB107" s="43" t="n">
        <f aca="false">Table2734[[#This Row],[1 Rule of Law]]</f>
        <v>8.7</v>
      </c>
      <c r="BC107" s="43" t="n">
        <f aca="false">Table2734[[#This Row],[2 Security &amp; Safety]]</f>
        <v>9.1127264374153</v>
      </c>
      <c r="BD107" s="43" t="e">
        <f aca="false">AVERAGE(AQ107,U107,AI107,AV107,X107)</f>
        <v>#N/A</v>
      </c>
    </row>
    <row r="108" customFormat="false" ht="15" hidden="false" customHeight="true" outlineLevel="0" collapsed="false">
      <c r="A108" s="41" t="s">
        <v>161</v>
      </c>
      <c r="B108" s="42" t="s">
        <v>60</v>
      </c>
      <c r="C108" s="42" t="s">
        <v>60</v>
      </c>
      <c r="D108" s="42" t="s">
        <v>60</v>
      </c>
      <c r="E108" s="42" t="n">
        <v>6.410861</v>
      </c>
      <c r="F108" s="42" t="n">
        <v>9.56</v>
      </c>
      <c r="G108" s="42" t="n">
        <v>5</v>
      </c>
      <c r="H108" s="42" t="n">
        <v>10</v>
      </c>
      <c r="I108" s="42" t="n">
        <v>7.5</v>
      </c>
      <c r="J108" s="42" t="n">
        <v>10</v>
      </c>
      <c r="K108" s="42" t="n">
        <v>10</v>
      </c>
      <c r="L108" s="42" t="n">
        <f aca="false">AVERAGE(Table2734[[#This Row],[2Bi Disappearance]:[2Bv Terrorism Injured ]])</f>
        <v>8.5</v>
      </c>
      <c r="M108" s="42" t="n">
        <v>9</v>
      </c>
      <c r="N108" s="42" t="n">
        <v>7.5</v>
      </c>
      <c r="O108" s="47" t="n">
        <v>0</v>
      </c>
      <c r="P108" s="47" t="n">
        <f aca="false">AVERAGE(Table2734[[#This Row],[2Ci Female Genital Mutilation]:[2Ciii Equal Inheritance Rights]])</f>
        <v>5.5</v>
      </c>
      <c r="Q108" s="42" t="n">
        <f aca="false">AVERAGE(F108,L108,P108)</f>
        <v>7.85333333333333</v>
      </c>
      <c r="R108" s="42" t="n">
        <v>10</v>
      </c>
      <c r="S108" s="42" t="n">
        <v>10</v>
      </c>
      <c r="T108" s="42" t="n">
        <v>0</v>
      </c>
      <c r="U108" s="42" t="n">
        <f aca="false">AVERAGE(R108:T108)</f>
        <v>6.66666666666667</v>
      </c>
      <c r="V108" s="42" t="n">
        <v>2.5</v>
      </c>
      <c r="W108" s="42" t="n">
        <v>5</v>
      </c>
      <c r="X108" s="42" t="n">
        <f aca="false">AVERAGE(Table2734[[#This Row],[4A Freedom to establish religious organizations]:[4B Autonomy of religious organizations]])</f>
        <v>3.75</v>
      </c>
      <c r="Y108" s="42" t="n">
        <v>2.5</v>
      </c>
      <c r="Z108" s="42" t="n">
        <v>2.5</v>
      </c>
      <c r="AA108" s="42" t="n">
        <v>2.5</v>
      </c>
      <c r="AB108" s="42" t="n">
        <v>5</v>
      </c>
      <c r="AC108" s="42" t="n">
        <v>5</v>
      </c>
      <c r="AD108" s="42" t="e">
        <f aca="false">AVERAGE(Table2734[[#This Row],[5Ci Political parties]:[5ciii educational, sporting and cultural organizations]])</f>
        <v>#N/A</v>
      </c>
      <c r="AE108" s="42" t="n">
        <v>2.5</v>
      </c>
      <c r="AF108" s="42" t="n">
        <v>2.5</v>
      </c>
      <c r="AG108" s="42" t="n">
        <v>5</v>
      </c>
      <c r="AH108" s="42" t="e">
        <f aca="false">AVERAGE(Table2734[[#This Row],[5Di Political parties]:[5diii educational, sporting and cultural organizations5]])</f>
        <v>#N/A</v>
      </c>
      <c r="AI108" s="42" t="e">
        <f aca="false">AVERAGE(Y108:Z108,AD108,AH108)</f>
        <v>#N/A</v>
      </c>
      <c r="AJ108" s="42" t="n">
        <v>10</v>
      </c>
      <c r="AK108" s="47" t="n">
        <v>1.66666666666667</v>
      </c>
      <c r="AL108" s="47" t="n">
        <v>3.25</v>
      </c>
      <c r="AM108" s="47" t="n">
        <v>7.5</v>
      </c>
      <c r="AN108" s="47" t="n">
        <v>5</v>
      </c>
      <c r="AO108" s="47" t="n">
        <f aca="false">AVERAGE(Table2734[[#This Row],[6Di Access to foreign television (cable/ satellite)]:[6Dii Access to foreign newspapers]])</f>
        <v>6.25</v>
      </c>
      <c r="AP108" s="47" t="n">
        <v>5</v>
      </c>
      <c r="AQ108" s="42" t="n">
        <f aca="false">AVERAGE(AJ108:AL108,AO108:AP108)</f>
        <v>5.23333333333333</v>
      </c>
      <c r="AR108" s="42" t="n">
        <v>0</v>
      </c>
      <c r="AS108" s="42" t="n">
        <v>0</v>
      </c>
      <c r="AT108" s="42" t="n">
        <v>0</v>
      </c>
      <c r="AU108" s="42" t="n">
        <f aca="false">AVERAGE(AS108:AT108)</f>
        <v>0</v>
      </c>
      <c r="AV108" s="42" t="n">
        <f aca="false">AVERAGE(AR108,AU108)</f>
        <v>0</v>
      </c>
      <c r="AW108" s="43" t="n">
        <f aca="false">AVERAGE(Table2734[[#This Row],[RULE OF LAW]],Table2734[[#This Row],[SECURITY &amp; SAFETY]],Table2734[[#This Row],[PERSONAL FREEDOM (minus Security &amp;Safety and Rule of Law)]],Table2734[[#This Row],[PERSONAL FREEDOM (minus Security &amp;Safety and Rule of Law)]])</f>
        <v>5.44354858333333</v>
      </c>
      <c r="AX108" s="44" t="n">
        <v>7.21</v>
      </c>
      <c r="AY108" s="45" t="n">
        <f aca="false">AVERAGE(Table2734[[#This Row],[PERSONAL FREEDOM]:[ECONOMIC FREEDOM]])</f>
        <v>6.32677429166667</v>
      </c>
      <c r="AZ108" s="57" t="n">
        <f aca="false">RANK(BA108,$BA$2:$BA$154)</f>
        <v>116</v>
      </c>
      <c r="BA108" s="30" t="n">
        <f aca="false">ROUND(AY108, 2)</f>
        <v>6.33</v>
      </c>
      <c r="BB108" s="43" t="n">
        <f aca="false">Table2734[[#This Row],[1 Rule of Law]]</f>
        <v>6.410861</v>
      </c>
      <c r="BC108" s="43" t="n">
        <f aca="false">Table2734[[#This Row],[2 Security &amp; Safety]]</f>
        <v>7.85333333333333</v>
      </c>
      <c r="BD108" s="43" t="e">
        <f aca="false">AVERAGE(AQ108,U108,AI108,AV108,X108)</f>
        <v>#N/A</v>
      </c>
    </row>
    <row r="109" customFormat="false" ht="15" hidden="false" customHeight="true" outlineLevel="0" collapsed="false">
      <c r="A109" s="41" t="s">
        <v>162</v>
      </c>
      <c r="B109" s="42" t="n">
        <v>2.63333333333333</v>
      </c>
      <c r="C109" s="42" t="n">
        <v>3.94485582347084</v>
      </c>
      <c r="D109" s="42" t="n">
        <v>3.87801706243191</v>
      </c>
      <c r="E109" s="42" t="n">
        <v>3.5</v>
      </c>
      <c r="F109" s="42" t="n">
        <v>6.84</v>
      </c>
      <c r="G109" s="42" t="n">
        <v>0</v>
      </c>
      <c r="H109" s="42" t="n">
        <v>5.00282932386451</v>
      </c>
      <c r="I109" s="42" t="n">
        <v>5</v>
      </c>
      <c r="J109" s="42" t="n">
        <v>6.86281371411108</v>
      </c>
      <c r="K109" s="42" t="n">
        <v>7.00510346604042</v>
      </c>
      <c r="L109" s="42" t="n">
        <f aca="false">AVERAGE(Table2734[[#This Row],[2Bi Disappearance]:[2Bv Terrorism Injured ]])</f>
        <v>4.7741493008032</v>
      </c>
      <c r="M109" s="42" t="n">
        <v>10</v>
      </c>
      <c r="N109" s="42" t="n">
        <v>5</v>
      </c>
      <c r="O109" s="47" t="n">
        <v>5</v>
      </c>
      <c r="P109" s="47" t="n">
        <f aca="false">AVERAGE(Table2734[[#This Row],[2Ci Female Genital Mutilation]:[2Ciii Equal Inheritance Rights]])</f>
        <v>6.66666666666667</v>
      </c>
      <c r="Q109" s="42" t="n">
        <f aca="false">AVERAGE(F109,L109,P109)</f>
        <v>6.09360532248996</v>
      </c>
      <c r="R109" s="42" t="n">
        <v>5</v>
      </c>
      <c r="S109" s="42" t="n">
        <v>5</v>
      </c>
      <c r="T109" s="42" t="n">
        <v>0</v>
      </c>
      <c r="U109" s="42" t="n">
        <f aca="false">AVERAGE(R109:T109)</f>
        <v>3.33333333333333</v>
      </c>
      <c r="V109" s="42" t="n">
        <v>2.5</v>
      </c>
      <c r="W109" s="42" t="n">
        <v>7.5</v>
      </c>
      <c r="X109" s="42" t="n">
        <f aca="false">AVERAGE(Table2734[[#This Row],[4A Freedom to establish religious organizations]:[4B Autonomy of religious organizations]])</f>
        <v>5</v>
      </c>
      <c r="Y109" s="42" t="n">
        <v>7.5</v>
      </c>
      <c r="Z109" s="42" t="n">
        <v>7.5</v>
      </c>
      <c r="AA109" s="42" t="n">
        <v>7.5</v>
      </c>
      <c r="AB109" s="42" t="n">
        <v>7.5</v>
      </c>
      <c r="AC109" s="42" t="n">
        <v>7.5</v>
      </c>
      <c r="AD109" s="42" t="e">
        <f aca="false">AVERAGE(Table2734[[#This Row],[5Ci Political parties]:[5ciii educational, sporting and cultural organizations]])</f>
        <v>#N/A</v>
      </c>
      <c r="AE109" s="42" t="n">
        <v>10</v>
      </c>
      <c r="AF109" s="42" t="n">
        <v>10</v>
      </c>
      <c r="AG109" s="42" t="n">
        <v>10</v>
      </c>
      <c r="AH109" s="42" t="e">
        <f aca="false">AVERAGE(Table2734[[#This Row],[5Di Political parties]:[5diii educational, sporting and cultural organizations5]])</f>
        <v>#N/A</v>
      </c>
      <c r="AI109" s="42" t="e">
        <f aca="false">AVERAGE(Y109:Z109,AD109,AH109)</f>
        <v>#N/A</v>
      </c>
      <c r="AJ109" s="42" t="n">
        <v>3.75590184352627</v>
      </c>
      <c r="AK109" s="47" t="n">
        <v>4</v>
      </c>
      <c r="AL109" s="47" t="n">
        <v>2.75</v>
      </c>
      <c r="AM109" s="47" t="n">
        <v>10</v>
      </c>
      <c r="AN109" s="47" t="n">
        <v>7.5</v>
      </c>
      <c r="AO109" s="47" t="n">
        <f aca="false">AVERAGE(Table2734[[#This Row],[6Di Access to foreign television (cable/ satellite)]:[6Dii Access to foreign newspapers]])</f>
        <v>8.75</v>
      </c>
      <c r="AP109" s="47" t="n">
        <v>7.5</v>
      </c>
      <c r="AQ109" s="42" t="n">
        <f aca="false">AVERAGE(AJ109:AL109,AO109:AP109)</f>
        <v>5.35118036870526</v>
      </c>
      <c r="AR109" s="42" t="n">
        <v>2.5</v>
      </c>
      <c r="AS109" s="42" t="n">
        <v>0</v>
      </c>
      <c r="AT109" s="42" t="n">
        <v>0</v>
      </c>
      <c r="AU109" s="42" t="n">
        <f aca="false">AVERAGE(AS109:AT109)</f>
        <v>0</v>
      </c>
      <c r="AV109" s="42" t="n">
        <f aca="false">AVERAGE(AR109,AU109)</f>
        <v>1.25</v>
      </c>
      <c r="AW109" s="43" t="n">
        <f aca="false">AVERAGE(Table2734[[#This Row],[RULE OF LAW]],Table2734[[#This Row],[SECURITY &amp; SAFETY]],Table2734[[#This Row],[PERSONAL FREEDOM (minus Security &amp;Safety and Rule of Law)]],Table2734[[#This Row],[PERSONAL FREEDOM (minus Security &amp;Safety and Rule of Law)]])</f>
        <v>4.70435270082635</v>
      </c>
      <c r="AX109" s="44" t="n">
        <v>6.34</v>
      </c>
      <c r="AY109" s="45" t="n">
        <f aca="false">AVERAGE(Table2734[[#This Row],[PERSONAL FREEDOM]:[ECONOMIC FREEDOM]])</f>
        <v>5.52217635041317</v>
      </c>
      <c r="AZ109" s="57" t="n">
        <f aca="false">RANK(BA109,$BA$2:$BA$154)</f>
        <v>139</v>
      </c>
      <c r="BA109" s="30" t="n">
        <f aca="false">ROUND(AY109, 2)</f>
        <v>5.52</v>
      </c>
      <c r="BB109" s="43" t="n">
        <f aca="false">Table2734[[#This Row],[1 Rule of Law]]</f>
        <v>3.5</v>
      </c>
      <c r="BC109" s="43" t="n">
        <f aca="false">Table2734[[#This Row],[2 Security &amp; Safety]]</f>
        <v>6.09360532248996</v>
      </c>
      <c r="BD109" s="43" t="e">
        <f aca="false">AVERAGE(AQ109,U109,AI109,AV109,X109)</f>
        <v>#N/A</v>
      </c>
    </row>
    <row r="110" customFormat="false" ht="15" hidden="false" customHeight="true" outlineLevel="0" collapsed="false">
      <c r="A110" s="41" t="s">
        <v>163</v>
      </c>
      <c r="B110" s="42" t="n">
        <v>5.76666666666667</v>
      </c>
      <c r="C110" s="42" t="n">
        <v>5.05113062175066</v>
      </c>
      <c r="D110" s="42" t="n">
        <v>3.83771875864027</v>
      </c>
      <c r="E110" s="42" t="n">
        <v>4.9</v>
      </c>
      <c r="F110" s="42" t="n">
        <v>1.88</v>
      </c>
      <c r="G110" s="42" t="n">
        <v>10</v>
      </c>
      <c r="H110" s="42" t="n">
        <v>10</v>
      </c>
      <c r="I110" s="42" t="n">
        <v>10</v>
      </c>
      <c r="J110" s="42" t="n">
        <v>10</v>
      </c>
      <c r="K110" s="42" t="n">
        <v>10</v>
      </c>
      <c r="L110" s="42" t="n">
        <f aca="false">AVERAGE(Table2734[[#This Row],[2Bi Disappearance]:[2Bv Terrorism Injured ]])</f>
        <v>10</v>
      </c>
      <c r="M110" s="42" t="s">
        <v>60</v>
      </c>
      <c r="N110" s="42" t="n">
        <v>10</v>
      </c>
      <c r="O110" s="47" t="n">
        <v>10</v>
      </c>
      <c r="P110" s="47" t="n">
        <f aca="false">AVERAGE(Table2734[[#This Row],[2Ci Female Genital Mutilation]:[2Ciii Equal Inheritance Rights]])</f>
        <v>10</v>
      </c>
      <c r="Q110" s="42" t="n">
        <f aca="false">AVERAGE(F110,L110,P110)</f>
        <v>7.29333333333333</v>
      </c>
      <c r="R110" s="42" t="n">
        <v>10</v>
      </c>
      <c r="S110" s="42" t="n">
        <v>10</v>
      </c>
      <c r="T110" s="42" t="n">
        <v>10</v>
      </c>
      <c r="U110" s="42" t="n">
        <f aca="false">AVERAGE(R110:T110)</f>
        <v>10</v>
      </c>
      <c r="V110" s="42" t="n">
        <v>10</v>
      </c>
      <c r="W110" s="42" t="n">
        <v>10</v>
      </c>
      <c r="X110" s="42" t="n">
        <f aca="false">AVERAGE(Table2734[[#This Row],[4A Freedom to establish religious organizations]:[4B Autonomy of religious organizations]])</f>
        <v>10</v>
      </c>
      <c r="Y110" s="42" t="n">
        <v>10</v>
      </c>
      <c r="Z110" s="42" t="n">
        <v>10</v>
      </c>
      <c r="AA110" s="42" t="n">
        <v>10</v>
      </c>
      <c r="AB110" s="42" t="n">
        <v>10</v>
      </c>
      <c r="AC110" s="42" t="n">
        <v>10</v>
      </c>
      <c r="AD110" s="42" t="e">
        <f aca="false">AVERAGE(Table2734[[#This Row],[5Ci Political parties]:[5ciii educational, sporting and cultural organizations]])</f>
        <v>#N/A</v>
      </c>
      <c r="AE110" s="42" t="n">
        <v>10</v>
      </c>
      <c r="AF110" s="42" t="n">
        <v>10</v>
      </c>
      <c r="AG110" s="42" t="n">
        <v>10</v>
      </c>
      <c r="AH110" s="42" t="e">
        <f aca="false">AVERAGE(Table2734[[#This Row],[5Di Political parties]:[5diii educational, sporting and cultural organizations5]])</f>
        <v>#N/A</v>
      </c>
      <c r="AI110" s="42" t="e">
        <f aca="false">AVERAGE(Y110:Z110,AD110,AH110)</f>
        <v>#N/A</v>
      </c>
      <c r="AJ110" s="42" t="n">
        <v>0</v>
      </c>
      <c r="AK110" s="47" t="n">
        <v>4.33333333333333</v>
      </c>
      <c r="AL110" s="47" t="n">
        <v>5.25</v>
      </c>
      <c r="AM110" s="47" t="n">
        <v>10</v>
      </c>
      <c r="AN110" s="47" t="n">
        <v>10</v>
      </c>
      <c r="AO110" s="47" t="n">
        <f aca="false">AVERAGE(Table2734[[#This Row],[6Di Access to foreign television (cable/ satellite)]:[6Dii Access to foreign newspapers]])</f>
        <v>10</v>
      </c>
      <c r="AP110" s="47" t="n">
        <v>10</v>
      </c>
      <c r="AQ110" s="42" t="n">
        <f aca="false">AVERAGE(AJ110:AL110,AO110:AP110)</f>
        <v>5.91666666666667</v>
      </c>
      <c r="AR110" s="42" t="s">
        <v>60</v>
      </c>
      <c r="AS110" s="42" t="n">
        <v>10</v>
      </c>
      <c r="AT110" s="42" t="n">
        <v>10</v>
      </c>
      <c r="AU110" s="42" t="n">
        <f aca="false">AVERAGE(AS110:AT110)</f>
        <v>10</v>
      </c>
      <c r="AV110" s="42" t="n">
        <f aca="false">AVERAGE(AR110,AU110)</f>
        <v>10</v>
      </c>
      <c r="AW110" s="43" t="n">
        <f aca="false">AVERAGE(Table2734[[#This Row],[RULE OF LAW]],Table2734[[#This Row],[SECURITY &amp; SAFETY]],Table2734[[#This Row],[PERSONAL FREEDOM (minus Security &amp;Safety and Rule of Law)]],Table2734[[#This Row],[PERSONAL FREEDOM (minus Security &amp;Safety and Rule of Law)]])</f>
        <v>7.64</v>
      </c>
      <c r="AX110" s="44" t="n">
        <v>7.12</v>
      </c>
      <c r="AY110" s="45" t="n">
        <f aca="false">AVERAGE(Table2734[[#This Row],[PERSONAL FREEDOM]:[ECONOMIC FREEDOM]])</f>
        <v>7.38</v>
      </c>
      <c r="AZ110" s="57" t="n">
        <f aca="false">RANK(BA110,$BA$2:$BA$154)</f>
        <v>55</v>
      </c>
      <c r="BA110" s="30" t="n">
        <f aca="false">ROUND(AY110, 2)</f>
        <v>7.38</v>
      </c>
      <c r="BB110" s="43" t="n">
        <f aca="false">Table2734[[#This Row],[1 Rule of Law]]</f>
        <v>4.9</v>
      </c>
      <c r="BC110" s="43" t="n">
        <f aca="false">Table2734[[#This Row],[2 Security &amp; Safety]]</f>
        <v>7.29333333333333</v>
      </c>
      <c r="BD110" s="43" t="e">
        <f aca="false">AVERAGE(AQ110,U110,AI110,AV110,X110)</f>
        <v>#N/A</v>
      </c>
    </row>
    <row r="111" customFormat="false" ht="15" hidden="false" customHeight="true" outlineLevel="0" collapsed="false">
      <c r="A111" s="41" t="s">
        <v>164</v>
      </c>
      <c r="B111" s="42" t="s">
        <v>60</v>
      </c>
      <c r="C111" s="42" t="s">
        <v>60</v>
      </c>
      <c r="D111" s="42" t="s">
        <v>60</v>
      </c>
      <c r="E111" s="42" t="n">
        <v>4.234174</v>
      </c>
      <c r="F111" s="42" t="n">
        <v>5.84</v>
      </c>
      <c r="G111" s="42" t="n">
        <v>10</v>
      </c>
      <c r="H111" s="42" t="n">
        <v>10</v>
      </c>
      <c r="I111" s="42" t="n">
        <v>7.5</v>
      </c>
      <c r="J111" s="42" t="n">
        <v>10</v>
      </c>
      <c r="K111" s="42" t="n">
        <v>10</v>
      </c>
      <c r="L111" s="42" t="n">
        <f aca="false">AVERAGE(Table2734[[#This Row],[2Bi Disappearance]:[2Bv Terrorism Injured ]])</f>
        <v>9.5</v>
      </c>
      <c r="M111" s="42" t="n">
        <v>10</v>
      </c>
      <c r="N111" s="42" t="n">
        <v>5</v>
      </c>
      <c r="O111" s="47" t="n">
        <v>5</v>
      </c>
      <c r="P111" s="47" t="n">
        <f aca="false">AVERAGE(Table2734[[#This Row],[2Ci Female Genital Mutilation]:[2Ciii Equal Inheritance Rights]])</f>
        <v>6.66666666666667</v>
      </c>
      <c r="Q111" s="42" t="n">
        <f aca="false">AVERAGE(F111,L111,P111)</f>
        <v>7.33555555555556</v>
      </c>
      <c r="R111" s="42" t="n">
        <v>10</v>
      </c>
      <c r="S111" s="42" t="n">
        <v>10</v>
      </c>
      <c r="T111" s="42" t="n">
        <v>5</v>
      </c>
      <c r="U111" s="42" t="n">
        <f aca="false">AVERAGE(R111:T111)</f>
        <v>8.33333333333333</v>
      </c>
      <c r="V111" s="42" t="s">
        <v>60</v>
      </c>
      <c r="W111" s="42" t="s">
        <v>60</v>
      </c>
      <c r="X111" s="42" t="s">
        <v>60</v>
      </c>
      <c r="Y111" s="42" t="s">
        <v>60</v>
      </c>
      <c r="Z111" s="42" t="s">
        <v>60</v>
      </c>
      <c r="AA111" s="42" t="s">
        <v>60</v>
      </c>
      <c r="AB111" s="42" t="s">
        <v>60</v>
      </c>
      <c r="AC111" s="42" t="s">
        <v>60</v>
      </c>
      <c r="AD111" s="42" t="s">
        <v>60</v>
      </c>
      <c r="AE111" s="42" t="s">
        <v>60</v>
      </c>
      <c r="AF111" s="42" t="s">
        <v>60</v>
      </c>
      <c r="AG111" s="42" t="s">
        <v>60</v>
      </c>
      <c r="AH111" s="42" t="s">
        <v>60</v>
      </c>
      <c r="AI111" s="42" t="s">
        <v>60</v>
      </c>
      <c r="AJ111" s="42" t="n">
        <v>10</v>
      </c>
      <c r="AK111" s="47" t="n">
        <v>8</v>
      </c>
      <c r="AL111" s="47" t="n">
        <v>7.25</v>
      </c>
      <c r="AM111" s="47" t="s">
        <v>60</v>
      </c>
      <c r="AN111" s="47" t="s">
        <v>60</v>
      </c>
      <c r="AO111" s="47" t="s">
        <v>60</v>
      </c>
      <c r="AP111" s="47" t="s">
        <v>60</v>
      </c>
      <c r="AQ111" s="42" t="n">
        <f aca="false">AVERAGE(AJ111:AL111,AO111:AP111)</f>
        <v>8.41666666666667</v>
      </c>
      <c r="AR111" s="42" t="n">
        <v>5</v>
      </c>
      <c r="AS111" s="42" t="n">
        <v>0</v>
      </c>
      <c r="AT111" s="42" t="n">
        <v>10</v>
      </c>
      <c r="AU111" s="42" t="n">
        <f aca="false">AVERAGE(AS111:AT111)</f>
        <v>5</v>
      </c>
      <c r="AV111" s="42" t="n">
        <f aca="false">AVERAGE(AR111,AU111)</f>
        <v>5</v>
      </c>
      <c r="AW111" s="43" t="n">
        <f aca="false">AVERAGE(Table2734[[#This Row],[RULE OF LAW]],Table2734[[#This Row],[SECURITY &amp; SAFETY]],Table2734[[#This Row],[PERSONAL FREEDOM (minus Security &amp;Safety and Rule of Law)]],Table2734[[#This Row],[PERSONAL FREEDOM (minus Security &amp;Safety and Rule of Law)]])</f>
        <v>6.51743238888889</v>
      </c>
      <c r="AX111" s="44" t="n">
        <v>7.06</v>
      </c>
      <c r="AY111" s="45" t="n">
        <f aca="false">AVERAGE(Table2734[[#This Row],[PERSONAL FREEDOM]:[ECONOMIC FREEDOM]])</f>
        <v>6.78871619444444</v>
      </c>
      <c r="AZ111" s="57" t="n">
        <f aca="false">RANK(BA111,$BA$2:$BA$154)</f>
        <v>88</v>
      </c>
      <c r="BA111" s="30" t="n">
        <f aca="false">ROUND(AY111, 2)</f>
        <v>6.79</v>
      </c>
      <c r="BB111" s="43" t="n">
        <f aca="false">Table2734[[#This Row],[1 Rule of Law]]</f>
        <v>4.234174</v>
      </c>
      <c r="BC111" s="43" t="n">
        <f aca="false">Table2734[[#This Row],[2 Security &amp; Safety]]</f>
        <v>7.33555555555556</v>
      </c>
      <c r="BD111" s="43" t="n">
        <f aca="false">AVERAGE(AQ111,U111,AI111,AV111,X111)</f>
        <v>7.25</v>
      </c>
    </row>
    <row r="112" customFormat="false" ht="15" hidden="false" customHeight="true" outlineLevel="0" collapsed="false">
      <c r="A112" s="41" t="s">
        <v>165</v>
      </c>
      <c r="B112" s="42" t="s">
        <v>60</v>
      </c>
      <c r="C112" s="42" t="s">
        <v>60</v>
      </c>
      <c r="D112" s="42" t="s">
        <v>60</v>
      </c>
      <c r="E112" s="42" t="n">
        <v>4.247778</v>
      </c>
      <c r="F112" s="42" t="n">
        <v>6.00188465193804</v>
      </c>
      <c r="G112" s="42" t="n">
        <v>10</v>
      </c>
      <c r="H112" s="42" t="n">
        <v>10</v>
      </c>
      <c r="I112" s="42" t="n">
        <v>5</v>
      </c>
      <c r="J112" s="42" t="n">
        <v>10</v>
      </c>
      <c r="K112" s="42" t="n">
        <v>9.87829177022642</v>
      </c>
      <c r="L112" s="42" t="n">
        <f aca="false">AVERAGE(Table2734[[#This Row],[2Bi Disappearance]:[2Bv Terrorism Injured ]])</f>
        <v>8.97565835404529</v>
      </c>
      <c r="M112" s="42" t="n">
        <v>10</v>
      </c>
      <c r="N112" s="42" t="n">
        <v>10</v>
      </c>
      <c r="O112" s="47" t="n">
        <v>10</v>
      </c>
      <c r="P112" s="47" t="n">
        <f aca="false">AVERAGE(Table2734[[#This Row],[2Ci Female Genital Mutilation]:[2Ciii Equal Inheritance Rights]])</f>
        <v>10</v>
      </c>
      <c r="Q112" s="42" t="n">
        <f aca="false">AVERAGE(F112,L112,P112)</f>
        <v>8.32584766866111</v>
      </c>
      <c r="R112" s="42" t="n">
        <v>10</v>
      </c>
      <c r="S112" s="42" t="n">
        <v>10</v>
      </c>
      <c r="T112" s="42" t="n">
        <v>10</v>
      </c>
      <c r="U112" s="42" t="n">
        <f aca="false">AVERAGE(R112:T112)</f>
        <v>10</v>
      </c>
      <c r="V112" s="42" t="n">
        <v>5</v>
      </c>
      <c r="W112" s="42" t="n">
        <v>7.5</v>
      </c>
      <c r="X112" s="42" t="n">
        <f aca="false">AVERAGE(Table2734[[#This Row],[4A Freedom to establish religious organizations]:[4B Autonomy of religious organizations]])</f>
        <v>6.25</v>
      </c>
      <c r="Y112" s="42" t="n">
        <v>7.5</v>
      </c>
      <c r="Z112" s="42" t="n">
        <v>7.5</v>
      </c>
      <c r="AA112" s="42" t="n">
        <v>5</v>
      </c>
      <c r="AB112" s="42" t="n">
        <v>5</v>
      </c>
      <c r="AC112" s="42" t="n">
        <v>5</v>
      </c>
      <c r="AD112" s="42" t="e">
        <f aca="false">AVERAGE(Table2734[[#This Row],[5Ci Political parties]:[5ciii educational, sporting and cultural organizations]])</f>
        <v>#N/A</v>
      </c>
      <c r="AE112" s="42" t="n">
        <v>5</v>
      </c>
      <c r="AF112" s="42" t="n">
        <v>5</v>
      </c>
      <c r="AG112" s="42" t="n">
        <v>5</v>
      </c>
      <c r="AH112" s="42" t="e">
        <f aca="false">AVERAGE(Table2734[[#This Row],[5Di Political parties]:[5diii educational, sporting and cultural organizations5]])</f>
        <v>#N/A</v>
      </c>
      <c r="AI112" s="42" t="e">
        <f aca="false">AVERAGE(Y112:Z112,AD112,AH112)</f>
        <v>#N/A</v>
      </c>
      <c r="AJ112" s="42" t="n">
        <v>0</v>
      </c>
      <c r="AK112" s="47" t="n">
        <v>4</v>
      </c>
      <c r="AL112" s="47" t="n">
        <v>4</v>
      </c>
      <c r="AM112" s="47" t="n">
        <v>10</v>
      </c>
      <c r="AN112" s="47" t="n">
        <v>10</v>
      </c>
      <c r="AO112" s="47" t="n">
        <f aca="false">AVERAGE(Table2734[[#This Row],[6Di Access to foreign television (cable/ satellite)]:[6Dii Access to foreign newspapers]])</f>
        <v>10</v>
      </c>
      <c r="AP112" s="47" t="n">
        <v>10</v>
      </c>
      <c r="AQ112" s="42" t="n">
        <f aca="false">AVERAGE(AJ112:AL112,AO112:AP112)</f>
        <v>5.6</v>
      </c>
      <c r="AR112" s="42" t="n">
        <v>10</v>
      </c>
      <c r="AS112" s="42" t="n">
        <v>10</v>
      </c>
      <c r="AT112" s="42" t="n">
        <v>10</v>
      </c>
      <c r="AU112" s="42" t="n">
        <f aca="false">AVERAGE(AS112:AT112)</f>
        <v>10</v>
      </c>
      <c r="AV112" s="42" t="n">
        <f aca="false">AVERAGE(AR112,AU112)</f>
        <v>10</v>
      </c>
      <c r="AW112" s="43" t="n">
        <f aca="false">AVERAGE(Table2734[[#This Row],[RULE OF LAW]],Table2734[[#This Row],[SECURITY &amp; SAFETY]],Table2734[[#This Row],[PERSONAL FREEDOM (minus Security &amp;Safety and Rule of Law)]],Table2734[[#This Row],[PERSONAL FREEDOM (minus Security &amp;Safety and Rule of Law)]])</f>
        <v>6.95340641716528</v>
      </c>
      <c r="AX112" s="44" t="n">
        <v>6.81</v>
      </c>
      <c r="AY112" s="45" t="n">
        <f aca="false">AVERAGE(Table2734[[#This Row],[PERSONAL FREEDOM]:[ECONOMIC FREEDOM]])</f>
        <v>6.88170320858264</v>
      </c>
      <c r="AZ112" s="57" t="n">
        <f aca="false">RANK(BA112,$BA$2:$BA$154)</f>
        <v>81</v>
      </c>
      <c r="BA112" s="30" t="n">
        <f aca="false">ROUND(AY112, 2)</f>
        <v>6.88</v>
      </c>
      <c r="BB112" s="43" t="n">
        <f aca="false">Table2734[[#This Row],[1 Rule of Law]]</f>
        <v>4.247778</v>
      </c>
      <c r="BC112" s="43" t="n">
        <f aca="false">Table2734[[#This Row],[2 Security &amp; Safety]]</f>
        <v>8.32584766866111</v>
      </c>
      <c r="BD112" s="43" t="e">
        <f aca="false">AVERAGE(AQ112,U112,AI112,AV112,X112)</f>
        <v>#N/A</v>
      </c>
    </row>
    <row r="113" customFormat="false" ht="15" hidden="false" customHeight="true" outlineLevel="0" collapsed="false">
      <c r="A113" s="41" t="s">
        <v>166</v>
      </c>
      <c r="B113" s="42" t="n">
        <v>7.4</v>
      </c>
      <c r="C113" s="42" t="n">
        <v>4.3137713767596</v>
      </c>
      <c r="D113" s="42" t="n">
        <v>4.51629481517625</v>
      </c>
      <c r="E113" s="42" t="n">
        <v>5.4</v>
      </c>
      <c r="F113" s="42" t="n">
        <v>6.16</v>
      </c>
      <c r="G113" s="42" t="n">
        <v>10</v>
      </c>
      <c r="H113" s="42" t="n">
        <v>10</v>
      </c>
      <c r="I113" s="42" t="n">
        <v>7.5</v>
      </c>
      <c r="J113" s="42" t="n">
        <v>10</v>
      </c>
      <c r="K113" s="42" t="n">
        <v>10</v>
      </c>
      <c r="L113" s="42" t="n">
        <f aca="false">AVERAGE(Table2734[[#This Row],[2Bi Disappearance]:[2Bv Terrorism Injured ]])</f>
        <v>9.5</v>
      </c>
      <c r="M113" s="42" t="s">
        <v>60</v>
      </c>
      <c r="N113" s="42" t="n">
        <v>10</v>
      </c>
      <c r="O113" s="47" t="n">
        <v>10</v>
      </c>
      <c r="P113" s="47" t="n">
        <f aca="false">AVERAGE(Table2734[[#This Row],[2Ci Female Genital Mutilation]:[2Ciii Equal Inheritance Rights]])</f>
        <v>10</v>
      </c>
      <c r="Q113" s="42" t="n">
        <f aca="false">AVERAGE(F113,L113,P113)</f>
        <v>8.55333333333333</v>
      </c>
      <c r="R113" s="42" t="n">
        <v>10</v>
      </c>
      <c r="S113" s="42" t="n">
        <v>10</v>
      </c>
      <c r="T113" s="42" t="n">
        <v>10</v>
      </c>
      <c r="U113" s="42" t="n">
        <f aca="false">AVERAGE(R113:T113)</f>
        <v>10</v>
      </c>
      <c r="V113" s="42" t="n">
        <v>7.5</v>
      </c>
      <c r="W113" s="42" t="n">
        <v>7.5</v>
      </c>
      <c r="X113" s="42" t="n">
        <f aca="false">AVERAGE(Table2734[[#This Row],[4A Freedom to establish religious organizations]:[4B Autonomy of religious organizations]])</f>
        <v>7.5</v>
      </c>
      <c r="Y113" s="42" t="n">
        <v>7.5</v>
      </c>
      <c r="Z113" s="42" t="n">
        <v>7.5</v>
      </c>
      <c r="AA113" s="42" t="n">
        <v>7.5</v>
      </c>
      <c r="AB113" s="42" t="n">
        <v>5</v>
      </c>
      <c r="AC113" s="42" t="n">
        <v>7.5</v>
      </c>
      <c r="AD113" s="42" t="e">
        <f aca="false">AVERAGE(Table2734[[#This Row],[5Ci Political parties]:[5ciii educational, sporting and cultural organizations]])</f>
        <v>#N/A</v>
      </c>
      <c r="AE113" s="42" t="n">
        <v>7.5</v>
      </c>
      <c r="AF113" s="42" t="n">
        <v>7.5</v>
      </c>
      <c r="AG113" s="42" t="n">
        <v>7.5</v>
      </c>
      <c r="AH113" s="42" t="e">
        <f aca="false">AVERAGE(Table2734[[#This Row],[5Di Political parties]:[5diii educational, sporting and cultural organizations5]])</f>
        <v>#N/A</v>
      </c>
      <c r="AI113" s="42" t="e">
        <f aca="false">AVERAGE(Y113:Z113,AD113,AH113)</f>
        <v>#N/A</v>
      </c>
      <c r="AJ113" s="42" t="n">
        <v>0</v>
      </c>
      <c r="AK113" s="47" t="n">
        <v>5.33333333333333</v>
      </c>
      <c r="AL113" s="47" t="n">
        <v>5.25</v>
      </c>
      <c r="AM113" s="47" t="n">
        <v>10</v>
      </c>
      <c r="AN113" s="47" t="n">
        <v>10</v>
      </c>
      <c r="AO113" s="47" t="n">
        <f aca="false">AVERAGE(Table2734[[#This Row],[6Di Access to foreign television (cable/ satellite)]:[6Dii Access to foreign newspapers]])</f>
        <v>10</v>
      </c>
      <c r="AP113" s="47" t="n">
        <v>10</v>
      </c>
      <c r="AQ113" s="42" t="n">
        <f aca="false">AVERAGE(AJ113:AL113,AO113:AP113)</f>
        <v>6.11666666666667</v>
      </c>
      <c r="AR113" s="42" t="n">
        <v>10</v>
      </c>
      <c r="AS113" s="42" t="n">
        <v>10</v>
      </c>
      <c r="AT113" s="42" t="n">
        <v>10</v>
      </c>
      <c r="AU113" s="42" t="n">
        <f aca="false">AVERAGE(AS113:AT113)</f>
        <v>10</v>
      </c>
      <c r="AV113" s="42" t="n">
        <f aca="false">AVERAGE(AR113,AU113)</f>
        <v>10</v>
      </c>
      <c r="AW113" s="43" t="n">
        <f aca="false">AVERAGE(Table2734[[#This Row],[RULE OF LAW]],Table2734[[#This Row],[SECURITY &amp; SAFETY]],Table2734[[#This Row],[PERSONAL FREEDOM (minus Security &amp;Safety and Rule of Law)]],Table2734[[#This Row],[PERSONAL FREEDOM (minus Security &amp;Safety and Rule of Law)]])</f>
        <v>7.57916666666667</v>
      </c>
      <c r="AX113" s="44" t="n">
        <v>7.59</v>
      </c>
      <c r="AY113" s="45" t="n">
        <f aca="false">AVERAGE(Table2734[[#This Row],[PERSONAL FREEDOM]:[ECONOMIC FREEDOM]])</f>
        <v>7.58458333333333</v>
      </c>
      <c r="AZ113" s="57" t="n">
        <f aca="false">RANK(BA113,$BA$2:$BA$154)</f>
        <v>48</v>
      </c>
      <c r="BA113" s="30" t="n">
        <f aca="false">ROUND(AY113, 2)</f>
        <v>7.58</v>
      </c>
      <c r="BB113" s="43" t="n">
        <f aca="false">Table2734[[#This Row],[1 Rule of Law]]</f>
        <v>5.4</v>
      </c>
      <c r="BC113" s="43" t="n">
        <f aca="false">Table2734[[#This Row],[2 Security &amp; Safety]]</f>
        <v>8.55333333333333</v>
      </c>
      <c r="BD113" s="43" t="e">
        <f aca="false">AVERAGE(AQ113,U113,AI113,AV113,X113)</f>
        <v>#N/A</v>
      </c>
    </row>
    <row r="114" customFormat="false" ht="15" hidden="false" customHeight="true" outlineLevel="0" collapsed="false">
      <c r="A114" s="41" t="s">
        <v>167</v>
      </c>
      <c r="B114" s="42" t="n">
        <v>4.13333333333333</v>
      </c>
      <c r="C114" s="42" t="n">
        <v>4.27024716107232</v>
      </c>
      <c r="D114" s="42" t="n">
        <v>4.19282018010237</v>
      </c>
      <c r="E114" s="42" t="n">
        <v>4.2</v>
      </c>
      <c r="F114" s="42" t="n">
        <v>6.36</v>
      </c>
      <c r="G114" s="42" t="n">
        <v>5</v>
      </c>
      <c r="H114" s="42" t="n">
        <v>8.67039525010284</v>
      </c>
      <c r="I114" s="42" t="n">
        <v>2.5</v>
      </c>
      <c r="J114" s="42" t="n">
        <v>9.55463647954852</v>
      </c>
      <c r="K114" s="42" t="n">
        <v>9.52868616418363</v>
      </c>
      <c r="L114" s="42" t="n">
        <f aca="false">AVERAGE(Table2734[[#This Row],[2Bi Disappearance]:[2Bv Terrorism Injured ]])</f>
        <v>7.050743578767</v>
      </c>
      <c r="M114" s="42" t="n">
        <v>10</v>
      </c>
      <c r="N114" s="42" t="n">
        <v>10</v>
      </c>
      <c r="O114" s="47" t="n">
        <v>10</v>
      </c>
      <c r="P114" s="47" t="n">
        <f aca="false">AVERAGE(Table2734[[#This Row],[2Ci Female Genital Mutilation]:[2Ciii Equal Inheritance Rights]])</f>
        <v>10</v>
      </c>
      <c r="Q114" s="42" t="n">
        <f aca="false">AVERAGE(F114,L114,P114)</f>
        <v>7.80358119292233</v>
      </c>
      <c r="R114" s="42" t="n">
        <v>10</v>
      </c>
      <c r="S114" s="42" t="n">
        <v>5</v>
      </c>
      <c r="T114" s="42" t="n">
        <v>10</v>
      </c>
      <c r="U114" s="42" t="n">
        <f aca="false">AVERAGE(R114:T114)</f>
        <v>8.33333333333333</v>
      </c>
      <c r="V114" s="42" t="n">
        <v>5</v>
      </c>
      <c r="W114" s="42" t="n">
        <v>10</v>
      </c>
      <c r="X114" s="42" t="n">
        <f aca="false">AVERAGE(Table2734[[#This Row],[4A Freedom to establish religious organizations]:[4B Autonomy of religious organizations]])</f>
        <v>7.5</v>
      </c>
      <c r="Y114" s="42" t="n">
        <v>7.5</v>
      </c>
      <c r="Z114" s="42" t="n">
        <v>7.5</v>
      </c>
      <c r="AA114" s="42" t="n">
        <v>2.5</v>
      </c>
      <c r="AB114" s="42" t="n">
        <v>5</v>
      </c>
      <c r="AC114" s="42" t="n">
        <v>5</v>
      </c>
      <c r="AD114" s="42" t="e">
        <f aca="false">AVERAGE(Table2734[[#This Row],[5Ci Political parties]:[5ciii educational, sporting and cultural organizations]])</f>
        <v>#N/A</v>
      </c>
      <c r="AE114" s="42" t="n">
        <v>7.5</v>
      </c>
      <c r="AF114" s="42" t="n">
        <v>5</v>
      </c>
      <c r="AG114" s="42" t="n">
        <v>7.5</v>
      </c>
      <c r="AH114" s="42" t="e">
        <f aca="false">AVERAGE(Table2734[[#This Row],[5Di Political parties]:[5diii educational, sporting and cultural organizations5]])</f>
        <v>#N/A</v>
      </c>
      <c r="AI114" s="42" t="e">
        <f aca="false">AVERAGE(Y114:Z114,AD114,AH114)</f>
        <v>#N/A</v>
      </c>
      <c r="AJ114" s="42" t="n">
        <v>4.7398009395494</v>
      </c>
      <c r="AK114" s="47" t="n">
        <v>6</v>
      </c>
      <c r="AL114" s="47" t="n">
        <v>5</v>
      </c>
      <c r="AM114" s="47" t="n">
        <v>7.5</v>
      </c>
      <c r="AN114" s="47" t="n">
        <v>10</v>
      </c>
      <c r="AO114" s="47" t="n">
        <f aca="false">AVERAGE(Table2734[[#This Row],[6Di Access to foreign television (cable/ satellite)]:[6Dii Access to foreign newspapers]])</f>
        <v>8.75</v>
      </c>
      <c r="AP114" s="47" t="n">
        <v>7.5</v>
      </c>
      <c r="AQ114" s="42" t="n">
        <f aca="false">AVERAGE(AJ114:AL114,AO114:AP114)</f>
        <v>6.39796018790988</v>
      </c>
      <c r="AR114" s="42" t="n">
        <v>10</v>
      </c>
      <c r="AS114" s="42" t="n">
        <v>10</v>
      </c>
      <c r="AT114" s="42" t="n">
        <v>10</v>
      </c>
      <c r="AU114" s="42" t="n">
        <f aca="false">AVERAGE(AS114:AT114)</f>
        <v>10</v>
      </c>
      <c r="AV114" s="42" t="n">
        <f aca="false">AVERAGE(AR114,AU114)</f>
        <v>10</v>
      </c>
      <c r="AW114" s="43" t="n">
        <f aca="false">AVERAGE(Table2734[[#This Row],[RULE OF LAW]],Table2734[[#This Row],[SECURITY &amp; SAFETY]],Table2734[[#This Row],[PERSONAL FREEDOM (minus Security &amp;Safety and Rule of Law)]],Table2734[[#This Row],[PERSONAL FREEDOM (minus Security &amp;Safety and Rule of Law)]])</f>
        <v>6.86985798368824</v>
      </c>
      <c r="AX114" s="44" t="n">
        <v>7.35</v>
      </c>
      <c r="AY114" s="45" t="n">
        <f aca="false">AVERAGE(Table2734[[#This Row],[PERSONAL FREEDOM]:[ECONOMIC FREEDOM]])</f>
        <v>7.10992899184412</v>
      </c>
      <c r="AZ114" s="57" t="n">
        <f aca="false">RANK(BA114,$BA$2:$BA$154)</f>
        <v>62</v>
      </c>
      <c r="BA114" s="30" t="n">
        <f aca="false">ROUND(AY114, 2)</f>
        <v>7.11</v>
      </c>
      <c r="BB114" s="43" t="n">
        <f aca="false">Table2734[[#This Row],[1 Rule of Law]]</f>
        <v>4.2</v>
      </c>
      <c r="BC114" s="43" t="n">
        <f aca="false">Table2734[[#This Row],[2 Security &amp; Safety]]</f>
        <v>7.80358119292233</v>
      </c>
      <c r="BD114" s="43" t="e">
        <f aca="false">AVERAGE(AQ114,U114,AI114,AV114,X114)</f>
        <v>#N/A</v>
      </c>
    </row>
    <row r="115" customFormat="false" ht="15" hidden="false" customHeight="true" outlineLevel="0" collapsed="false">
      <c r="A115" s="41" t="s">
        <v>168</v>
      </c>
      <c r="B115" s="42" t="n">
        <v>8.96666666666667</v>
      </c>
      <c r="C115" s="42" t="n">
        <v>6.29337442673451</v>
      </c>
      <c r="D115" s="42" t="n">
        <v>7.32839708839539</v>
      </c>
      <c r="E115" s="42" t="n">
        <v>7.5</v>
      </c>
      <c r="F115" s="42" t="n">
        <v>9.52</v>
      </c>
      <c r="G115" s="42" t="n">
        <v>10</v>
      </c>
      <c r="H115" s="42" t="n">
        <v>10</v>
      </c>
      <c r="I115" s="42" t="n">
        <v>10</v>
      </c>
      <c r="J115" s="42" t="n">
        <v>10</v>
      </c>
      <c r="K115" s="42" t="n">
        <v>10</v>
      </c>
      <c r="L115" s="42" t="n">
        <f aca="false">AVERAGE(Table2734[[#This Row],[2Bi Disappearance]:[2Bv Terrorism Injured ]])</f>
        <v>10</v>
      </c>
      <c r="M115" s="42" t="n">
        <v>10</v>
      </c>
      <c r="N115" s="42" t="n">
        <v>10</v>
      </c>
      <c r="O115" s="47" t="n">
        <v>10</v>
      </c>
      <c r="P115" s="47" t="n">
        <f aca="false">AVERAGE(Table2734[[#This Row],[2Ci Female Genital Mutilation]:[2Ciii Equal Inheritance Rights]])</f>
        <v>10</v>
      </c>
      <c r="Q115" s="42" t="n">
        <f aca="false">AVERAGE(F115,L115,P115)</f>
        <v>9.84</v>
      </c>
      <c r="R115" s="42" t="n">
        <v>10</v>
      </c>
      <c r="S115" s="42" t="n">
        <v>10</v>
      </c>
      <c r="T115" s="42" t="n">
        <v>10</v>
      </c>
      <c r="U115" s="42" t="n">
        <f aca="false">AVERAGE(R115:T115)</f>
        <v>10</v>
      </c>
      <c r="V115" s="42" t="n">
        <v>10</v>
      </c>
      <c r="W115" s="42" t="n">
        <v>10</v>
      </c>
      <c r="X115" s="42" t="n">
        <f aca="false">AVERAGE(Table2734[[#This Row],[4A Freedom to establish religious organizations]:[4B Autonomy of religious organizations]])</f>
        <v>10</v>
      </c>
      <c r="Y115" s="42" t="n">
        <v>10</v>
      </c>
      <c r="Z115" s="42" t="n">
        <v>10</v>
      </c>
      <c r="AA115" s="42" t="n">
        <v>10</v>
      </c>
      <c r="AB115" s="42" t="n">
        <v>10</v>
      </c>
      <c r="AC115" s="42" t="n">
        <v>5</v>
      </c>
      <c r="AD115" s="42" t="e">
        <f aca="false">AVERAGE(Table2734[[#This Row],[5Ci Political parties]:[5ciii educational, sporting and cultural organizations]])</f>
        <v>#N/A</v>
      </c>
      <c r="AE115" s="42" t="n">
        <v>10</v>
      </c>
      <c r="AF115" s="42" t="n">
        <v>10</v>
      </c>
      <c r="AG115" s="42" t="n">
        <v>10</v>
      </c>
      <c r="AH115" s="42" t="e">
        <f aca="false">AVERAGE(Table2734[[#This Row],[5Di Political parties]:[5diii educational, sporting and cultural organizations5]])</f>
        <v>#N/A</v>
      </c>
      <c r="AI115" s="42" t="e">
        <f aca="false">AVERAGE(Y115:Z115,AD115,AH115)</f>
        <v>#N/A</v>
      </c>
      <c r="AJ115" s="42" t="n">
        <v>10</v>
      </c>
      <c r="AK115" s="47" t="n">
        <v>7.33333333333333</v>
      </c>
      <c r="AL115" s="47" t="n">
        <v>7.5</v>
      </c>
      <c r="AM115" s="47" t="n">
        <v>10</v>
      </c>
      <c r="AN115" s="47" t="n">
        <v>10</v>
      </c>
      <c r="AO115" s="47" t="n">
        <f aca="false">AVERAGE(Table2734[[#This Row],[6Di Access to foreign television (cable/ satellite)]:[6Dii Access to foreign newspapers]])</f>
        <v>10</v>
      </c>
      <c r="AP115" s="47" t="n">
        <v>10</v>
      </c>
      <c r="AQ115" s="42" t="n">
        <f aca="false">AVERAGE(AJ115:AL115,AO115:AP115)</f>
        <v>8.96666666666667</v>
      </c>
      <c r="AR115" s="42" t="n">
        <v>10</v>
      </c>
      <c r="AS115" s="42" t="n">
        <v>10</v>
      </c>
      <c r="AT115" s="42" t="n">
        <v>10</v>
      </c>
      <c r="AU115" s="42" t="n">
        <f aca="false">AVERAGE(AS115:AT115)</f>
        <v>10</v>
      </c>
      <c r="AV115" s="42" t="n">
        <f aca="false">AVERAGE(AR115,AU115)</f>
        <v>10</v>
      </c>
      <c r="AW115" s="43" t="n">
        <f aca="false">AVERAGE(Table2734[[#This Row],[RULE OF LAW]],Table2734[[#This Row],[SECURITY &amp; SAFETY]],Table2734[[#This Row],[PERSONAL FREEDOM (minus Security &amp;Safety and Rule of Law)]],Table2734[[#This Row],[PERSONAL FREEDOM (minus Security &amp;Safety and Rule of Law)]])</f>
        <v>9.19</v>
      </c>
      <c r="AX115" s="44" t="n">
        <v>7.22</v>
      </c>
      <c r="AY115" s="45" t="n">
        <f aca="false">AVERAGE(Table2734[[#This Row],[PERSONAL FREEDOM]:[ECONOMIC FREEDOM]])</f>
        <v>8.205</v>
      </c>
      <c r="AZ115" s="57" t="n">
        <f aca="false">RANK(BA115,$BA$2:$BA$154)</f>
        <v>22</v>
      </c>
      <c r="BA115" s="30" t="n">
        <f aca="false">ROUND(AY115, 2)</f>
        <v>8.21</v>
      </c>
      <c r="BB115" s="43" t="n">
        <f aca="false">Table2734[[#This Row],[1 Rule of Law]]</f>
        <v>7.5</v>
      </c>
      <c r="BC115" s="43" t="n">
        <f aca="false">Table2734[[#This Row],[2 Security &amp; Safety]]</f>
        <v>9.84</v>
      </c>
      <c r="BD115" s="43" t="e">
        <f aca="false">AVERAGE(AQ115,U115,AI115,AV115,X115)</f>
        <v>#N/A</v>
      </c>
    </row>
    <row r="116" customFormat="false" ht="15" hidden="false" customHeight="true" outlineLevel="0" collapsed="false">
      <c r="A116" s="41" t="s">
        <v>169</v>
      </c>
      <c r="B116" s="42" t="n">
        <v>7.36666666666667</v>
      </c>
      <c r="C116" s="42" t="n">
        <v>6.15241283920883</v>
      </c>
      <c r="D116" s="42" t="n">
        <v>6.24616765176441</v>
      </c>
      <c r="E116" s="42" t="n">
        <v>6.6</v>
      </c>
      <c r="F116" s="42" t="n">
        <v>9.56</v>
      </c>
      <c r="G116" s="42" t="n">
        <v>10</v>
      </c>
      <c r="H116" s="42" t="n">
        <v>10</v>
      </c>
      <c r="I116" s="42" t="n">
        <v>10</v>
      </c>
      <c r="J116" s="42" t="n">
        <v>10</v>
      </c>
      <c r="K116" s="42" t="n">
        <v>10</v>
      </c>
      <c r="L116" s="42" t="n">
        <f aca="false">AVERAGE(Table2734[[#This Row],[2Bi Disappearance]:[2Bv Terrorism Injured ]])</f>
        <v>10</v>
      </c>
      <c r="M116" s="42" t="n">
        <v>10</v>
      </c>
      <c r="N116" s="42" t="n">
        <v>10</v>
      </c>
      <c r="O116" s="47" t="n">
        <v>10</v>
      </c>
      <c r="P116" s="47" t="n">
        <f aca="false">AVERAGE(Table2734[[#This Row],[2Ci Female Genital Mutilation]:[2Ciii Equal Inheritance Rights]])</f>
        <v>10</v>
      </c>
      <c r="Q116" s="42" t="n">
        <f aca="false">AVERAGE(F116,L116,P116)</f>
        <v>9.85333333333333</v>
      </c>
      <c r="R116" s="42" t="n">
        <v>10</v>
      </c>
      <c r="S116" s="42" t="n">
        <v>10</v>
      </c>
      <c r="T116" s="42" t="n">
        <v>10</v>
      </c>
      <c r="U116" s="42" t="n">
        <f aca="false">AVERAGE(R116:T116)</f>
        <v>10</v>
      </c>
      <c r="V116" s="42" t="n">
        <v>10</v>
      </c>
      <c r="W116" s="42" t="n">
        <v>10</v>
      </c>
      <c r="X116" s="42" t="n">
        <f aca="false">AVERAGE(Table2734[[#This Row],[4A Freedom to establish religious organizations]:[4B Autonomy of religious organizations]])</f>
        <v>10</v>
      </c>
      <c r="Y116" s="42" t="n">
        <v>10</v>
      </c>
      <c r="Z116" s="42" t="n">
        <v>10</v>
      </c>
      <c r="AA116" s="42" t="n">
        <v>10</v>
      </c>
      <c r="AB116" s="42" t="n">
        <v>10</v>
      </c>
      <c r="AC116" s="42" t="n">
        <v>10</v>
      </c>
      <c r="AD116" s="42" t="e">
        <f aca="false">AVERAGE(Table2734[[#This Row],[5Ci Political parties]:[5ciii educational, sporting and cultural organizations]])</f>
        <v>#N/A</v>
      </c>
      <c r="AE116" s="42" t="n">
        <v>10</v>
      </c>
      <c r="AF116" s="42" t="n">
        <v>10</v>
      </c>
      <c r="AG116" s="42" t="n">
        <v>10</v>
      </c>
      <c r="AH116" s="42" t="e">
        <f aca="false">AVERAGE(Table2734[[#This Row],[5Di Political parties]:[5diii educational, sporting and cultural organizations5]])</f>
        <v>#N/A</v>
      </c>
      <c r="AI116" s="42" t="e">
        <f aca="false">AVERAGE(Y116:Z116,AD116,AH116)</f>
        <v>#N/A</v>
      </c>
      <c r="AJ116" s="42" t="n">
        <v>10</v>
      </c>
      <c r="AK116" s="47" t="n">
        <v>8.33333333333333</v>
      </c>
      <c r="AL116" s="47" t="n">
        <v>8.5</v>
      </c>
      <c r="AM116" s="47" t="n">
        <v>10</v>
      </c>
      <c r="AN116" s="47" t="n">
        <v>10</v>
      </c>
      <c r="AO116" s="47" t="n">
        <f aca="false">AVERAGE(Table2734[[#This Row],[6Di Access to foreign television (cable/ satellite)]:[6Dii Access to foreign newspapers]])</f>
        <v>10</v>
      </c>
      <c r="AP116" s="47" t="n">
        <v>10</v>
      </c>
      <c r="AQ116" s="42" t="n">
        <f aca="false">AVERAGE(AJ116:AL116,AO116:AP116)</f>
        <v>9.36666666666667</v>
      </c>
      <c r="AR116" s="42" t="n">
        <v>10</v>
      </c>
      <c r="AS116" s="42" t="n">
        <v>10</v>
      </c>
      <c r="AT116" s="42" t="n">
        <v>10</v>
      </c>
      <c r="AU116" s="42" t="n">
        <f aca="false">AVERAGE(AS116:AT116)</f>
        <v>10</v>
      </c>
      <c r="AV116" s="42" t="n">
        <f aca="false">AVERAGE(AR116,AU116)</f>
        <v>10</v>
      </c>
      <c r="AW116" s="43" t="n">
        <f aca="false">AVERAGE(Table2734[[#This Row],[RULE OF LAW]],Table2734[[#This Row],[SECURITY &amp; SAFETY]],Table2734[[#This Row],[PERSONAL FREEDOM (minus Security &amp;Safety and Rule of Law)]],Table2734[[#This Row],[PERSONAL FREEDOM (minus Security &amp;Safety and Rule of Law)]])</f>
        <v>9.05</v>
      </c>
      <c r="AX116" s="44" t="n">
        <v>7.23</v>
      </c>
      <c r="AY116" s="45" t="n">
        <f aca="false">AVERAGE(Table2734[[#This Row],[PERSONAL FREEDOM]:[ECONOMIC FREEDOM]])</f>
        <v>8.14</v>
      </c>
      <c r="AZ116" s="57" t="n">
        <f aca="false">RANK(BA116,$BA$2:$BA$154)</f>
        <v>26</v>
      </c>
      <c r="BA116" s="30" t="n">
        <f aca="false">ROUND(AY116, 2)</f>
        <v>8.14</v>
      </c>
      <c r="BB116" s="43" t="n">
        <f aca="false">Table2734[[#This Row],[1 Rule of Law]]</f>
        <v>6.6</v>
      </c>
      <c r="BC116" s="43" t="n">
        <f aca="false">Table2734[[#This Row],[2 Security &amp; Safety]]</f>
        <v>9.85333333333333</v>
      </c>
      <c r="BD116" s="43" t="e">
        <f aca="false">AVERAGE(AQ116,U116,AI116,AV116,X116)</f>
        <v>#N/A</v>
      </c>
    </row>
    <row r="117" customFormat="false" ht="15" hidden="false" customHeight="true" outlineLevel="0" collapsed="false">
      <c r="A117" s="41" t="s">
        <v>209</v>
      </c>
      <c r="B117" s="42" t="s">
        <v>60</v>
      </c>
      <c r="C117" s="42" t="s">
        <v>60</v>
      </c>
      <c r="D117" s="42" t="s">
        <v>60</v>
      </c>
      <c r="E117" s="42" t="n">
        <v>6.669343</v>
      </c>
      <c r="F117" s="42" t="n">
        <v>9.56</v>
      </c>
      <c r="G117" s="42" t="n">
        <v>5</v>
      </c>
      <c r="H117" s="42" t="n">
        <v>10</v>
      </c>
      <c r="I117" s="42" t="n">
        <v>10</v>
      </c>
      <c r="J117" s="42" t="n">
        <v>8.60449846896038</v>
      </c>
      <c r="K117" s="42" t="n">
        <v>9.89533738517203</v>
      </c>
      <c r="L117" s="42" t="n">
        <f aca="false">AVERAGE(Table2734[[#This Row],[2Bi Disappearance]:[2Bv Terrorism Injured ]])</f>
        <v>8.69996717082648</v>
      </c>
      <c r="M117" s="42" t="n">
        <v>7</v>
      </c>
      <c r="N117" s="42" t="n">
        <v>0</v>
      </c>
      <c r="O117" s="47" t="n">
        <v>0</v>
      </c>
      <c r="P117" s="47" t="n">
        <f aca="false">AVERAGE(Table2734[[#This Row],[2Ci Female Genital Mutilation]:[2Ciii Equal Inheritance Rights]])</f>
        <v>2.33333333333333</v>
      </c>
      <c r="Q117" s="42" t="n">
        <f aca="false">AVERAGE(F117,L117,P117)</f>
        <v>6.8644335013866</v>
      </c>
      <c r="R117" s="42" t="n">
        <v>10</v>
      </c>
      <c r="S117" s="42" t="n">
        <v>0</v>
      </c>
      <c r="T117" s="42" t="n">
        <v>0</v>
      </c>
      <c r="U117" s="42" t="n">
        <f aca="false">AVERAGE(R117:T117)</f>
        <v>3.33333333333333</v>
      </c>
      <c r="V117" s="42" t="n">
        <v>2.5</v>
      </c>
      <c r="W117" s="42" t="n">
        <v>2.5</v>
      </c>
      <c r="X117" s="42" t="n">
        <f aca="false">AVERAGE(Table2734[[#This Row],[4A Freedom to establish religious organizations]:[4B Autonomy of religious organizations]])</f>
        <v>2.5</v>
      </c>
      <c r="Y117" s="42" t="n">
        <v>2.5</v>
      </c>
      <c r="Z117" s="42" t="n">
        <v>5</v>
      </c>
      <c r="AA117" s="42" t="n">
        <v>0</v>
      </c>
      <c r="AB117" s="42" t="n">
        <v>0</v>
      </c>
      <c r="AC117" s="42" t="n">
        <v>5</v>
      </c>
      <c r="AD117" s="42" t="e">
        <f aca="false">AVERAGE(Table2734[[#This Row],[5Ci Political parties]:[5ciii educational, sporting and cultural organizations]])</f>
        <v>#N/A</v>
      </c>
      <c r="AE117" s="42" t="n">
        <v>0</v>
      </c>
      <c r="AF117" s="42" t="n">
        <v>0</v>
      </c>
      <c r="AG117" s="42" t="n">
        <v>2.5</v>
      </c>
      <c r="AH117" s="42" t="e">
        <f aca="false">AVERAGE(Table2734[[#This Row],[5Di Political parties]:[5diii educational, sporting and cultural organizations5]])</f>
        <v>#N/A</v>
      </c>
      <c r="AI117" s="42" t="e">
        <f aca="false">AVERAGE(Y117:Z117,AD117,AH117)</f>
        <v>#N/A</v>
      </c>
      <c r="AJ117" s="42" t="n">
        <v>10</v>
      </c>
      <c r="AK117" s="47" t="n">
        <v>3.33333333333333</v>
      </c>
      <c r="AL117" s="47" t="n">
        <v>3.75</v>
      </c>
      <c r="AM117" s="47" t="n">
        <v>7.5</v>
      </c>
      <c r="AN117" s="47" t="n">
        <v>5</v>
      </c>
      <c r="AO117" s="47" t="n">
        <f aca="false">AVERAGE(Table2734[[#This Row],[6Di Access to foreign television (cable/ satellite)]:[6Dii Access to foreign newspapers]])</f>
        <v>6.25</v>
      </c>
      <c r="AP117" s="47" t="n">
        <v>5</v>
      </c>
      <c r="AQ117" s="42" t="n">
        <f aca="false">AVERAGE(AJ117:AL117,AO117:AP117)</f>
        <v>5.66666666666667</v>
      </c>
      <c r="AR117" s="42" t="n">
        <v>0</v>
      </c>
      <c r="AS117" s="42" t="n">
        <v>0</v>
      </c>
      <c r="AT117" s="42" t="n">
        <v>0</v>
      </c>
      <c r="AU117" s="42" t="n">
        <f aca="false">AVERAGE(AS117:AT117)</f>
        <v>0</v>
      </c>
      <c r="AV117" s="42" t="n">
        <f aca="false">AVERAGE(AR117,AU117)</f>
        <v>0</v>
      </c>
      <c r="AW117" s="43" t="n">
        <f aca="false">AVERAGE(Table2734[[#This Row],[RULE OF LAW]],Table2734[[#This Row],[SECURITY &amp; SAFETY]],Table2734[[#This Row],[PERSONAL FREEDOM (minus Security &amp;Safety and Rule of Law)]],Table2734[[#This Row],[PERSONAL FREEDOM (minus Security &amp;Safety and Rule of Law)]])</f>
        <v>4.78344412534665</v>
      </c>
      <c r="AX117" s="44" t="n">
        <v>7.47</v>
      </c>
      <c r="AY117" s="45" t="n">
        <f aca="false">AVERAGE(Table2734[[#This Row],[PERSONAL FREEDOM]:[ECONOMIC FREEDOM]])</f>
        <v>6.12672206267333</v>
      </c>
      <c r="AZ117" s="57" t="n">
        <f aca="false">RANK(BA117,$BA$2:$BA$154)</f>
        <v>123</v>
      </c>
      <c r="BA117" s="30" t="n">
        <f aca="false">ROUND(AY117, 2)</f>
        <v>6.13</v>
      </c>
      <c r="BB117" s="43" t="n">
        <f aca="false">Table2734[[#This Row],[1 Rule of Law]]</f>
        <v>6.669343</v>
      </c>
      <c r="BC117" s="43" t="n">
        <f aca="false">Table2734[[#This Row],[2 Security &amp; Safety]]</f>
        <v>6.8644335013866</v>
      </c>
      <c r="BD117" s="43" t="e">
        <f aca="false">AVERAGE(AQ117,U117,AI117,AV117,X117)</f>
        <v>#N/A</v>
      </c>
    </row>
    <row r="118" customFormat="false" ht="15" hidden="false" customHeight="true" outlineLevel="0" collapsed="false">
      <c r="A118" s="41" t="s">
        <v>170</v>
      </c>
      <c r="B118" s="42" t="n">
        <v>7.03333333333333</v>
      </c>
      <c r="C118" s="42" t="n">
        <v>5.86043516584773</v>
      </c>
      <c r="D118" s="42" t="n">
        <v>5.98067883225716</v>
      </c>
      <c r="E118" s="42" t="n">
        <v>6.3</v>
      </c>
      <c r="F118" s="42" t="n">
        <v>9.4</v>
      </c>
      <c r="G118" s="42" t="n">
        <v>10</v>
      </c>
      <c r="H118" s="42" t="n">
        <v>10</v>
      </c>
      <c r="I118" s="42" t="n">
        <v>10</v>
      </c>
      <c r="J118" s="42" t="n">
        <v>10</v>
      </c>
      <c r="K118" s="42" t="n">
        <v>10</v>
      </c>
      <c r="L118" s="42" t="n">
        <f aca="false">AVERAGE(Table2734[[#This Row],[2Bi Disappearance]:[2Bv Terrorism Injured ]])</f>
        <v>10</v>
      </c>
      <c r="M118" s="42" t="n">
        <v>10</v>
      </c>
      <c r="N118" s="42" t="n">
        <v>10</v>
      </c>
      <c r="O118" s="47" t="n">
        <v>10</v>
      </c>
      <c r="P118" s="47" t="n">
        <f aca="false">AVERAGE(Table2734[[#This Row],[2Ci Female Genital Mutilation]:[2Ciii Equal Inheritance Rights]])</f>
        <v>10</v>
      </c>
      <c r="Q118" s="42" t="n">
        <f aca="false">AVERAGE(F118,L118,P118)</f>
        <v>9.8</v>
      </c>
      <c r="R118" s="42" t="n">
        <v>10</v>
      </c>
      <c r="S118" s="42" t="n">
        <v>10</v>
      </c>
      <c r="T118" s="42" t="n">
        <v>10</v>
      </c>
      <c r="U118" s="42" t="n">
        <f aca="false">AVERAGE(R118:T118)</f>
        <v>10</v>
      </c>
      <c r="V118" s="42" t="n">
        <v>10</v>
      </c>
      <c r="W118" s="42" t="n">
        <v>5</v>
      </c>
      <c r="X118" s="42" t="n">
        <f aca="false">AVERAGE(Table2734[[#This Row],[4A Freedom to establish religious organizations]:[4B Autonomy of religious organizations]])</f>
        <v>7.5</v>
      </c>
      <c r="Y118" s="42" t="n">
        <v>10</v>
      </c>
      <c r="Z118" s="42" t="n">
        <v>7.5</v>
      </c>
      <c r="AA118" s="42" t="n">
        <v>7.5</v>
      </c>
      <c r="AB118" s="42" t="n">
        <v>5</v>
      </c>
      <c r="AC118" s="42" t="n">
        <v>7.5</v>
      </c>
      <c r="AD118" s="42" t="e">
        <f aca="false">AVERAGE(Table2734[[#This Row],[5Ci Political parties]:[5ciii educational, sporting and cultural organizations]])</f>
        <v>#N/A</v>
      </c>
      <c r="AE118" s="42" t="n">
        <v>10</v>
      </c>
      <c r="AF118" s="42" t="n">
        <v>5</v>
      </c>
      <c r="AG118" s="42" t="n">
        <v>10</v>
      </c>
      <c r="AH118" s="42" t="e">
        <f aca="false">AVERAGE(Table2734[[#This Row],[5Di Political parties]:[5diii educational, sporting and cultural organizations5]])</f>
        <v>#N/A</v>
      </c>
      <c r="AI118" s="42" t="e">
        <f aca="false">AVERAGE(Y118:Z118,AD118,AH118)</f>
        <v>#N/A</v>
      </c>
      <c r="AJ118" s="42" t="n">
        <v>10</v>
      </c>
      <c r="AK118" s="47" t="n">
        <v>6</v>
      </c>
      <c r="AL118" s="47" t="n">
        <v>6.25</v>
      </c>
      <c r="AM118" s="47" t="n">
        <v>10</v>
      </c>
      <c r="AN118" s="47" t="n">
        <v>10</v>
      </c>
      <c r="AO118" s="47" t="n">
        <f aca="false">AVERAGE(Table2734[[#This Row],[6Di Access to foreign television (cable/ satellite)]:[6Dii Access to foreign newspapers]])</f>
        <v>10</v>
      </c>
      <c r="AP118" s="47" t="n">
        <v>10</v>
      </c>
      <c r="AQ118" s="42" t="n">
        <f aca="false">AVERAGE(AJ118:AL118,AO118:AP118)</f>
        <v>8.45</v>
      </c>
      <c r="AR118" s="42" t="n">
        <v>10</v>
      </c>
      <c r="AS118" s="42" t="n">
        <v>10</v>
      </c>
      <c r="AT118" s="42" t="n">
        <v>10</v>
      </c>
      <c r="AU118" s="42" t="n">
        <f aca="false">AVERAGE(AS118:AT118)</f>
        <v>10</v>
      </c>
      <c r="AV118" s="42" t="n">
        <f aca="false">AVERAGE(AR118,AU118)</f>
        <v>10</v>
      </c>
      <c r="AW118" s="43" t="n">
        <f aca="false">AVERAGE(Table2734[[#This Row],[RULE OF LAW]],Table2734[[#This Row],[SECURITY &amp; SAFETY]],Table2734[[#This Row],[PERSONAL FREEDOM (minus Security &amp;Safety and Rule of Law)]],Table2734[[#This Row],[PERSONAL FREEDOM (minus Security &amp;Safety and Rule of Law)]])</f>
        <v>8.4325</v>
      </c>
      <c r="AX118" s="44" t="n">
        <v>7.49</v>
      </c>
      <c r="AY118" s="45" t="n">
        <f aca="false">AVERAGE(Table2734[[#This Row],[PERSONAL FREEDOM]:[ECONOMIC FREEDOM]])</f>
        <v>7.96125</v>
      </c>
      <c r="AZ118" s="57" t="n">
        <f aca="false">RANK(BA118,$BA$2:$BA$154)</f>
        <v>38</v>
      </c>
      <c r="BA118" s="30" t="n">
        <f aca="false">ROUND(AY118, 2)</f>
        <v>7.96</v>
      </c>
      <c r="BB118" s="43" t="n">
        <f aca="false">Table2734[[#This Row],[1 Rule of Law]]</f>
        <v>6.3</v>
      </c>
      <c r="BC118" s="43" t="n">
        <f aca="false">Table2734[[#This Row],[2 Security &amp; Safety]]</f>
        <v>9.8</v>
      </c>
      <c r="BD118" s="43" t="e">
        <f aca="false">AVERAGE(AQ118,U118,AI118,AV118,X118)</f>
        <v>#N/A</v>
      </c>
    </row>
    <row r="119" customFormat="false" ht="15" hidden="false" customHeight="true" outlineLevel="0" collapsed="false">
      <c r="A119" s="41" t="s">
        <v>171</v>
      </c>
      <c r="B119" s="42" t="n">
        <v>3.9</v>
      </c>
      <c r="C119" s="42" t="n">
        <v>4.95897458198388</v>
      </c>
      <c r="D119" s="42" t="n">
        <v>3.95172427257584</v>
      </c>
      <c r="E119" s="42" t="n">
        <v>4.3</v>
      </c>
      <c r="F119" s="42" t="n">
        <v>6.16</v>
      </c>
      <c r="G119" s="42" t="n">
        <v>0</v>
      </c>
      <c r="H119" s="42" t="n">
        <v>9.16293601939936</v>
      </c>
      <c r="I119" s="42" t="n">
        <v>5</v>
      </c>
      <c r="J119" s="42" t="n">
        <v>9.62693527326991</v>
      </c>
      <c r="K119" s="42" t="n">
        <v>9.39423614997202</v>
      </c>
      <c r="L119" s="42" t="n">
        <f aca="false">AVERAGE(Table2734[[#This Row],[2Bi Disappearance]:[2Bv Terrorism Injured ]])</f>
        <v>6.63682148852826</v>
      </c>
      <c r="M119" s="42" t="n">
        <v>10</v>
      </c>
      <c r="N119" s="42" t="n">
        <v>10</v>
      </c>
      <c r="O119" s="47" t="n">
        <v>10</v>
      </c>
      <c r="P119" s="47" t="n">
        <f aca="false">AVERAGE(Table2734[[#This Row],[2Ci Female Genital Mutilation]:[2Ciii Equal Inheritance Rights]])</f>
        <v>10</v>
      </c>
      <c r="Q119" s="42" t="n">
        <f aca="false">AVERAGE(F119,L119,P119)</f>
        <v>7.59894049617609</v>
      </c>
      <c r="R119" s="42" t="n">
        <v>0</v>
      </c>
      <c r="S119" s="42" t="n">
        <v>10</v>
      </c>
      <c r="T119" s="42" t="n">
        <v>10</v>
      </c>
      <c r="U119" s="42" t="n">
        <f aca="false">AVERAGE(R119:T119)</f>
        <v>6.66666666666667</v>
      </c>
      <c r="V119" s="42" t="n">
        <v>2.5</v>
      </c>
      <c r="W119" s="42" t="n">
        <v>5</v>
      </c>
      <c r="X119" s="42" t="n">
        <f aca="false">AVERAGE(Table2734[[#This Row],[4A Freedom to establish religious organizations]:[4B Autonomy of religious organizations]])</f>
        <v>3.75</v>
      </c>
      <c r="Y119" s="42" t="n">
        <v>5</v>
      </c>
      <c r="Z119" s="42" t="n">
        <v>2.5</v>
      </c>
      <c r="AA119" s="42" t="n">
        <v>5</v>
      </c>
      <c r="AB119" s="42" t="n">
        <v>7.5</v>
      </c>
      <c r="AC119" s="42" t="n">
        <v>7.5</v>
      </c>
      <c r="AD119" s="42" t="e">
        <f aca="false">AVERAGE(Table2734[[#This Row],[5Ci Political parties]:[5ciii educational, sporting and cultural organizations]])</f>
        <v>#N/A</v>
      </c>
      <c r="AE119" s="42" t="n">
        <v>2.5</v>
      </c>
      <c r="AF119" s="42" t="n">
        <v>5</v>
      </c>
      <c r="AG119" s="42" t="n">
        <v>2.5</v>
      </c>
      <c r="AH119" s="42" t="e">
        <f aca="false">AVERAGE(Table2734[[#This Row],[5Di Political parties]:[5diii educational, sporting and cultural organizations5]])</f>
        <v>#N/A</v>
      </c>
      <c r="AI119" s="42" t="e">
        <f aca="false">AVERAGE(Y119:Z119,AD119,AH119)</f>
        <v>#N/A</v>
      </c>
      <c r="AJ119" s="42" t="n">
        <v>9.30050363738109</v>
      </c>
      <c r="AK119" s="47" t="n">
        <v>2</v>
      </c>
      <c r="AL119" s="47" t="n">
        <v>2</v>
      </c>
      <c r="AM119" s="47" t="n">
        <v>10</v>
      </c>
      <c r="AN119" s="47" t="n">
        <v>10</v>
      </c>
      <c r="AO119" s="47" t="n">
        <f aca="false">AVERAGE(Table2734[[#This Row],[6Di Access to foreign television (cable/ satellite)]:[6Dii Access to foreign newspapers]])</f>
        <v>10</v>
      </c>
      <c r="AP119" s="47" t="n">
        <v>10</v>
      </c>
      <c r="AQ119" s="42" t="n">
        <f aca="false">AVERAGE(AJ119:AL119,AO119:AP119)</f>
        <v>6.66010072747622</v>
      </c>
      <c r="AR119" s="42" t="n">
        <v>10</v>
      </c>
      <c r="AS119" s="42" t="n">
        <v>10</v>
      </c>
      <c r="AT119" s="42" t="n">
        <v>10</v>
      </c>
      <c r="AU119" s="42" t="n">
        <f aca="false">AVERAGE(AS119:AT119)</f>
        <v>10</v>
      </c>
      <c r="AV119" s="42" t="n">
        <f aca="false">AVERAGE(AR119,AU119)</f>
        <v>10</v>
      </c>
      <c r="AW119" s="43" t="n">
        <f aca="false">AVERAGE(Table2734[[#This Row],[RULE OF LAW]],Table2734[[#This Row],[SECURITY &amp; SAFETY]],Table2734[[#This Row],[PERSONAL FREEDOM (minus Security &amp;Safety and Rule of Law)]],Table2734[[#This Row],[PERSONAL FREEDOM (minus Security &amp;Safety and Rule of Law)]])</f>
        <v>6.11991186345831</v>
      </c>
      <c r="AX119" s="44" t="n">
        <v>6.58</v>
      </c>
      <c r="AY119" s="45" t="n">
        <f aca="false">AVERAGE(Table2734[[#This Row],[PERSONAL FREEDOM]:[ECONOMIC FREEDOM]])</f>
        <v>6.34995593172916</v>
      </c>
      <c r="AZ119" s="57" t="n">
        <f aca="false">RANK(BA119,$BA$2:$BA$154)</f>
        <v>113</v>
      </c>
      <c r="BA119" s="30" t="n">
        <f aca="false">ROUND(AY119, 2)</f>
        <v>6.35</v>
      </c>
      <c r="BB119" s="43" t="n">
        <f aca="false">Table2734[[#This Row],[1 Rule of Law]]</f>
        <v>4.3</v>
      </c>
      <c r="BC119" s="43" t="n">
        <f aca="false">Table2734[[#This Row],[2 Security &amp; Safety]]</f>
        <v>7.59894049617609</v>
      </c>
      <c r="BD119" s="43" t="e">
        <f aca="false">AVERAGE(AQ119,U119,AI119,AV119,X119)</f>
        <v>#N/A</v>
      </c>
    </row>
    <row r="120" customFormat="false" ht="15" hidden="false" customHeight="true" outlineLevel="0" collapsed="false">
      <c r="A120" s="41" t="s">
        <v>172</v>
      </c>
      <c r="B120" s="42" t="s">
        <v>60</v>
      </c>
      <c r="C120" s="42" t="s">
        <v>60</v>
      </c>
      <c r="D120" s="42" t="s">
        <v>60</v>
      </c>
      <c r="E120" s="42" t="n">
        <v>5.07764</v>
      </c>
      <c r="F120" s="42" t="n">
        <v>0.759999999999999</v>
      </c>
      <c r="G120" s="42" t="n">
        <v>0</v>
      </c>
      <c r="H120" s="42" t="n">
        <v>6.5303684733726</v>
      </c>
      <c r="I120" s="42" t="n">
        <v>5</v>
      </c>
      <c r="J120" s="42" t="n">
        <v>9.94017876678229</v>
      </c>
      <c r="K120" s="42" t="n">
        <v>9.12062787169961</v>
      </c>
      <c r="L120" s="42" t="n">
        <f aca="false">AVERAGE(Table2734[[#This Row],[2Bi Disappearance]:[2Bv Terrorism Injured ]])</f>
        <v>6.1182350223709</v>
      </c>
      <c r="M120" s="42" t="n">
        <v>10</v>
      </c>
      <c r="N120" s="42" t="n">
        <v>10</v>
      </c>
      <c r="O120" s="47" t="n">
        <v>5</v>
      </c>
      <c r="P120" s="47" t="n">
        <f aca="false">AVERAGE(Table2734[[#This Row],[2Ci Female Genital Mutilation]:[2Ciii Equal Inheritance Rights]])</f>
        <v>8.33333333333333</v>
      </c>
      <c r="Q120" s="42" t="n">
        <f aca="false">AVERAGE(F120,L120,P120)</f>
        <v>5.07052278523474</v>
      </c>
      <c r="R120" s="42" t="n">
        <v>10</v>
      </c>
      <c r="S120" s="42" t="n">
        <v>5</v>
      </c>
      <c r="T120" s="42" t="n">
        <v>5</v>
      </c>
      <c r="U120" s="42" t="n">
        <f aca="false">AVERAGE(R120:T120)</f>
        <v>6.66666666666667</v>
      </c>
      <c r="V120" s="42" t="n">
        <v>5</v>
      </c>
      <c r="W120" s="42" t="n">
        <v>2.5</v>
      </c>
      <c r="X120" s="42" t="n">
        <f aca="false">AVERAGE(Table2734[[#This Row],[4A Freedom to establish religious organizations]:[4B Autonomy of religious organizations]])</f>
        <v>3.75</v>
      </c>
      <c r="Y120" s="42" t="n">
        <v>5</v>
      </c>
      <c r="Z120" s="42" t="n">
        <v>5</v>
      </c>
      <c r="AA120" s="42" t="n">
        <v>0</v>
      </c>
      <c r="AB120" s="42" t="n">
        <v>2.5</v>
      </c>
      <c r="AC120" s="42" t="n">
        <v>2.5</v>
      </c>
      <c r="AD120" s="42" t="e">
        <f aca="false">AVERAGE(Table2734[[#This Row],[5Ci Political parties]:[5ciii educational, sporting and cultural organizations]])</f>
        <v>#N/A</v>
      </c>
      <c r="AE120" s="42" t="n">
        <v>0</v>
      </c>
      <c r="AF120" s="42" t="n">
        <v>2.5</v>
      </c>
      <c r="AG120" s="42" t="n">
        <v>5</v>
      </c>
      <c r="AH120" s="42" t="e">
        <f aca="false">AVERAGE(Table2734[[#This Row],[5Di Political parties]:[5diii educational, sporting and cultural organizations5]])</f>
        <v>#N/A</v>
      </c>
      <c r="AI120" s="42" t="e">
        <f aca="false">AVERAGE(Y120:Z120,AD120,AH120)</f>
        <v>#N/A</v>
      </c>
      <c r="AJ120" s="42" t="n">
        <v>10</v>
      </c>
      <c r="AK120" s="47" t="n">
        <v>1.33333333333333</v>
      </c>
      <c r="AL120" s="47" t="n">
        <v>2</v>
      </c>
      <c r="AM120" s="47" t="n">
        <v>10</v>
      </c>
      <c r="AN120" s="47" t="n">
        <v>7.5</v>
      </c>
      <c r="AO120" s="47" t="n">
        <f aca="false">AVERAGE(Table2734[[#This Row],[6Di Access to foreign television (cable/ satellite)]:[6Dii Access to foreign newspapers]])</f>
        <v>8.75</v>
      </c>
      <c r="AP120" s="47" t="n">
        <v>7.5</v>
      </c>
      <c r="AQ120" s="42" t="n">
        <f aca="false">AVERAGE(AJ120:AL120,AO120:AP120)</f>
        <v>5.91666666666667</v>
      </c>
      <c r="AR120" s="42" t="n">
        <v>7.5</v>
      </c>
      <c r="AS120" s="42" t="n">
        <v>10</v>
      </c>
      <c r="AT120" s="42" t="n">
        <v>10</v>
      </c>
      <c r="AU120" s="42" t="n">
        <f aca="false">AVERAGE(AS120:AT120)</f>
        <v>10</v>
      </c>
      <c r="AV120" s="42" t="n">
        <f aca="false">AVERAGE(AR120,AU120)</f>
        <v>8.75</v>
      </c>
      <c r="AW120" s="43" t="n">
        <f aca="false">AVERAGE(Table2734[[#This Row],[RULE OF LAW]],Table2734[[#This Row],[SECURITY &amp; SAFETY]],Table2734[[#This Row],[PERSONAL FREEDOM (minus Security &amp;Safety and Rule of Law)]],Table2734[[#This Row],[PERSONAL FREEDOM (minus Security &amp;Safety and Rule of Law)]])</f>
        <v>5.39954069630869</v>
      </c>
      <c r="AX120" s="44" t="n">
        <v>7.52</v>
      </c>
      <c r="AY120" s="45" t="n">
        <f aca="false">AVERAGE(Table2734[[#This Row],[PERSONAL FREEDOM]:[ECONOMIC FREEDOM]])</f>
        <v>6.45977034815434</v>
      </c>
      <c r="AZ120" s="57" t="n">
        <f aca="false">RANK(BA120,$BA$2:$BA$154)</f>
        <v>107</v>
      </c>
      <c r="BA120" s="30" t="n">
        <f aca="false">ROUND(AY120, 2)</f>
        <v>6.46</v>
      </c>
      <c r="BB120" s="43" t="n">
        <f aca="false">Table2734[[#This Row],[1 Rule of Law]]</f>
        <v>5.07764</v>
      </c>
      <c r="BC120" s="43" t="n">
        <f aca="false">Table2734[[#This Row],[2 Security &amp; Safety]]</f>
        <v>5.07052278523474</v>
      </c>
      <c r="BD120" s="43" t="e">
        <f aca="false">AVERAGE(AQ120,U120,AI120,AV120,X120)</f>
        <v>#N/A</v>
      </c>
    </row>
    <row r="121" customFormat="false" ht="15" hidden="false" customHeight="true" outlineLevel="0" collapsed="false">
      <c r="A121" s="41" t="s">
        <v>210</v>
      </c>
      <c r="B121" s="42" t="s">
        <v>60</v>
      </c>
      <c r="C121" s="42" t="s">
        <v>60</v>
      </c>
      <c r="D121" s="42" t="s">
        <v>60</v>
      </c>
      <c r="E121" s="42" t="n">
        <v>5.730646</v>
      </c>
      <c r="F121" s="42" t="n">
        <v>9.68</v>
      </c>
      <c r="G121" s="42" t="n">
        <v>0</v>
      </c>
      <c r="H121" s="42" t="n">
        <v>10</v>
      </c>
      <c r="I121" s="42" t="n">
        <v>5</v>
      </c>
      <c r="J121" s="42" t="n">
        <v>9.96397918746268</v>
      </c>
      <c r="K121" s="42" t="n">
        <v>9.89193756238805</v>
      </c>
      <c r="L121" s="42" t="n">
        <f aca="false">AVERAGE(Table2734[[#This Row],[2Bi Disappearance]:[2Bv Terrorism Injured ]])</f>
        <v>6.97118334997015</v>
      </c>
      <c r="M121" s="42" t="n">
        <v>9</v>
      </c>
      <c r="N121" s="42" t="n">
        <v>7.5</v>
      </c>
      <c r="O121" s="47" t="n">
        <v>0</v>
      </c>
      <c r="P121" s="47" t="n">
        <f aca="false">AVERAGE(Table2734[[#This Row],[2Ci Female Genital Mutilation]:[2Ciii Equal Inheritance Rights]])</f>
        <v>5.5</v>
      </c>
      <c r="Q121" s="42" t="n">
        <f aca="false">AVERAGE(F121,L121,P121)</f>
        <v>7.38372778332338</v>
      </c>
      <c r="R121" s="42" t="n">
        <v>0</v>
      </c>
      <c r="S121" s="42" t="n">
        <v>0</v>
      </c>
      <c r="T121" s="42" t="n">
        <v>0</v>
      </c>
      <c r="U121" s="42" t="n">
        <f aca="false">AVERAGE(R121:T121)</f>
        <v>0</v>
      </c>
      <c r="V121" s="42" t="n">
        <v>2.5</v>
      </c>
      <c r="W121" s="42" t="n">
        <v>2.5</v>
      </c>
      <c r="X121" s="42" t="n">
        <f aca="false">AVERAGE(Table2734[[#This Row],[4A Freedom to establish religious organizations]:[4B Autonomy of religious organizations]])</f>
        <v>2.5</v>
      </c>
      <c r="Y121" s="42" t="n">
        <v>0</v>
      </c>
      <c r="Z121" s="42" t="n">
        <v>0</v>
      </c>
      <c r="AA121" s="42" t="n">
        <v>0</v>
      </c>
      <c r="AB121" s="42" t="n">
        <v>0</v>
      </c>
      <c r="AC121" s="42" t="n">
        <v>0</v>
      </c>
      <c r="AD121" s="42" t="e">
        <f aca="false">AVERAGE(Table2734[[#This Row],[5Ci Political parties]:[5ciii educational, sporting and cultural organizations]])</f>
        <v>#N/A</v>
      </c>
      <c r="AE121" s="42" t="n">
        <v>0</v>
      </c>
      <c r="AF121" s="42" t="n">
        <v>0</v>
      </c>
      <c r="AG121" s="42" t="n">
        <v>2.5</v>
      </c>
      <c r="AH121" s="42" t="e">
        <f aca="false">AVERAGE(Table2734[[#This Row],[5Di Political parties]:[5diii educational, sporting and cultural organizations5]])</f>
        <v>#N/A</v>
      </c>
      <c r="AI121" s="42" t="e">
        <f aca="false">AVERAGE(Y121:Z121,AD121,AH121)</f>
        <v>#N/A</v>
      </c>
      <c r="AJ121" s="42" t="n">
        <v>10</v>
      </c>
      <c r="AK121" s="47" t="n">
        <v>0.333333333333333</v>
      </c>
      <c r="AL121" s="47" t="n">
        <v>2.5</v>
      </c>
      <c r="AM121" s="47" t="n">
        <v>5</v>
      </c>
      <c r="AN121" s="47" t="n">
        <v>2.5</v>
      </c>
      <c r="AO121" s="47" t="n">
        <f aca="false">AVERAGE(Table2734[[#This Row],[6Di Access to foreign television (cable/ satellite)]:[6Dii Access to foreign newspapers]])</f>
        <v>3.75</v>
      </c>
      <c r="AP121" s="47" t="n">
        <v>2.5</v>
      </c>
      <c r="AQ121" s="42" t="n">
        <f aca="false">AVERAGE(AJ121:AL121,AO121:AP121)</f>
        <v>3.81666666666667</v>
      </c>
      <c r="AR121" s="42" t="n">
        <v>0</v>
      </c>
      <c r="AS121" s="42" t="n">
        <v>0</v>
      </c>
      <c r="AT121" s="42" t="n">
        <v>0</v>
      </c>
      <c r="AU121" s="42" t="n">
        <f aca="false">AVERAGE(AS121:AT121)</f>
        <v>0</v>
      </c>
      <c r="AV121" s="42" t="n">
        <f aca="false">AVERAGE(AR121,AU121)</f>
        <v>0</v>
      </c>
      <c r="AW121" s="43" t="n">
        <f aca="false">AVERAGE(Table2734[[#This Row],[RULE OF LAW]],Table2734[[#This Row],[SECURITY &amp; SAFETY]],Table2734[[#This Row],[PERSONAL FREEDOM (minus Security &amp;Safety and Rule of Law)]],Table2734[[#This Row],[PERSONAL FREEDOM (minus Security &amp;Safety and Rule of Law)]])</f>
        <v>3.93109344583085</v>
      </c>
      <c r="AX121" s="44" t="n">
        <v>7.09</v>
      </c>
      <c r="AY121" s="45" t="n">
        <f aca="false">AVERAGE(Table2734[[#This Row],[PERSONAL FREEDOM]:[ECONOMIC FREEDOM]])</f>
        <v>5.51054672291542</v>
      </c>
      <c r="AZ121" s="57" t="n">
        <f aca="false">RANK(BA121,$BA$2:$BA$154)</f>
        <v>140</v>
      </c>
      <c r="BA121" s="30" t="n">
        <f aca="false">ROUND(AY121, 2)</f>
        <v>5.51</v>
      </c>
      <c r="BB121" s="43" t="n">
        <f aca="false">Table2734[[#This Row],[1 Rule of Law]]</f>
        <v>5.730646</v>
      </c>
      <c r="BC121" s="43" t="n">
        <f aca="false">Table2734[[#This Row],[2 Security &amp; Safety]]</f>
        <v>7.38372778332338</v>
      </c>
      <c r="BD121" s="43" t="e">
        <f aca="false">AVERAGE(AQ121,U121,AI121,AV121,X121)</f>
        <v>#N/A</v>
      </c>
    </row>
    <row r="122" customFormat="false" ht="15" hidden="false" customHeight="true" outlineLevel="0" collapsed="false">
      <c r="A122" s="41" t="s">
        <v>173</v>
      </c>
      <c r="B122" s="42" t="n">
        <v>4.7</v>
      </c>
      <c r="C122" s="42" t="n">
        <v>5.77500691695318</v>
      </c>
      <c r="D122" s="42" t="n">
        <v>4.64556700981614</v>
      </c>
      <c r="E122" s="42" t="n">
        <v>5</v>
      </c>
      <c r="F122" s="42" t="n">
        <v>8.88</v>
      </c>
      <c r="G122" s="42" t="n">
        <v>10</v>
      </c>
      <c r="H122" s="42" t="n">
        <v>9.37487827317174</v>
      </c>
      <c r="I122" s="42" t="n">
        <v>5</v>
      </c>
      <c r="J122" s="42" t="n">
        <v>9.47489774946426</v>
      </c>
      <c r="K122" s="42" t="n">
        <v>9.90998247133673</v>
      </c>
      <c r="L122" s="42" t="n">
        <f aca="false">AVERAGE(Table2734[[#This Row],[2Bi Disappearance]:[2Bv Terrorism Injured ]])</f>
        <v>8.75195169879455</v>
      </c>
      <c r="M122" s="42" t="n">
        <v>7.2</v>
      </c>
      <c r="N122" s="42" t="n">
        <v>10</v>
      </c>
      <c r="O122" s="47" t="n">
        <v>5</v>
      </c>
      <c r="P122" s="47" t="n">
        <f aca="false">AVERAGE(Table2734[[#This Row],[2Ci Female Genital Mutilation]:[2Ciii Equal Inheritance Rights]])</f>
        <v>7.4</v>
      </c>
      <c r="Q122" s="42" t="n">
        <f aca="false">AVERAGE(F122,L122,P122)</f>
        <v>8.34398389959818</v>
      </c>
      <c r="R122" s="42" t="n">
        <v>10</v>
      </c>
      <c r="S122" s="42" t="n">
        <v>5</v>
      </c>
      <c r="T122" s="42" t="n">
        <v>0</v>
      </c>
      <c r="U122" s="42" t="n">
        <f aca="false">AVERAGE(R122:T122)</f>
        <v>5</v>
      </c>
      <c r="V122" s="42" t="n">
        <v>7.5</v>
      </c>
      <c r="W122" s="42" t="n">
        <v>5</v>
      </c>
      <c r="X122" s="42" t="n">
        <f aca="false">AVERAGE(Table2734[[#This Row],[4A Freedom to establish religious organizations]:[4B Autonomy of religious organizations]])</f>
        <v>6.25</v>
      </c>
      <c r="Y122" s="42" t="n">
        <v>10</v>
      </c>
      <c r="Z122" s="42" t="n">
        <v>10</v>
      </c>
      <c r="AA122" s="42" t="n">
        <v>7.5</v>
      </c>
      <c r="AB122" s="42" t="n">
        <v>7.5</v>
      </c>
      <c r="AC122" s="42" t="n">
        <v>7.5</v>
      </c>
      <c r="AD122" s="42" t="e">
        <f aca="false">AVERAGE(Table2734[[#This Row],[5Ci Political parties]:[5ciii educational, sporting and cultural organizations]])</f>
        <v>#N/A</v>
      </c>
      <c r="AE122" s="42" t="n">
        <v>10</v>
      </c>
      <c r="AF122" s="42" t="n">
        <v>10</v>
      </c>
      <c r="AG122" s="42" t="n">
        <v>10</v>
      </c>
      <c r="AH122" s="42" t="e">
        <f aca="false">AVERAGE(Table2734[[#This Row],[5Di Political parties]:[5diii educational, sporting and cultural organizations5]])</f>
        <v>#N/A</v>
      </c>
      <c r="AI122" s="42" t="e">
        <f aca="false">AVERAGE(Y122:Z122,AD122,AH122)</f>
        <v>#N/A</v>
      </c>
      <c r="AJ122" s="42" t="n">
        <v>10</v>
      </c>
      <c r="AK122" s="47" t="n">
        <v>3</v>
      </c>
      <c r="AL122" s="47" t="n">
        <v>5</v>
      </c>
      <c r="AM122" s="47" t="n">
        <v>10</v>
      </c>
      <c r="AN122" s="47" t="n">
        <v>10</v>
      </c>
      <c r="AO122" s="47" t="n">
        <f aca="false">AVERAGE(Table2734[[#This Row],[6Di Access to foreign television (cable/ satellite)]:[6Dii Access to foreign newspapers]])</f>
        <v>10</v>
      </c>
      <c r="AP122" s="47" t="n">
        <v>10</v>
      </c>
      <c r="AQ122" s="42" t="n">
        <f aca="false">AVERAGE(AJ122:AL122,AO122:AP122)</f>
        <v>7.6</v>
      </c>
      <c r="AR122" s="42" t="n">
        <v>5</v>
      </c>
      <c r="AS122" s="42" t="n">
        <v>0</v>
      </c>
      <c r="AT122" s="42" t="n">
        <v>0</v>
      </c>
      <c r="AU122" s="42" t="n">
        <f aca="false">AVERAGE(AS122:AT122)</f>
        <v>0</v>
      </c>
      <c r="AV122" s="42" t="n">
        <f aca="false">AVERAGE(AR122,AU122)</f>
        <v>2.5</v>
      </c>
      <c r="AW122" s="43" t="n">
        <f aca="false">AVERAGE(Table2734[[#This Row],[RULE OF LAW]],Table2734[[#This Row],[SECURITY &amp; SAFETY]],Table2734[[#This Row],[PERSONAL FREEDOM (minus Security &amp;Safety and Rule of Law)]],Table2734[[#This Row],[PERSONAL FREEDOM (minus Security &amp;Safety and Rule of Law)]])</f>
        <v>6.40849597489955</v>
      </c>
      <c r="AX122" s="44" t="n">
        <v>5.99</v>
      </c>
      <c r="AY122" s="45" t="n">
        <f aca="false">AVERAGE(Table2734[[#This Row],[PERSONAL FREEDOM]:[ECONOMIC FREEDOM]])</f>
        <v>6.19924798744977</v>
      </c>
      <c r="AZ122" s="57" t="n">
        <f aca="false">RANK(BA122,$BA$2:$BA$154)</f>
        <v>122</v>
      </c>
      <c r="BA122" s="30" t="n">
        <f aca="false">ROUND(AY122, 2)</f>
        <v>6.2</v>
      </c>
      <c r="BB122" s="43" t="n">
        <f aca="false">Table2734[[#This Row],[1 Rule of Law]]</f>
        <v>5</v>
      </c>
      <c r="BC122" s="43" t="n">
        <f aca="false">Table2734[[#This Row],[2 Security &amp; Safety]]</f>
        <v>8.34398389959818</v>
      </c>
      <c r="BD122" s="43" t="e">
        <f aca="false">AVERAGE(AQ122,U122,AI122,AV122,X122)</f>
        <v>#N/A</v>
      </c>
    </row>
    <row r="123" customFormat="false" ht="15" hidden="false" customHeight="true" outlineLevel="0" collapsed="false">
      <c r="A123" s="41" t="s">
        <v>174</v>
      </c>
      <c r="B123" s="42" t="n">
        <v>4.96666666666667</v>
      </c>
      <c r="C123" s="42" t="n">
        <v>4.71363922042215</v>
      </c>
      <c r="D123" s="42" t="n">
        <v>4.496496401872</v>
      </c>
      <c r="E123" s="42" t="n">
        <v>4.7</v>
      </c>
      <c r="F123" s="42" t="n">
        <v>9.44</v>
      </c>
      <c r="G123" s="42" t="n">
        <v>10</v>
      </c>
      <c r="H123" s="42" t="n">
        <v>10</v>
      </c>
      <c r="I123" s="42" t="n">
        <v>7.5</v>
      </c>
      <c r="J123" s="42" t="n">
        <v>10</v>
      </c>
      <c r="K123" s="42" t="n">
        <v>10</v>
      </c>
      <c r="L123" s="42" t="n">
        <f aca="false">AVERAGE(Table2734[[#This Row],[2Bi Disappearance]:[2Bv Terrorism Injured ]])</f>
        <v>9.5</v>
      </c>
      <c r="M123" s="42" t="n">
        <v>10</v>
      </c>
      <c r="N123" s="42" t="n">
        <v>10</v>
      </c>
      <c r="O123" s="47" t="n">
        <v>5</v>
      </c>
      <c r="P123" s="47" t="n">
        <f aca="false">AVERAGE(Table2734[[#This Row],[2Ci Female Genital Mutilation]:[2Ciii Equal Inheritance Rights]])</f>
        <v>8.33333333333333</v>
      </c>
      <c r="Q123" s="42" t="n">
        <f aca="false">AVERAGE(F123,L123,P123)</f>
        <v>9.09111111111111</v>
      </c>
      <c r="R123" s="42" t="n">
        <v>5</v>
      </c>
      <c r="S123" s="42" t="n">
        <v>5</v>
      </c>
      <c r="T123" s="42" t="n">
        <v>10</v>
      </c>
      <c r="U123" s="42" t="n">
        <f aca="false">AVERAGE(R123:T123)</f>
        <v>6.66666666666667</v>
      </c>
      <c r="V123" s="42" t="n">
        <v>5</v>
      </c>
      <c r="W123" s="42" t="n">
        <v>7.5</v>
      </c>
      <c r="X123" s="42" t="n">
        <f aca="false">AVERAGE(Table2734[[#This Row],[4A Freedom to establish religious organizations]:[4B Autonomy of religious organizations]])</f>
        <v>6.25</v>
      </c>
      <c r="Y123" s="42" t="n">
        <v>7.5</v>
      </c>
      <c r="Z123" s="42" t="n">
        <v>10</v>
      </c>
      <c r="AA123" s="42" t="n">
        <v>5</v>
      </c>
      <c r="AB123" s="42" t="n">
        <v>5</v>
      </c>
      <c r="AC123" s="42" t="n">
        <v>7.5</v>
      </c>
      <c r="AD123" s="42" t="e">
        <f aca="false">AVERAGE(Table2734[[#This Row],[5Ci Political parties]:[5ciii educational, sporting and cultural organizations]])</f>
        <v>#N/A</v>
      </c>
      <c r="AE123" s="42" t="n">
        <v>10</v>
      </c>
      <c r="AF123" s="42" t="n">
        <v>5</v>
      </c>
      <c r="AG123" s="42" t="n">
        <v>7.5</v>
      </c>
      <c r="AH123" s="42" t="e">
        <f aca="false">AVERAGE(Table2734[[#This Row],[5Di Political parties]:[5diii educational, sporting and cultural organizations5]])</f>
        <v>#N/A</v>
      </c>
      <c r="AI123" s="42" t="e">
        <f aca="false">AVERAGE(Y123:Z123,AD123,AH123)</f>
        <v>#N/A</v>
      </c>
      <c r="AJ123" s="42" t="n">
        <v>10</v>
      </c>
      <c r="AK123" s="47" t="n">
        <v>7</v>
      </c>
      <c r="AL123" s="47" t="n">
        <v>6.25</v>
      </c>
      <c r="AM123" s="47" t="n">
        <v>10</v>
      </c>
      <c r="AN123" s="47" t="n">
        <v>7.5</v>
      </c>
      <c r="AO123" s="47" t="n">
        <f aca="false">AVERAGE(Table2734[[#This Row],[6Di Access to foreign television (cable/ satellite)]:[6Dii Access to foreign newspapers]])</f>
        <v>8.75</v>
      </c>
      <c r="AP123" s="47" t="n">
        <v>10</v>
      </c>
      <c r="AQ123" s="42" t="n">
        <f aca="false">AVERAGE(AJ123:AL123,AO123:AP123)</f>
        <v>8.4</v>
      </c>
      <c r="AR123" s="42" t="n">
        <v>10</v>
      </c>
      <c r="AS123" s="42" t="n">
        <v>10</v>
      </c>
      <c r="AT123" s="42" t="n">
        <v>10</v>
      </c>
      <c r="AU123" s="42" t="n">
        <f aca="false">AVERAGE(AS123:AT123)</f>
        <v>10</v>
      </c>
      <c r="AV123" s="42" t="n">
        <f aca="false">AVERAGE(AR123,AU123)</f>
        <v>10</v>
      </c>
      <c r="AW123" s="43" t="n">
        <f aca="false">AVERAGE(Table2734[[#This Row],[RULE OF LAW]],Table2734[[#This Row],[SECURITY &amp; SAFETY]],Table2734[[#This Row],[PERSONAL FREEDOM (minus Security &amp;Safety and Rule of Law)]],Table2734[[#This Row],[PERSONAL FREEDOM (minus Security &amp;Safety and Rule of Law)]])</f>
        <v>7.35027777777778</v>
      </c>
      <c r="AX123" s="44" t="n">
        <v>6.73</v>
      </c>
      <c r="AY123" s="45" t="n">
        <f aca="false">AVERAGE(Table2734[[#This Row],[PERSONAL FREEDOM]:[ECONOMIC FREEDOM]])</f>
        <v>7.04013888888889</v>
      </c>
      <c r="AZ123" s="57" t="n">
        <f aca="false">RANK(BA123,$BA$2:$BA$154)</f>
        <v>67</v>
      </c>
      <c r="BA123" s="30" t="n">
        <f aca="false">ROUND(AY123, 2)</f>
        <v>7.04</v>
      </c>
      <c r="BB123" s="43" t="n">
        <f aca="false">Table2734[[#This Row],[1 Rule of Law]]</f>
        <v>4.7</v>
      </c>
      <c r="BC123" s="43" t="n">
        <f aca="false">Table2734[[#This Row],[2 Security &amp; Safety]]</f>
        <v>9.09111111111111</v>
      </c>
      <c r="BD123" s="43" t="e">
        <f aca="false">AVERAGE(AQ123,U123,AI123,AV123,X123)</f>
        <v>#N/A</v>
      </c>
    </row>
    <row r="124" customFormat="false" ht="15" hidden="false" customHeight="true" outlineLevel="0" collapsed="false">
      <c r="A124" s="41" t="s">
        <v>175</v>
      </c>
      <c r="B124" s="42" t="n">
        <v>5.3</v>
      </c>
      <c r="C124" s="42" t="n">
        <v>5.42357481772603</v>
      </c>
      <c r="D124" s="42" t="n">
        <v>3.59000673991011</v>
      </c>
      <c r="E124" s="42" t="n">
        <v>4.8</v>
      </c>
      <c r="F124" s="42" t="n">
        <v>8.72</v>
      </c>
      <c r="G124" s="42" t="n">
        <v>10</v>
      </c>
      <c r="H124" s="42" t="n">
        <v>10</v>
      </c>
      <c r="I124" s="42" t="n">
        <v>7.5</v>
      </c>
      <c r="J124" s="42" t="n">
        <v>10</v>
      </c>
      <c r="K124" s="42" t="n">
        <v>10</v>
      </c>
      <c r="L124" s="42" t="n">
        <f aca="false">AVERAGE(Table2734[[#This Row],[2Bi Disappearance]:[2Bv Terrorism Injured ]])</f>
        <v>9.5</v>
      </c>
      <c r="M124" s="42" t="n">
        <v>0.600000000000001</v>
      </c>
      <c r="N124" s="42" t="n">
        <v>10</v>
      </c>
      <c r="O124" s="47" t="n">
        <v>5</v>
      </c>
      <c r="P124" s="47" t="n">
        <f aca="false">AVERAGE(Table2734[[#This Row],[2Ci Female Genital Mutilation]:[2Ciii Equal Inheritance Rights]])</f>
        <v>5.2</v>
      </c>
      <c r="Q124" s="42" t="n">
        <f aca="false">AVERAGE(F124,L124,P124)</f>
        <v>7.80666666666667</v>
      </c>
      <c r="R124" s="42" t="n">
        <v>0</v>
      </c>
      <c r="S124" s="42" t="n">
        <v>5</v>
      </c>
      <c r="T124" s="42" t="n">
        <v>5</v>
      </c>
      <c r="U124" s="42" t="n">
        <f aca="false">AVERAGE(R124:T124)</f>
        <v>3.33333333333333</v>
      </c>
      <c r="V124" s="42" t="n">
        <v>7.5</v>
      </c>
      <c r="W124" s="42" t="n">
        <v>7.5</v>
      </c>
      <c r="X124" s="42" t="n">
        <f aca="false">AVERAGE(Table2734[[#This Row],[4A Freedom to establish religious organizations]:[4B Autonomy of religious organizations]])</f>
        <v>7.5</v>
      </c>
      <c r="Y124" s="42" t="n">
        <v>5</v>
      </c>
      <c r="Z124" s="42" t="n">
        <v>5</v>
      </c>
      <c r="AA124" s="42" t="n">
        <v>5</v>
      </c>
      <c r="AB124" s="42" t="n">
        <v>5</v>
      </c>
      <c r="AC124" s="42" t="n">
        <v>7.5</v>
      </c>
      <c r="AD124" s="42" t="e">
        <f aca="false">AVERAGE(Table2734[[#This Row],[5Ci Political parties]:[5ciii educational, sporting and cultural organizations]])</f>
        <v>#N/A</v>
      </c>
      <c r="AE124" s="42" t="n">
        <v>5</v>
      </c>
      <c r="AF124" s="42" t="n">
        <v>5</v>
      </c>
      <c r="AG124" s="42" t="n">
        <v>5</v>
      </c>
      <c r="AH124" s="42" t="e">
        <f aca="false">AVERAGE(Table2734[[#This Row],[5Di Political parties]:[5diii educational, sporting and cultural organizations5]])</f>
        <v>#N/A</v>
      </c>
      <c r="AI124" s="42" t="e">
        <f aca="false">AVERAGE(Y124:Z124,AD124,AH124)</f>
        <v>#N/A</v>
      </c>
      <c r="AJ124" s="42" t="n">
        <v>0</v>
      </c>
      <c r="AK124" s="47" t="n">
        <v>5.33333333333333</v>
      </c>
      <c r="AL124" s="47" t="n">
        <v>5.25</v>
      </c>
      <c r="AM124" s="47" t="n">
        <v>7.5</v>
      </c>
      <c r="AN124" s="47" t="n">
        <v>5</v>
      </c>
      <c r="AO124" s="47" t="n">
        <f aca="false">AVERAGE(Table2734[[#This Row],[6Di Access to foreign television (cable/ satellite)]:[6Dii Access to foreign newspapers]])</f>
        <v>6.25</v>
      </c>
      <c r="AP124" s="47" t="n">
        <v>7.5</v>
      </c>
      <c r="AQ124" s="42" t="n">
        <f aca="false">AVERAGE(AJ124:AL124,AO124:AP124)</f>
        <v>4.86666666666667</v>
      </c>
      <c r="AR124" s="42" t="n">
        <v>5</v>
      </c>
      <c r="AS124" s="42" t="n">
        <v>0</v>
      </c>
      <c r="AT124" s="42" t="n">
        <v>10</v>
      </c>
      <c r="AU124" s="42" t="n">
        <f aca="false">AVERAGE(AS124:AT124)</f>
        <v>5</v>
      </c>
      <c r="AV124" s="42" t="n">
        <f aca="false">AVERAGE(AR124,AU124)</f>
        <v>5</v>
      </c>
      <c r="AW124" s="43" t="n">
        <f aca="false">AVERAGE(Table2734[[#This Row],[RULE OF LAW]],Table2734[[#This Row],[SECURITY &amp; SAFETY]],Table2734[[#This Row],[PERSONAL FREEDOM (minus Security &amp;Safety and Rule of Law)]],Table2734[[#This Row],[PERSONAL FREEDOM (minus Security &amp;Safety and Rule of Law)]])</f>
        <v>5.7425</v>
      </c>
      <c r="AX124" s="44" t="n">
        <v>6.26</v>
      </c>
      <c r="AY124" s="45" t="n">
        <f aca="false">AVERAGE(Table2734[[#This Row],[PERSONAL FREEDOM]:[ECONOMIC FREEDOM]])</f>
        <v>6.00125</v>
      </c>
      <c r="AZ124" s="57" t="n">
        <f aca="false">RANK(BA124,$BA$2:$BA$154)</f>
        <v>127</v>
      </c>
      <c r="BA124" s="30" t="n">
        <f aca="false">ROUND(AY124, 2)</f>
        <v>6</v>
      </c>
      <c r="BB124" s="43" t="n">
        <f aca="false">Table2734[[#This Row],[1 Rule of Law]]</f>
        <v>4.8</v>
      </c>
      <c r="BC124" s="43" t="n">
        <f aca="false">Table2734[[#This Row],[2 Security &amp; Safety]]</f>
        <v>7.80666666666667</v>
      </c>
      <c r="BD124" s="43" t="e">
        <f aca="false">AVERAGE(AQ124,U124,AI124,AV124,X124)</f>
        <v>#N/A</v>
      </c>
    </row>
    <row r="125" customFormat="false" ht="15" hidden="false" customHeight="true" outlineLevel="0" collapsed="false">
      <c r="A125" s="41" t="s">
        <v>176</v>
      </c>
      <c r="B125" s="42" t="n">
        <v>8.3</v>
      </c>
      <c r="C125" s="42" t="n">
        <v>7.88496054130823</v>
      </c>
      <c r="D125" s="42" t="n">
        <v>8.65126879510638</v>
      </c>
      <c r="E125" s="42" t="n">
        <v>8.3</v>
      </c>
      <c r="F125" s="42" t="n">
        <v>9.88</v>
      </c>
      <c r="G125" s="42" t="n">
        <v>10</v>
      </c>
      <c r="H125" s="42" t="n">
        <v>10</v>
      </c>
      <c r="I125" s="42" t="n">
        <v>10</v>
      </c>
      <c r="J125" s="42" t="n">
        <v>10</v>
      </c>
      <c r="K125" s="42" t="n">
        <v>10</v>
      </c>
      <c r="L125" s="42" t="n">
        <f aca="false">AVERAGE(Table2734[[#This Row],[2Bi Disappearance]:[2Bv Terrorism Injured ]])</f>
        <v>10</v>
      </c>
      <c r="M125" s="42" t="n">
        <v>10</v>
      </c>
      <c r="N125" s="42" t="n">
        <v>7.5</v>
      </c>
      <c r="O125" s="47" t="n">
        <v>5</v>
      </c>
      <c r="P125" s="47" t="n">
        <f aca="false">AVERAGE(Table2734[[#This Row],[2Ci Female Genital Mutilation]:[2Ciii Equal Inheritance Rights]])</f>
        <v>7.5</v>
      </c>
      <c r="Q125" s="42" t="n">
        <f aca="false">AVERAGE(F125,L125,P125)</f>
        <v>9.12666666666667</v>
      </c>
      <c r="R125" s="42" t="n">
        <v>5</v>
      </c>
      <c r="S125" s="42" t="n">
        <v>5</v>
      </c>
      <c r="T125" s="42" t="n">
        <v>10</v>
      </c>
      <c r="U125" s="42" t="n">
        <f aca="false">AVERAGE(R125:T125)</f>
        <v>6.66666666666667</v>
      </c>
      <c r="V125" s="42" t="n">
        <v>5</v>
      </c>
      <c r="W125" s="42" t="n">
        <v>5</v>
      </c>
      <c r="X125" s="42" t="n">
        <f aca="false">AVERAGE(Table2734[[#This Row],[4A Freedom to establish religious organizations]:[4B Autonomy of religious organizations]])</f>
        <v>5</v>
      </c>
      <c r="Y125" s="42" t="n">
        <v>2.5</v>
      </c>
      <c r="Z125" s="42" t="n">
        <v>0</v>
      </c>
      <c r="AA125" s="42" t="n">
        <v>5</v>
      </c>
      <c r="AB125" s="42" t="n">
        <v>2.5</v>
      </c>
      <c r="AC125" s="42" t="n">
        <v>5</v>
      </c>
      <c r="AD125" s="42" t="e">
        <f aca="false">AVERAGE(Table2734[[#This Row],[5Ci Political parties]:[5ciii educational, sporting and cultural organizations]])</f>
        <v>#N/A</v>
      </c>
      <c r="AE125" s="42" t="n">
        <v>5</v>
      </c>
      <c r="AF125" s="42" t="n">
        <v>2.5</v>
      </c>
      <c r="AG125" s="42" t="n">
        <v>5</v>
      </c>
      <c r="AH125" s="42" t="e">
        <f aca="false">AVERAGE(Table2734[[#This Row],[5Di Political parties]:[5diii educational, sporting and cultural organizations5]])</f>
        <v>#N/A</v>
      </c>
      <c r="AI125" s="42" t="e">
        <f aca="false">AVERAGE(Y125:Z125,AD125,AH125)</f>
        <v>#N/A</v>
      </c>
      <c r="AJ125" s="42" t="n">
        <v>10</v>
      </c>
      <c r="AK125" s="47" t="n">
        <v>2</v>
      </c>
      <c r="AL125" s="47" t="n">
        <v>4.5</v>
      </c>
      <c r="AM125" s="47" t="n">
        <v>5</v>
      </c>
      <c r="AN125" s="47" t="n">
        <v>7.5</v>
      </c>
      <c r="AO125" s="47" t="n">
        <f aca="false">AVERAGE(Table2734[[#This Row],[6Di Access to foreign television (cable/ satellite)]:[6Dii Access to foreign newspapers]])</f>
        <v>6.25</v>
      </c>
      <c r="AP125" s="47" t="n">
        <v>5</v>
      </c>
      <c r="AQ125" s="42" t="n">
        <f aca="false">AVERAGE(AJ125:AL125,AO125:AP125)</f>
        <v>5.55</v>
      </c>
      <c r="AR125" s="42" t="n">
        <v>10</v>
      </c>
      <c r="AS125" s="42" t="n">
        <v>0</v>
      </c>
      <c r="AT125" s="42" t="n">
        <v>10</v>
      </c>
      <c r="AU125" s="42" t="n">
        <f aca="false">AVERAGE(AS125:AT125)</f>
        <v>5</v>
      </c>
      <c r="AV125" s="42" t="n">
        <f aca="false">AVERAGE(AR125,AU125)</f>
        <v>7.5</v>
      </c>
      <c r="AW125" s="43" t="n">
        <f aca="false">AVERAGE(Table2734[[#This Row],[RULE OF LAW]],Table2734[[#This Row],[SECURITY &amp; SAFETY]],Table2734[[#This Row],[PERSONAL FREEDOM (minus Security &amp;Safety and Rule of Law)]],Table2734[[#This Row],[PERSONAL FREEDOM (minus Security &amp;Safety and Rule of Law)]])</f>
        <v>7.09916666666667</v>
      </c>
      <c r="AX125" s="44" t="n">
        <v>8.66</v>
      </c>
      <c r="AY125" s="45" t="n">
        <f aca="false">AVERAGE(Table2734[[#This Row],[PERSONAL FREEDOM]:[ECONOMIC FREEDOM]])</f>
        <v>7.87958333333333</v>
      </c>
      <c r="AZ125" s="57" t="n">
        <f aca="false">RANK(BA125,$BA$2:$BA$154)</f>
        <v>39</v>
      </c>
      <c r="BA125" s="30" t="n">
        <f aca="false">ROUND(AY125, 2)</f>
        <v>7.88</v>
      </c>
      <c r="BB125" s="43" t="n">
        <f aca="false">Table2734[[#This Row],[1 Rule of Law]]</f>
        <v>8.3</v>
      </c>
      <c r="BC125" s="43" t="n">
        <f aca="false">Table2734[[#This Row],[2 Security &amp; Safety]]</f>
        <v>9.12666666666667</v>
      </c>
      <c r="BD125" s="43" t="e">
        <f aca="false">AVERAGE(AQ125,U125,AI125,AV125,X125)</f>
        <v>#N/A</v>
      </c>
    </row>
    <row r="126" customFormat="false" ht="15" hidden="false" customHeight="true" outlineLevel="0" collapsed="false">
      <c r="A126" s="41" t="s">
        <v>177</v>
      </c>
      <c r="B126" s="42" t="s">
        <v>60</v>
      </c>
      <c r="C126" s="42" t="s">
        <v>60</v>
      </c>
      <c r="D126" s="42" t="s">
        <v>60</v>
      </c>
      <c r="E126" s="42" t="n">
        <v>6.288422</v>
      </c>
      <c r="F126" s="42" t="n">
        <v>9.28</v>
      </c>
      <c r="G126" s="42" t="n">
        <v>10</v>
      </c>
      <c r="H126" s="42" t="n">
        <v>10</v>
      </c>
      <c r="I126" s="42" t="n">
        <v>7.5</v>
      </c>
      <c r="J126" s="42" t="n">
        <v>10</v>
      </c>
      <c r="K126" s="42" t="n">
        <v>10</v>
      </c>
      <c r="L126" s="42" t="n">
        <f aca="false">AVERAGE(Table2734[[#This Row],[2Bi Disappearance]:[2Bv Terrorism Injured ]])</f>
        <v>9.5</v>
      </c>
      <c r="M126" s="42" t="n">
        <v>10</v>
      </c>
      <c r="N126" s="42" t="n">
        <v>10</v>
      </c>
      <c r="O126" s="47" t="n">
        <v>10</v>
      </c>
      <c r="P126" s="47" t="n">
        <f aca="false">AVERAGE(Table2734[[#This Row],[2Ci Female Genital Mutilation]:[2Ciii Equal Inheritance Rights]])</f>
        <v>10</v>
      </c>
      <c r="Q126" s="42" t="n">
        <f aca="false">AVERAGE(F126,L126,P126)</f>
        <v>9.59333333333333</v>
      </c>
      <c r="R126" s="42" t="n">
        <v>10</v>
      </c>
      <c r="S126" s="42" t="n">
        <v>10</v>
      </c>
      <c r="T126" s="42" t="n">
        <v>10</v>
      </c>
      <c r="U126" s="42" t="n">
        <f aca="false">AVERAGE(R126:T126)</f>
        <v>10</v>
      </c>
      <c r="V126" s="42" t="n">
        <v>10</v>
      </c>
      <c r="W126" s="42" t="n">
        <v>10</v>
      </c>
      <c r="X126" s="42" t="n">
        <f aca="false">AVERAGE(Table2734[[#This Row],[4A Freedom to establish religious organizations]:[4B Autonomy of religious organizations]])</f>
        <v>10</v>
      </c>
      <c r="Y126" s="42" t="n">
        <v>10</v>
      </c>
      <c r="Z126" s="42" t="n">
        <v>10</v>
      </c>
      <c r="AA126" s="42" t="n">
        <v>10</v>
      </c>
      <c r="AB126" s="42" t="n">
        <v>10</v>
      </c>
      <c r="AC126" s="42" t="n">
        <v>10</v>
      </c>
      <c r="AD126" s="42" t="e">
        <f aca="false">AVERAGE(Table2734[[#This Row],[5Ci Political parties]:[5ciii educational, sporting and cultural organizations]])</f>
        <v>#N/A</v>
      </c>
      <c r="AE126" s="42" t="n">
        <v>10</v>
      </c>
      <c r="AF126" s="42" t="n">
        <v>10</v>
      </c>
      <c r="AG126" s="42" t="n">
        <v>10</v>
      </c>
      <c r="AH126" s="42" t="e">
        <f aca="false">AVERAGE(Table2734[[#This Row],[5Di Political parties]:[5diii educational, sporting and cultural organizations5]])</f>
        <v>#N/A</v>
      </c>
      <c r="AI126" s="42" t="e">
        <f aca="false">AVERAGE(Y126:Z126,AD126,AH126)</f>
        <v>#N/A</v>
      </c>
      <c r="AJ126" s="42" t="n">
        <v>10</v>
      </c>
      <c r="AK126" s="47" t="n">
        <v>8.33333333333333</v>
      </c>
      <c r="AL126" s="47" t="n">
        <v>7.75</v>
      </c>
      <c r="AM126" s="47" t="n">
        <v>10</v>
      </c>
      <c r="AN126" s="47" t="n">
        <v>10</v>
      </c>
      <c r="AO126" s="47" t="n">
        <f aca="false">AVERAGE(Table2734[[#This Row],[6Di Access to foreign television (cable/ satellite)]:[6Dii Access to foreign newspapers]])</f>
        <v>10</v>
      </c>
      <c r="AP126" s="47" t="n">
        <v>10</v>
      </c>
      <c r="AQ126" s="42" t="n">
        <f aca="false">AVERAGE(AJ126:AL126,AO126:AP126)</f>
        <v>9.21666666666667</v>
      </c>
      <c r="AR126" s="42" t="n">
        <v>10</v>
      </c>
      <c r="AS126" s="42" t="n">
        <v>10</v>
      </c>
      <c r="AT126" s="42" t="n">
        <v>10</v>
      </c>
      <c r="AU126" s="42" t="n">
        <f aca="false">AVERAGE(AS126:AT126)</f>
        <v>10</v>
      </c>
      <c r="AV126" s="42" t="n">
        <f aca="false">AVERAGE(AR126,AU126)</f>
        <v>10</v>
      </c>
      <c r="AW126" s="43" t="n">
        <f aca="false">AVERAGE(Table2734[[#This Row],[RULE OF LAW]],Table2734[[#This Row],[SECURITY &amp; SAFETY]],Table2734[[#This Row],[PERSONAL FREEDOM (minus Security &amp;Safety and Rule of Law)]],Table2734[[#This Row],[PERSONAL FREEDOM (minus Security &amp;Safety and Rule of Law)]])</f>
        <v>8.8921055</v>
      </c>
      <c r="AX126" s="44" t="n">
        <v>7.43</v>
      </c>
      <c r="AY126" s="45" t="n">
        <f aca="false">AVERAGE(Table2734[[#This Row],[PERSONAL FREEDOM]:[ECONOMIC FREEDOM]])</f>
        <v>8.16105275</v>
      </c>
      <c r="AZ126" s="57" t="n">
        <f aca="false">RANK(BA126,$BA$2:$BA$154)</f>
        <v>25</v>
      </c>
      <c r="BA126" s="30" t="n">
        <f aca="false">ROUND(AY126, 2)</f>
        <v>8.16</v>
      </c>
      <c r="BB126" s="43" t="n">
        <f aca="false">Table2734[[#This Row],[1 Rule of Law]]</f>
        <v>6.288422</v>
      </c>
      <c r="BC126" s="43" t="n">
        <f aca="false">Table2734[[#This Row],[2 Security &amp; Safety]]</f>
        <v>9.59333333333333</v>
      </c>
      <c r="BD126" s="43" t="e">
        <f aca="false">AVERAGE(AQ126,U126,AI126,AV126,X126)</f>
        <v>#N/A</v>
      </c>
    </row>
    <row r="127" customFormat="false" ht="15" hidden="false" customHeight="true" outlineLevel="0" collapsed="false">
      <c r="A127" s="41" t="s">
        <v>178</v>
      </c>
      <c r="B127" s="42" t="n">
        <v>8.16666666666667</v>
      </c>
      <c r="C127" s="42" t="n">
        <v>5.95806129335339</v>
      </c>
      <c r="D127" s="42" t="n">
        <v>5.92049378632853</v>
      </c>
      <c r="E127" s="42" t="n">
        <v>6.7</v>
      </c>
      <c r="F127" s="42" t="n">
        <v>9.68</v>
      </c>
      <c r="G127" s="42" t="n">
        <v>10</v>
      </c>
      <c r="H127" s="42" t="n">
        <v>10</v>
      </c>
      <c r="I127" s="42" t="n">
        <v>7.5</v>
      </c>
      <c r="J127" s="42" t="n">
        <v>10</v>
      </c>
      <c r="K127" s="42" t="n">
        <v>10</v>
      </c>
      <c r="L127" s="42" t="n">
        <f aca="false">AVERAGE(Table2734[[#This Row],[2Bi Disappearance]:[2Bv Terrorism Injured ]])</f>
        <v>9.5</v>
      </c>
      <c r="M127" s="42" t="n">
        <v>10</v>
      </c>
      <c r="N127" s="42" t="n">
        <v>10</v>
      </c>
      <c r="O127" s="47" t="n">
        <v>10</v>
      </c>
      <c r="P127" s="47" t="n">
        <f aca="false">AVERAGE(Table2734[[#This Row],[2Ci Female Genital Mutilation]:[2Ciii Equal Inheritance Rights]])</f>
        <v>10</v>
      </c>
      <c r="Q127" s="42" t="n">
        <f aca="false">AVERAGE(F127,L127,P127)</f>
        <v>9.72666666666667</v>
      </c>
      <c r="R127" s="42" t="n">
        <v>10</v>
      </c>
      <c r="S127" s="42" t="n">
        <v>10</v>
      </c>
      <c r="T127" s="42" t="n">
        <v>10</v>
      </c>
      <c r="U127" s="42" t="n">
        <f aca="false">AVERAGE(R127:T127)</f>
        <v>10</v>
      </c>
      <c r="V127" s="42" t="n">
        <v>10</v>
      </c>
      <c r="W127" s="42" t="n">
        <v>10</v>
      </c>
      <c r="X127" s="42" t="n">
        <f aca="false">AVERAGE(Table2734[[#This Row],[4A Freedom to establish religious organizations]:[4B Autonomy of religious organizations]])</f>
        <v>10</v>
      </c>
      <c r="Y127" s="42" t="n">
        <v>10</v>
      </c>
      <c r="Z127" s="42" t="n">
        <v>10</v>
      </c>
      <c r="AA127" s="42" t="n">
        <v>10</v>
      </c>
      <c r="AB127" s="42" t="n">
        <v>10</v>
      </c>
      <c r="AC127" s="42" t="n">
        <v>10</v>
      </c>
      <c r="AD127" s="42" t="e">
        <f aca="false">AVERAGE(Table2734[[#This Row],[5Ci Political parties]:[5ciii educational, sporting and cultural organizations]])</f>
        <v>#N/A</v>
      </c>
      <c r="AE127" s="42" t="n">
        <v>10</v>
      </c>
      <c r="AF127" s="42" t="n">
        <v>10</v>
      </c>
      <c r="AG127" s="42" t="n">
        <v>10</v>
      </c>
      <c r="AH127" s="42" t="e">
        <f aca="false">AVERAGE(Table2734[[#This Row],[5Di Political parties]:[5diii educational, sporting and cultural organizations5]])</f>
        <v>#N/A</v>
      </c>
      <c r="AI127" s="42" t="e">
        <f aca="false">AVERAGE(Y127:Z127,AD127,AH127)</f>
        <v>#N/A</v>
      </c>
      <c r="AJ127" s="42" t="n">
        <v>10</v>
      </c>
      <c r="AK127" s="47" t="n">
        <v>7.33333333333333</v>
      </c>
      <c r="AL127" s="47" t="n">
        <v>7.5</v>
      </c>
      <c r="AM127" s="47" t="n">
        <v>10</v>
      </c>
      <c r="AN127" s="47" t="n">
        <v>10</v>
      </c>
      <c r="AO127" s="47" t="n">
        <f aca="false">AVERAGE(Table2734[[#This Row],[6Di Access to foreign television (cable/ satellite)]:[6Dii Access to foreign newspapers]])</f>
        <v>10</v>
      </c>
      <c r="AP127" s="47" t="n">
        <v>10</v>
      </c>
      <c r="AQ127" s="42" t="n">
        <f aca="false">AVERAGE(AJ127:AL127,AO127:AP127)</f>
        <v>8.96666666666667</v>
      </c>
      <c r="AR127" s="42" t="n">
        <v>10</v>
      </c>
      <c r="AS127" s="42" t="n">
        <v>10</v>
      </c>
      <c r="AT127" s="42" t="n">
        <v>10</v>
      </c>
      <c r="AU127" s="42" t="n">
        <f aca="false">AVERAGE(AS127:AT127)</f>
        <v>10</v>
      </c>
      <c r="AV127" s="42" t="n">
        <f aca="false">AVERAGE(AR127,AU127)</f>
        <v>10</v>
      </c>
      <c r="AW127" s="43" t="n">
        <f aca="false">AVERAGE(Table2734[[#This Row],[RULE OF LAW]],Table2734[[#This Row],[SECURITY &amp; SAFETY]],Table2734[[#This Row],[PERSONAL FREEDOM (minus Security &amp;Safety and Rule of Law)]],Table2734[[#This Row],[PERSONAL FREEDOM (minus Security &amp;Safety and Rule of Law)]])</f>
        <v>9.00333333333333</v>
      </c>
      <c r="AX127" s="44" t="n">
        <v>6.57</v>
      </c>
      <c r="AY127" s="45" t="n">
        <f aca="false">AVERAGE(Table2734[[#This Row],[PERSONAL FREEDOM]:[ECONOMIC FREEDOM]])</f>
        <v>7.78666666666667</v>
      </c>
      <c r="AZ127" s="57" t="n">
        <f aca="false">RANK(BA127,$BA$2:$BA$154)</f>
        <v>42</v>
      </c>
      <c r="BA127" s="30" t="n">
        <f aca="false">ROUND(AY127, 2)</f>
        <v>7.79</v>
      </c>
      <c r="BB127" s="43" t="n">
        <f aca="false">Table2734[[#This Row],[1 Rule of Law]]</f>
        <v>6.7</v>
      </c>
      <c r="BC127" s="43" t="n">
        <f aca="false">Table2734[[#This Row],[2 Security &amp; Safety]]</f>
        <v>9.72666666666667</v>
      </c>
      <c r="BD127" s="43" t="e">
        <f aca="false">AVERAGE(AQ127,U127,AI127,AV127,X127)</f>
        <v>#N/A</v>
      </c>
    </row>
    <row r="128" customFormat="false" ht="15" hidden="false" customHeight="true" outlineLevel="0" collapsed="false">
      <c r="A128" s="41" t="s">
        <v>179</v>
      </c>
      <c r="B128" s="42" t="n">
        <v>5.9</v>
      </c>
      <c r="C128" s="42" t="n">
        <v>5.4702061588314</v>
      </c>
      <c r="D128" s="42" t="n">
        <v>4.93221886115064</v>
      </c>
      <c r="E128" s="42" t="n">
        <v>5.4</v>
      </c>
      <c r="F128" s="42" t="n">
        <v>0</v>
      </c>
      <c r="G128" s="42" t="n">
        <v>5</v>
      </c>
      <c r="H128" s="42" t="n">
        <v>10</v>
      </c>
      <c r="I128" s="42" t="n">
        <v>2.5</v>
      </c>
      <c r="J128" s="42" t="n">
        <v>10</v>
      </c>
      <c r="K128" s="42" t="n">
        <v>10</v>
      </c>
      <c r="L128" s="42" t="n">
        <f aca="false">AVERAGE(Table2734[[#This Row],[2Bi Disappearance]:[2Bv Terrorism Injured ]])</f>
        <v>7.5</v>
      </c>
      <c r="M128" s="42" t="n">
        <v>10</v>
      </c>
      <c r="N128" s="42" t="n">
        <v>10</v>
      </c>
      <c r="O128" s="47" t="n">
        <v>10</v>
      </c>
      <c r="P128" s="47" t="n">
        <f aca="false">AVERAGE(Table2734[[#This Row],[2Ci Female Genital Mutilation]:[2Ciii Equal Inheritance Rights]])</f>
        <v>10</v>
      </c>
      <c r="Q128" s="42" t="n">
        <f aca="false">AVERAGE(F128,L128,P128)</f>
        <v>5.83333333333333</v>
      </c>
      <c r="R128" s="42" t="n">
        <v>10</v>
      </c>
      <c r="S128" s="42" t="n">
        <v>10</v>
      </c>
      <c r="T128" s="42" t="n">
        <v>10</v>
      </c>
      <c r="U128" s="42" t="n">
        <f aca="false">AVERAGE(R128:T128)</f>
        <v>10</v>
      </c>
      <c r="V128" s="42" t="n">
        <v>7.5</v>
      </c>
      <c r="W128" s="42" t="n">
        <v>10</v>
      </c>
      <c r="X128" s="42" t="n">
        <f aca="false">AVERAGE(Table2734[[#This Row],[4A Freedom to establish religious organizations]:[4B Autonomy of religious organizations]])</f>
        <v>8.75</v>
      </c>
      <c r="Y128" s="42" t="n">
        <v>10</v>
      </c>
      <c r="Z128" s="42" t="n">
        <v>10</v>
      </c>
      <c r="AA128" s="42" t="n">
        <v>5</v>
      </c>
      <c r="AB128" s="42" t="n">
        <v>2.5</v>
      </c>
      <c r="AC128" s="42" t="n">
        <v>7.5</v>
      </c>
      <c r="AD128" s="42" t="e">
        <f aca="false">AVERAGE(Table2734[[#This Row],[5Ci Political parties]:[5ciii educational, sporting and cultural organizations]])</f>
        <v>#N/A</v>
      </c>
      <c r="AE128" s="42" t="n">
        <v>10</v>
      </c>
      <c r="AF128" s="42" t="n">
        <v>7.5</v>
      </c>
      <c r="AG128" s="42" t="n">
        <v>7.5</v>
      </c>
      <c r="AH128" s="42" t="e">
        <f aca="false">AVERAGE(Table2734[[#This Row],[5Di Political parties]:[5diii educational, sporting and cultural organizations5]])</f>
        <v>#N/A</v>
      </c>
      <c r="AI128" s="42" t="e">
        <f aca="false">AVERAGE(Y128:Z128,AD128,AH128)</f>
        <v>#N/A</v>
      </c>
      <c r="AJ128" s="42" t="n">
        <v>10</v>
      </c>
      <c r="AK128" s="47" t="n">
        <v>6.66666666666667</v>
      </c>
      <c r="AL128" s="47" t="n">
        <v>6.5</v>
      </c>
      <c r="AM128" s="47" t="n">
        <v>10</v>
      </c>
      <c r="AN128" s="47" t="n">
        <v>10</v>
      </c>
      <c r="AO128" s="47" t="n">
        <f aca="false">AVERAGE(Table2734[[#This Row],[6Di Access to foreign television (cable/ satellite)]:[6Dii Access to foreign newspapers]])</f>
        <v>10</v>
      </c>
      <c r="AP128" s="47" t="n">
        <v>7.5</v>
      </c>
      <c r="AQ128" s="42" t="n">
        <f aca="false">AVERAGE(AJ128:AL128,AO128:AP128)</f>
        <v>8.13333333333333</v>
      </c>
      <c r="AR128" s="42" t="n">
        <v>10</v>
      </c>
      <c r="AS128" s="42" t="n">
        <v>10</v>
      </c>
      <c r="AT128" s="42" t="n">
        <v>10</v>
      </c>
      <c r="AU128" s="42" t="n">
        <f aca="false">AVERAGE(AS128:AT128)</f>
        <v>10</v>
      </c>
      <c r="AV128" s="42" t="n">
        <f aca="false">AVERAGE(AR128,AU128)</f>
        <v>10</v>
      </c>
      <c r="AW128" s="43" t="n">
        <f aca="false">AVERAGE(Table2734[[#This Row],[RULE OF LAW]],Table2734[[#This Row],[SECURITY &amp; SAFETY]],Table2734[[#This Row],[PERSONAL FREEDOM (minus Security &amp;Safety and Rule of Law)]],Table2734[[#This Row],[PERSONAL FREEDOM (minus Security &amp;Safety and Rule of Law)]])</f>
        <v>7.33</v>
      </c>
      <c r="AX128" s="44" t="n">
        <v>6.8</v>
      </c>
      <c r="AY128" s="45" t="n">
        <f aca="false">AVERAGE(Table2734[[#This Row],[PERSONAL FREEDOM]:[ECONOMIC FREEDOM]])</f>
        <v>7.065</v>
      </c>
      <c r="AZ128" s="57" t="n">
        <f aca="false">RANK(BA128,$BA$2:$BA$154)</f>
        <v>64</v>
      </c>
      <c r="BA128" s="30" t="n">
        <f aca="false">ROUND(AY128, 2)</f>
        <v>7.07</v>
      </c>
      <c r="BB128" s="43" t="n">
        <f aca="false">Table2734[[#This Row],[1 Rule of Law]]</f>
        <v>5.4</v>
      </c>
      <c r="BC128" s="43" t="n">
        <f aca="false">Table2734[[#This Row],[2 Security &amp; Safety]]</f>
        <v>5.83333333333333</v>
      </c>
      <c r="BD128" s="43" t="e">
        <f aca="false">AVERAGE(AQ128,U128,AI128,AV128,X128)</f>
        <v>#N/A</v>
      </c>
    </row>
    <row r="129" customFormat="false" ht="15" hidden="false" customHeight="true" outlineLevel="0" collapsed="false">
      <c r="A129" s="41" t="s">
        <v>180</v>
      </c>
      <c r="B129" s="42" t="n">
        <v>8.46666666666667</v>
      </c>
      <c r="C129" s="42" t="n">
        <v>6.45605528166687</v>
      </c>
      <c r="D129" s="42" t="n">
        <v>6.92366032303946</v>
      </c>
      <c r="E129" s="42" t="n">
        <v>7.3</v>
      </c>
      <c r="F129" s="42" t="n">
        <v>9.68</v>
      </c>
      <c r="G129" s="42" t="n">
        <v>0</v>
      </c>
      <c r="H129" s="42" t="n">
        <v>10</v>
      </c>
      <c r="I129" s="42" t="n">
        <v>10</v>
      </c>
      <c r="J129" s="42" t="n">
        <v>10</v>
      </c>
      <c r="K129" s="42" t="n">
        <v>10</v>
      </c>
      <c r="L129" s="42" t="n">
        <f aca="false">AVERAGE(Table2734[[#This Row],[2Bi Disappearance]:[2Bv Terrorism Injured ]])</f>
        <v>8</v>
      </c>
      <c r="M129" s="42" t="n">
        <v>9.5</v>
      </c>
      <c r="N129" s="42" t="n">
        <v>10</v>
      </c>
      <c r="O129" s="47" t="n">
        <v>10</v>
      </c>
      <c r="P129" s="47" t="n">
        <f aca="false">AVERAGE(Table2734[[#This Row],[2Ci Female Genital Mutilation]:[2Ciii Equal Inheritance Rights]])</f>
        <v>9.83333333333333</v>
      </c>
      <c r="Q129" s="42" t="n">
        <f aca="false">AVERAGE(F129,L129,P129)</f>
        <v>9.17111111111111</v>
      </c>
      <c r="R129" s="42" t="n">
        <v>10</v>
      </c>
      <c r="S129" s="42" t="n">
        <v>10</v>
      </c>
      <c r="T129" s="42" t="n">
        <v>10</v>
      </c>
      <c r="U129" s="42" t="n">
        <f aca="false">AVERAGE(R129:T129)</f>
        <v>10</v>
      </c>
      <c r="V129" s="42" t="n">
        <v>7.5</v>
      </c>
      <c r="W129" s="42" t="n">
        <v>7.5</v>
      </c>
      <c r="X129" s="42" t="n">
        <f aca="false">AVERAGE(Table2734[[#This Row],[4A Freedom to establish religious organizations]:[4B Autonomy of religious organizations]])</f>
        <v>7.5</v>
      </c>
      <c r="Y129" s="42" t="n">
        <v>10</v>
      </c>
      <c r="Z129" s="42" t="n">
        <v>10</v>
      </c>
      <c r="AA129" s="42" t="n">
        <v>7.5</v>
      </c>
      <c r="AB129" s="42" t="n">
        <v>7.5</v>
      </c>
      <c r="AC129" s="42" t="n">
        <v>10</v>
      </c>
      <c r="AD129" s="42" t="e">
        <f aca="false">AVERAGE(Table2734[[#This Row],[5Ci Political parties]:[5ciii educational, sporting and cultural organizations]])</f>
        <v>#N/A</v>
      </c>
      <c r="AE129" s="42" t="n">
        <v>10</v>
      </c>
      <c r="AF129" s="42" t="n">
        <v>10</v>
      </c>
      <c r="AG129" s="42" t="n">
        <v>7.5</v>
      </c>
      <c r="AH129" s="42" t="e">
        <f aca="false">AVERAGE(Table2734[[#This Row],[5Di Political parties]:[5diii educational, sporting and cultural organizations5]])</f>
        <v>#N/A</v>
      </c>
      <c r="AI129" s="42" t="e">
        <f aca="false">AVERAGE(Y129:Z129,AD129,AH129)</f>
        <v>#N/A</v>
      </c>
      <c r="AJ129" s="42" t="n">
        <v>10</v>
      </c>
      <c r="AK129" s="47" t="n">
        <v>8.66666666666667</v>
      </c>
      <c r="AL129" s="47" t="n">
        <v>6.5</v>
      </c>
      <c r="AM129" s="47" t="n">
        <v>7.5</v>
      </c>
      <c r="AN129" s="47" t="n">
        <v>10</v>
      </c>
      <c r="AO129" s="47" t="n">
        <f aca="false">AVERAGE(Table2734[[#This Row],[6Di Access to foreign television (cable/ satellite)]:[6Dii Access to foreign newspapers]])</f>
        <v>8.75</v>
      </c>
      <c r="AP129" s="47" t="n">
        <v>10</v>
      </c>
      <c r="AQ129" s="42" t="n">
        <f aca="false">AVERAGE(AJ129:AL129,AO129:AP129)</f>
        <v>8.78333333333333</v>
      </c>
      <c r="AR129" s="42" t="n">
        <v>10</v>
      </c>
      <c r="AS129" s="42" t="n">
        <v>10</v>
      </c>
      <c r="AT129" s="42" t="n">
        <v>10</v>
      </c>
      <c r="AU129" s="42" t="n">
        <f aca="false">AVERAGE(AS129:AT129)</f>
        <v>10</v>
      </c>
      <c r="AV129" s="42" t="n">
        <f aca="false">AVERAGE(AR129,AU129)</f>
        <v>10</v>
      </c>
      <c r="AW129" s="43" t="n">
        <f aca="false">AVERAGE(Table2734[[#This Row],[RULE OF LAW]],Table2734[[#This Row],[SECURITY &amp; SAFETY]],Table2734[[#This Row],[PERSONAL FREEDOM (minus Security &amp;Safety and Rule of Law)]],Table2734[[#This Row],[PERSONAL FREEDOM (minus Security &amp;Safety and Rule of Law)]])</f>
        <v>8.68361111111111</v>
      </c>
      <c r="AX129" s="44" t="n">
        <v>7.4</v>
      </c>
      <c r="AY129" s="45" t="n">
        <f aca="false">AVERAGE(Table2734[[#This Row],[PERSONAL FREEDOM]:[ECONOMIC FREEDOM]])</f>
        <v>8.04180555555556</v>
      </c>
      <c r="AZ129" s="57" t="n">
        <f aca="false">RANK(BA129,$BA$2:$BA$154)</f>
        <v>33</v>
      </c>
      <c r="BA129" s="30" t="n">
        <f aca="false">ROUND(AY129, 2)</f>
        <v>8.04</v>
      </c>
      <c r="BB129" s="43" t="n">
        <f aca="false">Table2734[[#This Row],[1 Rule of Law]]</f>
        <v>7.3</v>
      </c>
      <c r="BC129" s="43" t="n">
        <f aca="false">Table2734[[#This Row],[2 Security &amp; Safety]]</f>
        <v>9.17111111111111</v>
      </c>
      <c r="BD129" s="43" t="e">
        <f aca="false">AVERAGE(AQ129,U129,AI129,AV129,X129)</f>
        <v>#N/A</v>
      </c>
    </row>
    <row r="130" customFormat="false" ht="15" hidden="false" customHeight="true" outlineLevel="0" collapsed="false">
      <c r="A130" s="41" t="s">
        <v>181</v>
      </c>
      <c r="B130" s="42" t="n">
        <v>4.1</v>
      </c>
      <c r="C130" s="42" t="n">
        <v>5.22685738675552</v>
      </c>
      <c r="D130" s="42" t="n">
        <v>6.1635622588734</v>
      </c>
      <c r="E130" s="42" t="n">
        <v>5.2</v>
      </c>
      <c r="F130" s="42" t="n">
        <v>8.64</v>
      </c>
      <c r="G130" s="42" t="n">
        <v>0</v>
      </c>
      <c r="H130" s="42" t="n">
        <v>10</v>
      </c>
      <c r="I130" s="42" t="n">
        <v>5</v>
      </c>
      <c r="J130" s="42" t="n">
        <v>10</v>
      </c>
      <c r="K130" s="42" t="n">
        <v>10</v>
      </c>
      <c r="L130" s="42" t="n">
        <f aca="false">AVERAGE(Table2734[[#This Row],[2Bi Disappearance]:[2Bv Terrorism Injured ]])</f>
        <v>7</v>
      </c>
      <c r="M130" s="42" t="n">
        <v>10</v>
      </c>
      <c r="N130" s="42" t="n">
        <v>10</v>
      </c>
      <c r="O130" s="47" t="n">
        <v>5</v>
      </c>
      <c r="P130" s="47" t="n">
        <f aca="false">AVERAGE(Table2734[[#This Row],[2Ci Female Genital Mutilation]:[2Ciii Equal Inheritance Rights]])</f>
        <v>8.33333333333333</v>
      </c>
      <c r="Q130" s="42" t="n">
        <f aca="false">AVERAGE(F130,L130,P130)</f>
        <v>7.99111111111111</v>
      </c>
      <c r="R130" s="42" t="n">
        <v>5</v>
      </c>
      <c r="S130" s="42" t="n">
        <v>5</v>
      </c>
      <c r="T130" s="42" t="n">
        <v>5</v>
      </c>
      <c r="U130" s="42" t="n">
        <f aca="false">AVERAGE(R130:T130)</f>
        <v>5</v>
      </c>
      <c r="V130" s="42" t="n">
        <v>7.5</v>
      </c>
      <c r="W130" s="42" t="n">
        <v>5</v>
      </c>
      <c r="X130" s="42" t="n">
        <f aca="false">AVERAGE(Table2734[[#This Row],[4A Freedom to establish religious organizations]:[4B Autonomy of religious organizations]])</f>
        <v>6.25</v>
      </c>
      <c r="Y130" s="42" t="n">
        <v>7.5</v>
      </c>
      <c r="Z130" s="42" t="n">
        <v>7.5</v>
      </c>
      <c r="AA130" s="42" t="n">
        <v>10</v>
      </c>
      <c r="AB130" s="42" t="n">
        <v>5</v>
      </c>
      <c r="AC130" s="42" t="n">
        <v>5</v>
      </c>
      <c r="AD130" s="42" t="e">
        <f aca="false">AVERAGE(Table2734[[#This Row],[5Ci Political parties]:[5ciii educational, sporting and cultural organizations]])</f>
        <v>#N/A</v>
      </c>
      <c r="AE130" s="42" t="n">
        <v>7.5</v>
      </c>
      <c r="AF130" s="42" t="n">
        <v>7.5</v>
      </c>
      <c r="AG130" s="42" t="n">
        <v>7.5</v>
      </c>
      <c r="AH130" s="42" t="e">
        <f aca="false">AVERAGE(Table2734[[#This Row],[5Di Political parties]:[5diii educational, sporting and cultural organizations5]])</f>
        <v>#N/A</v>
      </c>
      <c r="AI130" s="42" t="e">
        <f aca="false">AVERAGE(Y130:Z130,AD130,AH130)</f>
        <v>#N/A</v>
      </c>
      <c r="AJ130" s="42" t="n">
        <v>10</v>
      </c>
      <c r="AK130" s="47" t="n">
        <v>2.33333333333333</v>
      </c>
      <c r="AL130" s="47" t="n">
        <v>2.25</v>
      </c>
      <c r="AM130" s="47" t="n">
        <v>10</v>
      </c>
      <c r="AN130" s="47" t="n">
        <v>7.5</v>
      </c>
      <c r="AO130" s="47" t="n">
        <f aca="false">AVERAGE(Table2734[[#This Row],[6Di Access to foreign television (cable/ satellite)]:[6Dii Access to foreign newspapers]])</f>
        <v>8.75</v>
      </c>
      <c r="AP130" s="47" t="n">
        <v>7.5</v>
      </c>
      <c r="AQ130" s="42" t="n">
        <f aca="false">AVERAGE(AJ130:AL130,AO130:AP130)</f>
        <v>6.16666666666667</v>
      </c>
      <c r="AR130" s="42" t="n">
        <v>2.5</v>
      </c>
      <c r="AS130" s="42" t="n">
        <v>0</v>
      </c>
      <c r="AT130" s="42" t="n">
        <v>0</v>
      </c>
      <c r="AU130" s="42" t="n">
        <f aca="false">AVERAGE(AS130:AT130)</f>
        <v>0</v>
      </c>
      <c r="AV130" s="42" t="n">
        <f aca="false">AVERAGE(AR130,AU130)</f>
        <v>1.25</v>
      </c>
      <c r="AW130" s="43" t="n">
        <f aca="false">AVERAGE(Table2734[[#This Row],[RULE OF LAW]],Table2734[[#This Row],[SECURITY &amp; SAFETY]],Table2734[[#This Row],[PERSONAL FREEDOM (minus Security &amp;Safety and Rule of Law)]],Table2734[[#This Row],[PERSONAL FREEDOM (minus Security &amp;Safety and Rule of Law)]])</f>
        <v>5.89361111111111</v>
      </c>
      <c r="AX130" s="44" t="n">
        <v>6.65</v>
      </c>
      <c r="AY130" s="45" t="n">
        <f aca="false">AVERAGE(Table2734[[#This Row],[PERSONAL FREEDOM]:[ECONOMIC FREEDOM]])</f>
        <v>6.27180555555556</v>
      </c>
      <c r="AZ130" s="57" t="n">
        <f aca="false">RANK(BA130,$BA$2:$BA$154)</f>
        <v>117</v>
      </c>
      <c r="BA130" s="30" t="n">
        <f aca="false">ROUND(AY130, 2)</f>
        <v>6.27</v>
      </c>
      <c r="BB130" s="43" t="n">
        <f aca="false">Table2734[[#This Row],[1 Rule of Law]]</f>
        <v>5.2</v>
      </c>
      <c r="BC130" s="43" t="n">
        <f aca="false">Table2734[[#This Row],[2 Security &amp; Safety]]</f>
        <v>7.99111111111111</v>
      </c>
      <c r="BD130" s="43" t="e">
        <f aca="false">AVERAGE(AQ130,U130,AI130,AV130,X130)</f>
        <v>#N/A</v>
      </c>
    </row>
    <row r="131" customFormat="false" ht="15" hidden="false" customHeight="true" outlineLevel="0" collapsed="false">
      <c r="A131" s="41" t="s">
        <v>211</v>
      </c>
      <c r="B131" s="42" t="s">
        <v>60</v>
      </c>
      <c r="C131" s="42" t="s">
        <v>60</v>
      </c>
      <c r="D131" s="42" t="s">
        <v>60</v>
      </c>
      <c r="E131" s="42" t="n">
        <v>5.376934</v>
      </c>
      <c r="F131" s="42" t="n">
        <v>7.56</v>
      </c>
      <c r="G131" s="42" t="n">
        <v>10</v>
      </c>
      <c r="H131" s="42" t="n">
        <v>10</v>
      </c>
      <c r="I131" s="42" t="s">
        <v>60</v>
      </c>
      <c r="J131" s="42" t="n">
        <v>10</v>
      </c>
      <c r="K131" s="42" t="n">
        <v>10</v>
      </c>
      <c r="L131" s="42" t="n">
        <f aca="false">AVERAGE(Table2734[[#This Row],[2Bi Disappearance]:[2Bv Terrorism Injured ]])</f>
        <v>10</v>
      </c>
      <c r="M131" s="42" t="n">
        <v>10</v>
      </c>
      <c r="N131" s="42" t="n">
        <v>10</v>
      </c>
      <c r="O131" s="47" t="n">
        <v>5</v>
      </c>
      <c r="P131" s="47" t="n">
        <f aca="false">AVERAGE(Table2734[[#This Row],[2Ci Female Genital Mutilation]:[2Ciii Equal Inheritance Rights]])</f>
        <v>8.33333333333333</v>
      </c>
      <c r="Q131" s="42" t="n">
        <f aca="false">AVERAGE(F131,L131,P131)</f>
        <v>8.63111111111111</v>
      </c>
      <c r="R131" s="42" t="n">
        <v>10</v>
      </c>
      <c r="S131" s="42" t="n">
        <v>10</v>
      </c>
      <c r="T131" s="42" t="s">
        <v>60</v>
      </c>
      <c r="U131" s="42" t="n">
        <f aca="false">AVERAGE(R131:T131)</f>
        <v>10</v>
      </c>
      <c r="V131" s="42" t="s">
        <v>60</v>
      </c>
      <c r="W131" s="42" t="s">
        <v>60</v>
      </c>
      <c r="X131" s="42" t="s">
        <v>60</v>
      </c>
      <c r="Y131" s="42" t="s">
        <v>60</v>
      </c>
      <c r="Z131" s="42" t="s">
        <v>60</v>
      </c>
      <c r="AA131" s="42" t="s">
        <v>60</v>
      </c>
      <c r="AB131" s="42" t="s">
        <v>60</v>
      </c>
      <c r="AC131" s="42" t="s">
        <v>60</v>
      </c>
      <c r="AD131" s="42" t="s">
        <v>60</v>
      </c>
      <c r="AE131" s="42" t="s">
        <v>60</v>
      </c>
      <c r="AF131" s="42" t="s">
        <v>60</v>
      </c>
      <c r="AG131" s="42" t="s">
        <v>60</v>
      </c>
      <c r="AH131" s="42" t="s">
        <v>60</v>
      </c>
      <c r="AI131" s="42" t="s">
        <v>60</v>
      </c>
      <c r="AJ131" s="42" t="n">
        <v>10</v>
      </c>
      <c r="AK131" s="47" t="n">
        <v>8.66666666666667</v>
      </c>
      <c r="AL131" s="47" t="n">
        <v>7</v>
      </c>
      <c r="AM131" s="47" t="s">
        <v>60</v>
      </c>
      <c r="AN131" s="47" t="s">
        <v>60</v>
      </c>
      <c r="AO131" s="47" t="s">
        <v>60</v>
      </c>
      <c r="AP131" s="47" t="s">
        <v>60</v>
      </c>
      <c r="AQ131" s="42" t="n">
        <f aca="false">AVERAGE(AJ131:AL131,AO131:AP131)</f>
        <v>8.55555555555556</v>
      </c>
      <c r="AR131" s="42" t="n">
        <v>10</v>
      </c>
      <c r="AS131" s="42" t="n">
        <v>10</v>
      </c>
      <c r="AT131" s="42" t="n">
        <v>10</v>
      </c>
      <c r="AU131" s="42" t="n">
        <f aca="false">AVERAGE(AS131:AT131)</f>
        <v>10</v>
      </c>
      <c r="AV131" s="42" t="n">
        <f aca="false">AVERAGE(AR131,AU131)</f>
        <v>10</v>
      </c>
      <c r="AW131" s="43" t="n">
        <f aca="false">AVERAGE(Table2734[[#This Row],[RULE OF LAW]],Table2734[[#This Row],[SECURITY &amp; SAFETY]],Table2734[[#This Row],[PERSONAL FREEDOM (minus Security &amp;Safety and Rule of Law)]],Table2734[[#This Row],[PERSONAL FREEDOM (minus Security &amp;Safety and Rule of Law)]])</f>
        <v>8.26127053703704</v>
      </c>
      <c r="AX131" s="44" t="n">
        <v>6.51</v>
      </c>
      <c r="AY131" s="45" t="n">
        <f aca="false">AVERAGE(Table2734[[#This Row],[PERSONAL FREEDOM]:[ECONOMIC FREEDOM]])</f>
        <v>7.38563526851852</v>
      </c>
      <c r="AZ131" s="57" t="n">
        <f aca="false">RANK(BA131,$BA$2:$BA$154)</f>
        <v>54</v>
      </c>
      <c r="BA131" s="30" t="n">
        <f aca="false">ROUND(AY131, 2)</f>
        <v>7.39</v>
      </c>
      <c r="BB131" s="43" t="n">
        <f aca="false">Table2734[[#This Row],[1 Rule of Law]]</f>
        <v>5.376934</v>
      </c>
      <c r="BC131" s="43" t="n">
        <f aca="false">Table2734[[#This Row],[2 Security &amp; Safety]]</f>
        <v>8.63111111111111</v>
      </c>
      <c r="BD131" s="43" t="n">
        <f aca="false">AVERAGE(AQ131,U131,AI131,AV131,X131)</f>
        <v>9.51851851851852</v>
      </c>
    </row>
    <row r="132" customFormat="false" ht="15" hidden="false" customHeight="true" outlineLevel="0" collapsed="false">
      <c r="A132" s="41" t="s">
        <v>212</v>
      </c>
      <c r="B132" s="42" t="s">
        <v>60</v>
      </c>
      <c r="C132" s="42" t="s">
        <v>60</v>
      </c>
      <c r="D132" s="42" t="s">
        <v>60</v>
      </c>
      <c r="E132" s="42" t="n">
        <v>4.832763</v>
      </c>
      <c r="F132" s="42" t="n">
        <v>0</v>
      </c>
      <c r="G132" s="42" t="n">
        <v>5</v>
      </c>
      <c r="H132" s="42" t="n">
        <v>10</v>
      </c>
      <c r="I132" s="42" t="n">
        <v>7.5</v>
      </c>
      <c r="J132" s="42" t="n">
        <v>10</v>
      </c>
      <c r="K132" s="42" t="n">
        <v>10</v>
      </c>
      <c r="L132" s="42" t="n">
        <f aca="false">AVERAGE(Table2734[[#This Row],[2Bi Disappearance]:[2Bv Terrorism Injured ]])</f>
        <v>8.5</v>
      </c>
      <c r="M132" s="42" t="n">
        <v>10</v>
      </c>
      <c r="N132" s="42" t="n">
        <v>10</v>
      </c>
      <c r="O132" s="47" t="n">
        <v>2.5</v>
      </c>
      <c r="P132" s="47" t="n">
        <f aca="false">AVERAGE(Table2734[[#This Row],[2Ci Female Genital Mutilation]:[2Ciii Equal Inheritance Rights]])</f>
        <v>7.5</v>
      </c>
      <c r="Q132" s="42" t="n">
        <f aca="false">AVERAGE(F132,L132,P132)</f>
        <v>5.33333333333333</v>
      </c>
      <c r="R132" s="42" t="n">
        <v>5</v>
      </c>
      <c r="S132" s="42" t="n">
        <v>5</v>
      </c>
      <c r="T132" s="42" t="n">
        <v>0</v>
      </c>
      <c r="U132" s="42" t="n">
        <f aca="false">AVERAGE(R132:T132)</f>
        <v>3.33333333333333</v>
      </c>
      <c r="V132" s="42" t="s">
        <v>60</v>
      </c>
      <c r="W132" s="42" t="s">
        <v>60</v>
      </c>
      <c r="X132" s="42" t="s">
        <v>60</v>
      </c>
      <c r="Y132" s="42" t="s">
        <v>60</v>
      </c>
      <c r="Z132" s="42" t="s">
        <v>60</v>
      </c>
      <c r="AA132" s="42" t="s">
        <v>60</v>
      </c>
      <c r="AB132" s="42" t="s">
        <v>60</v>
      </c>
      <c r="AC132" s="42" t="s">
        <v>60</v>
      </c>
      <c r="AD132" s="42" t="s">
        <v>60</v>
      </c>
      <c r="AE132" s="42" t="s">
        <v>60</v>
      </c>
      <c r="AF132" s="42" t="s">
        <v>60</v>
      </c>
      <c r="AG132" s="42" t="s">
        <v>60</v>
      </c>
      <c r="AH132" s="42" t="s">
        <v>60</v>
      </c>
      <c r="AI132" s="42" t="s">
        <v>60</v>
      </c>
      <c r="AJ132" s="42" t="n">
        <v>10</v>
      </c>
      <c r="AK132" s="47" t="n">
        <v>2</v>
      </c>
      <c r="AL132" s="47" t="n">
        <v>3.25</v>
      </c>
      <c r="AM132" s="47" t="s">
        <v>60</v>
      </c>
      <c r="AN132" s="47" t="s">
        <v>60</v>
      </c>
      <c r="AO132" s="47" t="s">
        <v>60</v>
      </c>
      <c r="AP132" s="47" t="s">
        <v>60</v>
      </c>
      <c r="AQ132" s="42" t="n">
        <f aca="false">AVERAGE(AJ132:AL132,AO132:AP132)</f>
        <v>5.08333333333333</v>
      </c>
      <c r="AR132" s="42" t="n">
        <v>0</v>
      </c>
      <c r="AS132" s="42" t="n">
        <v>0</v>
      </c>
      <c r="AT132" s="42" t="n">
        <v>10</v>
      </c>
      <c r="AU132" s="42" t="n">
        <f aca="false">AVERAGE(AS132:AT132)</f>
        <v>5</v>
      </c>
      <c r="AV132" s="42" t="n">
        <f aca="false">AVERAGE(AR132,AU132)</f>
        <v>2.5</v>
      </c>
      <c r="AW132" s="43" t="n">
        <f aca="false">AVERAGE(Table2734[[#This Row],[RULE OF LAW]],Table2734[[#This Row],[SECURITY &amp; SAFETY]],Table2734[[#This Row],[PERSONAL FREEDOM (minus Security &amp;Safety and Rule of Law)]],Table2734[[#This Row],[PERSONAL FREEDOM (minus Security &amp;Safety and Rule of Law)]])</f>
        <v>4.36096852777778</v>
      </c>
      <c r="AX132" s="44" t="n">
        <v>6.84</v>
      </c>
      <c r="AY132" s="45" t="n">
        <f aca="false">AVERAGE(Table2734[[#This Row],[PERSONAL FREEDOM]:[ECONOMIC FREEDOM]])</f>
        <v>5.60048426388889</v>
      </c>
      <c r="AZ132" s="57" t="n">
        <f aca="false">RANK(BA132,$BA$2:$BA$154)</f>
        <v>137</v>
      </c>
      <c r="BA132" s="30" t="n">
        <f aca="false">ROUND(AY132, 2)</f>
        <v>5.6</v>
      </c>
      <c r="BB132" s="43" t="n">
        <f aca="false">Table2734[[#This Row],[1 Rule of Law]]</f>
        <v>4.832763</v>
      </c>
      <c r="BC132" s="43" t="n">
        <f aca="false">Table2734[[#This Row],[2 Security &amp; Safety]]</f>
        <v>5.33333333333333</v>
      </c>
      <c r="BD132" s="43" t="n">
        <f aca="false">AVERAGE(AQ132,U132,AI132,AV132,X132)</f>
        <v>3.63888888888889</v>
      </c>
    </row>
    <row r="133" customFormat="false" ht="15" hidden="false" customHeight="true" outlineLevel="0" collapsed="false">
      <c r="A133" s="41" t="s">
        <v>182</v>
      </c>
      <c r="B133" s="42" t="n">
        <v>9.5</v>
      </c>
      <c r="C133" s="42" t="n">
        <v>7.78017664161462</v>
      </c>
      <c r="D133" s="42" t="n">
        <v>8.23055405462867</v>
      </c>
      <c r="E133" s="42" t="n">
        <v>8.5</v>
      </c>
      <c r="F133" s="42" t="n">
        <v>9.64</v>
      </c>
      <c r="G133" s="42" t="n">
        <v>10</v>
      </c>
      <c r="H133" s="42" t="n">
        <v>10</v>
      </c>
      <c r="I133" s="42" t="n">
        <v>10</v>
      </c>
      <c r="J133" s="42" t="n">
        <v>10</v>
      </c>
      <c r="K133" s="42" t="n">
        <v>10</v>
      </c>
      <c r="L133" s="42" t="n">
        <f aca="false">AVERAGE(Table2734[[#This Row],[2Bi Disappearance]:[2Bv Terrorism Injured ]])</f>
        <v>10</v>
      </c>
      <c r="M133" s="42" t="n">
        <v>9.5</v>
      </c>
      <c r="N133" s="42" t="n">
        <v>10</v>
      </c>
      <c r="O133" s="47" t="n">
        <v>10</v>
      </c>
      <c r="P133" s="47" t="n">
        <f aca="false">AVERAGE(Table2734[[#This Row],[2Ci Female Genital Mutilation]:[2Ciii Equal Inheritance Rights]])</f>
        <v>9.83333333333333</v>
      </c>
      <c r="Q133" s="42" t="n">
        <f aca="false">AVERAGE(F133,L133,P133)</f>
        <v>9.82444444444445</v>
      </c>
      <c r="R133" s="42" t="n">
        <v>10</v>
      </c>
      <c r="S133" s="42" t="n">
        <v>10</v>
      </c>
      <c r="T133" s="42" t="n">
        <v>10</v>
      </c>
      <c r="U133" s="42" t="n">
        <f aca="false">AVERAGE(R133:T133)</f>
        <v>10</v>
      </c>
      <c r="V133" s="42" t="n">
        <v>10</v>
      </c>
      <c r="W133" s="42" t="n">
        <v>10</v>
      </c>
      <c r="X133" s="42" t="n">
        <f aca="false">AVERAGE(Table2734[[#This Row],[4A Freedom to establish religious organizations]:[4B Autonomy of religious organizations]])</f>
        <v>10</v>
      </c>
      <c r="Y133" s="42" t="n">
        <v>10</v>
      </c>
      <c r="Z133" s="42" t="n">
        <v>10</v>
      </c>
      <c r="AA133" s="42" t="n">
        <v>10</v>
      </c>
      <c r="AB133" s="42" t="n">
        <v>10</v>
      </c>
      <c r="AC133" s="42" t="n">
        <v>10</v>
      </c>
      <c r="AD133" s="42" t="e">
        <f aca="false">AVERAGE(Table2734[[#This Row],[5Ci Political parties]:[5ciii educational, sporting and cultural organizations]])</f>
        <v>#N/A</v>
      </c>
      <c r="AE133" s="42" t="n">
        <v>10</v>
      </c>
      <c r="AF133" s="42" t="n">
        <v>10</v>
      </c>
      <c r="AG133" s="42" t="n">
        <v>10</v>
      </c>
      <c r="AH133" s="42" t="e">
        <f aca="false">AVERAGE(Table2734[[#This Row],[5Di Political parties]:[5diii educational, sporting and cultural organizations5]])</f>
        <v>#N/A</v>
      </c>
      <c r="AI133" s="42" t="n">
        <f aca="false">AVERAGE(Y133:Z133,AD133,AH133)</f>
        <v>10</v>
      </c>
      <c r="AJ133" s="42" t="n">
        <v>10</v>
      </c>
      <c r="AK133" s="47" t="n">
        <v>9.33333333333333</v>
      </c>
      <c r="AL133" s="47" t="n">
        <v>9</v>
      </c>
      <c r="AM133" s="47" t="n">
        <v>10</v>
      </c>
      <c r="AN133" s="47" t="n">
        <v>10</v>
      </c>
      <c r="AO133" s="47" t="n">
        <f aca="false">AVERAGE(Table2734[[#This Row],[6Di Access to foreign television (cable/ satellite)]:[6Dii Access to foreign newspapers]])</f>
        <v>10</v>
      </c>
      <c r="AP133" s="47" t="n">
        <v>10</v>
      </c>
      <c r="AQ133" s="42" t="n">
        <f aca="false">AVERAGE(AJ133:AL133,AO133:AP133)</f>
        <v>9.66666666666667</v>
      </c>
      <c r="AR133" s="42" t="n">
        <v>10</v>
      </c>
      <c r="AS133" s="42" t="n">
        <v>10</v>
      </c>
      <c r="AT133" s="42" t="n">
        <v>10</v>
      </c>
      <c r="AU133" s="42" t="n">
        <f aca="false">AVERAGE(AS133:AT133)</f>
        <v>10</v>
      </c>
      <c r="AV133" s="42" t="n">
        <f aca="false">AVERAGE(AR133,AU133)</f>
        <v>10</v>
      </c>
      <c r="AW133" s="43" t="n">
        <f aca="false">AVERAGE(Table2734[[#This Row],[RULE OF LAW]],Table2734[[#This Row],[SECURITY &amp; SAFETY]],Table2734[[#This Row],[PERSONAL FREEDOM (minus Security &amp;Safety and Rule of Law)]],Table2734[[#This Row],[PERSONAL FREEDOM (minus Security &amp;Safety and Rule of Law)]])</f>
        <v>9.54777777777778</v>
      </c>
      <c r="AX133" s="44" t="n">
        <v>7.5</v>
      </c>
      <c r="AY133" s="45" t="n">
        <f aca="false">AVERAGE(Table2734[[#This Row],[PERSONAL FREEDOM]:[ECONOMIC FREEDOM]])</f>
        <v>8.52388888888889</v>
      </c>
      <c r="AZ133" s="57" t="n">
        <f aca="false">RANK(BA133,$BA$2:$BA$154)</f>
        <v>10</v>
      </c>
      <c r="BA133" s="30" t="n">
        <f aca="false">ROUND(AY133, 2)</f>
        <v>8.52</v>
      </c>
      <c r="BB133" s="43" t="n">
        <f aca="false">Table2734[[#This Row],[1 Rule of Law]]</f>
        <v>8.5</v>
      </c>
      <c r="BC133" s="43" t="n">
        <f aca="false">Table2734[[#This Row],[2 Security &amp; Safety]]</f>
        <v>9.82444444444445</v>
      </c>
      <c r="BD133" s="43" t="n">
        <f aca="false">AVERAGE(AQ133,U133,AI133,AV133,X133)</f>
        <v>9.93333333333333</v>
      </c>
    </row>
    <row r="134" customFormat="false" ht="15" hidden="false" customHeight="true" outlineLevel="0" collapsed="false">
      <c r="A134" s="41" t="s">
        <v>183</v>
      </c>
      <c r="B134" s="42" t="s">
        <v>60</v>
      </c>
      <c r="C134" s="42" t="s">
        <v>60</v>
      </c>
      <c r="D134" s="42" t="s">
        <v>60</v>
      </c>
      <c r="E134" s="42" t="n">
        <v>7.920938</v>
      </c>
      <c r="F134" s="42" t="n">
        <v>9.76</v>
      </c>
      <c r="G134" s="42" t="n">
        <v>10</v>
      </c>
      <c r="H134" s="42" t="n">
        <v>10</v>
      </c>
      <c r="I134" s="42" t="n">
        <v>10</v>
      </c>
      <c r="J134" s="42" t="n">
        <v>10</v>
      </c>
      <c r="K134" s="42" t="n">
        <v>9.94944642572328</v>
      </c>
      <c r="L134" s="42" t="n">
        <f aca="false">AVERAGE(Table2734[[#This Row],[2Bi Disappearance]:[2Bv Terrorism Injured ]])</f>
        <v>9.98988928514466</v>
      </c>
      <c r="M134" s="42" t="n">
        <v>9.5</v>
      </c>
      <c r="N134" s="42" t="n">
        <v>10</v>
      </c>
      <c r="O134" s="47" t="n">
        <v>10</v>
      </c>
      <c r="P134" s="47" t="n">
        <f aca="false">AVERAGE(Table2734[[#This Row],[2Ci Female Genital Mutilation]:[2Ciii Equal Inheritance Rights]])</f>
        <v>9.83333333333333</v>
      </c>
      <c r="Q134" s="42" t="n">
        <f aca="false">AVERAGE(F134,L134,P134)</f>
        <v>9.86107420615933</v>
      </c>
      <c r="R134" s="42" t="n">
        <v>10</v>
      </c>
      <c r="S134" s="42" t="n">
        <v>10</v>
      </c>
      <c r="T134" s="42" t="n">
        <v>10</v>
      </c>
      <c r="U134" s="42" t="n">
        <f aca="false">AVERAGE(R134:T134)</f>
        <v>10</v>
      </c>
      <c r="V134" s="42" t="n">
        <v>10</v>
      </c>
      <c r="W134" s="42" t="n">
        <v>10</v>
      </c>
      <c r="X134" s="42" t="n">
        <f aca="false">AVERAGE(Table2734[[#This Row],[4A Freedom to establish religious organizations]:[4B Autonomy of religious organizations]])</f>
        <v>10</v>
      </c>
      <c r="Y134" s="42" t="n">
        <v>10</v>
      </c>
      <c r="Z134" s="42" t="n">
        <v>10</v>
      </c>
      <c r="AA134" s="42" t="n">
        <v>10</v>
      </c>
      <c r="AB134" s="42" t="n">
        <v>10</v>
      </c>
      <c r="AC134" s="42" t="n">
        <v>10</v>
      </c>
      <c r="AD134" s="42" t="e">
        <f aca="false">AVERAGE(Table2734[[#This Row],[5Ci Political parties]:[5ciii educational, sporting and cultural organizations]])</f>
        <v>#N/A</v>
      </c>
      <c r="AE134" s="42" t="n">
        <v>10</v>
      </c>
      <c r="AF134" s="42" t="n">
        <v>10</v>
      </c>
      <c r="AG134" s="42" t="n">
        <v>10</v>
      </c>
      <c r="AH134" s="42" t="e">
        <f aca="false">AVERAGE(Table2734[[#This Row],[5Di Political parties]:[5diii educational, sporting and cultural organizations5]])</f>
        <v>#N/A</v>
      </c>
      <c r="AI134" s="42" t="n">
        <f aca="false">AVERAGE(Y134:Z134,AD134,AH134)</f>
        <v>10</v>
      </c>
      <c r="AJ134" s="42" t="n">
        <v>10</v>
      </c>
      <c r="AK134" s="47" t="n">
        <v>8.66666666666667</v>
      </c>
      <c r="AL134" s="47" t="n">
        <v>9.25</v>
      </c>
      <c r="AM134" s="47" t="n">
        <v>10</v>
      </c>
      <c r="AN134" s="47" t="n">
        <v>10</v>
      </c>
      <c r="AO134" s="47" t="n">
        <f aca="false">AVERAGE(Table2734[[#This Row],[6Di Access to foreign television (cable/ satellite)]:[6Dii Access to foreign newspapers]])</f>
        <v>10</v>
      </c>
      <c r="AP134" s="47" t="n">
        <v>10</v>
      </c>
      <c r="AQ134" s="42" t="n">
        <f aca="false">AVERAGE(AJ134:AL134,AO134:AP134)</f>
        <v>9.58333333333333</v>
      </c>
      <c r="AR134" s="42" t="n">
        <v>10</v>
      </c>
      <c r="AS134" s="42" t="n">
        <v>10</v>
      </c>
      <c r="AT134" s="42" t="n">
        <v>10</v>
      </c>
      <c r="AU134" s="42" t="n">
        <f aca="false">AVERAGE(AS134:AT134)</f>
        <v>10</v>
      </c>
      <c r="AV134" s="42" t="n">
        <f aca="false">AVERAGE(AR134,AU134)</f>
        <v>10</v>
      </c>
      <c r="AW134" s="43" t="n">
        <f aca="false">AVERAGE(Table2734[[#This Row],[RULE OF LAW]],Table2734[[#This Row],[SECURITY &amp; SAFETY]],Table2734[[#This Row],[PERSONAL FREEDOM (minus Security &amp;Safety and Rule of Law)]],Table2734[[#This Row],[PERSONAL FREEDOM (minus Security &amp;Safety and Rule of Law)]])</f>
        <v>9.40383638487316</v>
      </c>
      <c r="AX134" s="44" t="n">
        <v>8.23</v>
      </c>
      <c r="AY134" s="45" t="n">
        <f aca="false">AVERAGE(Table2734[[#This Row],[PERSONAL FREEDOM]:[ECONOMIC FREEDOM]])</f>
        <v>8.81691819243658</v>
      </c>
      <c r="AZ134" s="57" t="n">
        <f aca="false">RANK(BA134,$BA$2:$BA$154)</f>
        <v>2</v>
      </c>
      <c r="BA134" s="30" t="n">
        <f aca="false">ROUND(AY134, 2)</f>
        <v>8.82</v>
      </c>
      <c r="BB134" s="43" t="n">
        <f aca="false">Table2734[[#This Row],[1 Rule of Law]]</f>
        <v>7.920938</v>
      </c>
      <c r="BC134" s="43" t="n">
        <f aca="false">Table2734[[#This Row],[2 Security &amp; Safety]]</f>
        <v>9.86107420615933</v>
      </c>
      <c r="BD134" s="43" t="n">
        <f aca="false">AVERAGE(AQ134,U134,AI134,AV134,X134)</f>
        <v>9.91666666666667</v>
      </c>
    </row>
    <row r="135" customFormat="false" ht="15" hidden="false" customHeight="true" outlineLevel="0" collapsed="false">
      <c r="A135" s="41" t="s">
        <v>184</v>
      </c>
      <c r="B135" s="42" t="s">
        <v>60</v>
      </c>
      <c r="C135" s="42" t="s">
        <v>60</v>
      </c>
      <c r="D135" s="42" t="s">
        <v>60</v>
      </c>
      <c r="E135" s="42" t="n">
        <v>4.832763</v>
      </c>
      <c r="F135" s="42" t="n">
        <v>9.12</v>
      </c>
      <c r="G135" s="42" t="n">
        <v>0</v>
      </c>
      <c r="H135" s="42" t="n">
        <v>0</v>
      </c>
      <c r="I135" s="42" t="n">
        <v>0</v>
      </c>
      <c r="J135" s="42" t="n">
        <v>7.52599331065018</v>
      </c>
      <c r="K135" s="42" t="n">
        <v>8.04204378572928</v>
      </c>
      <c r="L135" s="42" t="n">
        <f aca="false">AVERAGE(Table2734[[#This Row],[2Bi Disappearance]:[2Bv Terrorism Injured ]])</f>
        <v>3.11360741927589</v>
      </c>
      <c r="M135" s="42" t="n">
        <v>10</v>
      </c>
      <c r="N135" s="42" t="n">
        <v>5</v>
      </c>
      <c r="O135" s="47" t="n">
        <v>5</v>
      </c>
      <c r="P135" s="47" t="n">
        <f aca="false">AVERAGE(Table2734[[#This Row],[2Ci Female Genital Mutilation]:[2Ciii Equal Inheritance Rights]])</f>
        <v>6.66666666666667</v>
      </c>
      <c r="Q135" s="42" t="n">
        <f aca="false">AVERAGE(F135,L135,P135)</f>
        <v>6.30009136198085</v>
      </c>
      <c r="R135" s="42" t="n">
        <v>5</v>
      </c>
      <c r="S135" s="42" t="n">
        <v>0</v>
      </c>
      <c r="T135" s="42" t="n">
        <v>5</v>
      </c>
      <c r="U135" s="42" t="n">
        <f aca="false">AVERAGE(R135:T135)</f>
        <v>3.33333333333333</v>
      </c>
      <c r="V135" s="42" t="n">
        <v>10</v>
      </c>
      <c r="W135" s="42" t="n">
        <v>7.5</v>
      </c>
      <c r="X135" s="42" t="n">
        <f aca="false">AVERAGE(Table2734[[#This Row],[4A Freedom to establish religious organizations]:[4B Autonomy of religious organizations]])</f>
        <v>8.75</v>
      </c>
      <c r="Y135" s="42" t="n">
        <v>7.5</v>
      </c>
      <c r="Z135" s="42" t="n">
        <v>2.5</v>
      </c>
      <c r="AA135" s="42" t="n">
        <v>2.5</v>
      </c>
      <c r="AB135" s="42" t="n">
        <v>2.5</v>
      </c>
      <c r="AC135" s="42" t="n">
        <v>7.5</v>
      </c>
      <c r="AD135" s="42" t="e">
        <f aca="false">AVERAGE(Table2734[[#This Row],[5Ci Political parties]:[5ciii educational, sporting and cultural organizations]])</f>
        <v>#N/A</v>
      </c>
      <c r="AE135" s="42" t="n">
        <v>5</v>
      </c>
      <c r="AF135" s="42" t="n">
        <v>2.5</v>
      </c>
      <c r="AG135" s="42" t="n">
        <v>10</v>
      </c>
      <c r="AH135" s="42" t="e">
        <f aca="false">AVERAGE(Table2734[[#This Row],[5Di Political parties]:[5diii educational, sporting and cultural organizations5]])</f>
        <v>#N/A</v>
      </c>
      <c r="AI135" s="42" t="n">
        <f aca="false">AVERAGE(Y135:Z135,AD135,AH135)</f>
        <v>5</v>
      </c>
      <c r="AJ135" s="42" t="n">
        <v>0.893226910368772</v>
      </c>
      <c r="AK135" s="47" t="n">
        <v>0.333333333333333</v>
      </c>
      <c r="AL135" s="47" t="n">
        <v>0.5</v>
      </c>
      <c r="AM135" s="47" t="n">
        <v>7.5</v>
      </c>
      <c r="AN135" s="47" t="n">
        <v>5</v>
      </c>
      <c r="AO135" s="47" t="n">
        <f aca="false">AVERAGE(Table2734[[#This Row],[6Di Access to foreign television (cable/ satellite)]:[6Dii Access to foreign newspapers]])</f>
        <v>6.25</v>
      </c>
      <c r="AP135" s="47" t="n">
        <v>7.5</v>
      </c>
      <c r="AQ135" s="42" t="n">
        <f aca="false">AVERAGE(AJ135:AL135,AO135:AP135)</f>
        <v>3.09531204874042</v>
      </c>
      <c r="AR135" s="42" t="n">
        <v>5</v>
      </c>
      <c r="AS135" s="42" t="n">
        <v>0</v>
      </c>
      <c r="AT135" s="42" t="n">
        <v>0</v>
      </c>
      <c r="AU135" s="42" t="n">
        <f aca="false">AVERAGE(AS135:AT135)</f>
        <v>0</v>
      </c>
      <c r="AV135" s="42" t="n">
        <f aca="false">AVERAGE(AR135,AU135)</f>
        <v>2.5</v>
      </c>
      <c r="AW135" s="43" t="n">
        <f aca="false">AVERAGE(Table2734[[#This Row],[RULE OF LAW]],Table2734[[#This Row],[SECURITY &amp; SAFETY]],Table2734[[#This Row],[PERSONAL FREEDOM (minus Security &amp;Safety and Rule of Law)]],Table2734[[#This Row],[PERSONAL FREEDOM (minus Security &amp;Safety and Rule of Law)]])</f>
        <v>5.05107812870259</v>
      </c>
      <c r="AX135" s="44" t="n">
        <v>6.36</v>
      </c>
      <c r="AY135" s="45" t="n">
        <f aca="false">AVERAGE(Table2734[[#This Row],[PERSONAL FREEDOM]:[ECONOMIC FREEDOM]])</f>
        <v>5.70553906435129</v>
      </c>
      <c r="AZ135" s="59" t="n">
        <f aca="false">RANK(BA135,$BA$2:$BA$154)</f>
        <v>134</v>
      </c>
      <c r="BA135" s="30" t="n">
        <f aca="false">ROUND(AY135, 2)</f>
        <v>5.71</v>
      </c>
      <c r="BB135" s="43" t="n">
        <f aca="false">Table2734[[#This Row],[1 Rule of Law]]</f>
        <v>4.832763</v>
      </c>
      <c r="BC135" s="43" t="n">
        <f aca="false">Table2734[[#This Row],[2 Security &amp; Safety]]</f>
        <v>6.30009136198085</v>
      </c>
      <c r="BD135" s="43" t="n">
        <f aca="false">AVERAGE(AQ135,U135,AI135,AV135,X135)</f>
        <v>4.53572907641475</v>
      </c>
    </row>
    <row r="136" customFormat="false" ht="15" hidden="false" customHeight="true" outlineLevel="0" collapsed="false">
      <c r="A136" s="41" t="s">
        <v>185</v>
      </c>
      <c r="B136" s="42" t="s">
        <v>60</v>
      </c>
      <c r="C136" s="42" t="s">
        <v>60</v>
      </c>
      <c r="D136" s="42" t="s">
        <v>60</v>
      </c>
      <c r="E136" s="42" t="n">
        <v>6.859803</v>
      </c>
      <c r="F136" s="42" t="s">
        <v>60</v>
      </c>
      <c r="G136" s="42" t="n">
        <v>10</v>
      </c>
      <c r="H136" s="42" t="n">
        <v>10</v>
      </c>
      <c r="I136" s="42" t="n">
        <v>7.5</v>
      </c>
      <c r="J136" s="42" t="n">
        <v>10</v>
      </c>
      <c r="K136" s="42" t="n">
        <v>10</v>
      </c>
      <c r="L136" s="42" t="n">
        <f aca="false">AVERAGE(Table2734[[#This Row],[2Bi Disappearance]:[2Bv Terrorism Injured ]])</f>
        <v>9.5</v>
      </c>
      <c r="M136" s="42" t="n">
        <v>10</v>
      </c>
      <c r="N136" s="42" t="n">
        <v>7.5</v>
      </c>
      <c r="O136" s="47" t="n">
        <v>10</v>
      </c>
      <c r="P136" s="47" t="n">
        <f aca="false">AVERAGE(Table2734[[#This Row],[2Ci Female Genital Mutilation]:[2Ciii Equal Inheritance Rights]])</f>
        <v>9.16666666666667</v>
      </c>
      <c r="Q136" s="42" t="n">
        <f aca="false">AVERAGE(F136,L136,P136)</f>
        <v>9.33333333333333</v>
      </c>
      <c r="R136" s="42" t="n">
        <v>10</v>
      </c>
      <c r="S136" s="42" t="n">
        <v>10</v>
      </c>
      <c r="T136" s="42" t="n">
        <v>10</v>
      </c>
      <c r="U136" s="42" t="n">
        <f aca="false">AVERAGE(R136:T136)</f>
        <v>10</v>
      </c>
      <c r="V136" s="42" t="n">
        <v>10</v>
      </c>
      <c r="W136" s="42" t="n">
        <v>7.5</v>
      </c>
      <c r="X136" s="42" t="n">
        <f aca="false">AVERAGE(Table2734[[#This Row],[4A Freedom to establish religious organizations]:[4B Autonomy of religious organizations]])</f>
        <v>8.75</v>
      </c>
      <c r="Y136" s="42" t="n">
        <v>10</v>
      </c>
      <c r="Z136" s="42" t="n">
        <v>10</v>
      </c>
      <c r="AA136" s="42" t="n">
        <v>7.5</v>
      </c>
      <c r="AB136" s="42" t="n">
        <v>7.5</v>
      </c>
      <c r="AC136" s="42" t="n">
        <v>7.5</v>
      </c>
      <c r="AD136" s="42" t="e">
        <f aca="false">AVERAGE(Table2734[[#This Row],[5Ci Political parties]:[5ciii educational, sporting and cultural organizations]])</f>
        <v>#N/A</v>
      </c>
      <c r="AE136" s="42" t="n">
        <v>10</v>
      </c>
      <c r="AF136" s="42" t="n">
        <v>10</v>
      </c>
      <c r="AG136" s="42" t="n">
        <v>10</v>
      </c>
      <c r="AH136" s="42" t="e">
        <f aca="false">AVERAGE(Table2734[[#This Row],[5Di Political parties]:[5diii educational, sporting and cultural organizations5]])</f>
        <v>#N/A</v>
      </c>
      <c r="AI136" s="42" t="n">
        <f aca="false">AVERAGE(Y136:Z136,AD136,AH136)</f>
        <v>9.375</v>
      </c>
      <c r="AJ136" s="42" t="n">
        <v>10</v>
      </c>
      <c r="AK136" s="47" t="n">
        <v>7.33333333333333</v>
      </c>
      <c r="AL136" s="47" t="n">
        <v>7.75</v>
      </c>
      <c r="AM136" s="47" t="n">
        <v>10</v>
      </c>
      <c r="AN136" s="47" t="n">
        <v>10</v>
      </c>
      <c r="AO136" s="47" t="n">
        <f aca="false">AVERAGE(Table2734[[#This Row],[6Di Access to foreign television (cable/ satellite)]:[6Dii Access to foreign newspapers]])</f>
        <v>10</v>
      </c>
      <c r="AP136" s="47" t="n">
        <v>10</v>
      </c>
      <c r="AQ136" s="42" t="n">
        <f aca="false">AVERAGE(AJ136:AL136,AO136:AP136)</f>
        <v>9.01666666666667</v>
      </c>
      <c r="AR136" s="42" t="n">
        <v>10</v>
      </c>
      <c r="AS136" s="42" t="n">
        <v>10</v>
      </c>
      <c r="AT136" s="42" t="n">
        <v>10</v>
      </c>
      <c r="AU136" s="42" t="n">
        <f aca="false">AVERAGE(AS136:AT136)</f>
        <v>10</v>
      </c>
      <c r="AV136" s="42" t="n">
        <f aca="false">AVERAGE(AR136,AU136)</f>
        <v>10</v>
      </c>
      <c r="AW136" s="43" t="n">
        <f aca="false">AVERAGE(Table2734[[#This Row],[RULE OF LAW]],Table2734[[#This Row],[SECURITY &amp; SAFETY]],Table2734[[#This Row],[PERSONAL FREEDOM (minus Security &amp;Safety and Rule of Law)]],Table2734[[#This Row],[PERSONAL FREEDOM (minus Security &amp;Safety and Rule of Law)]])</f>
        <v>8.76245075</v>
      </c>
      <c r="AX136" s="44" t="n">
        <v>7.67</v>
      </c>
      <c r="AY136" s="45" t="n">
        <f aca="false">AVERAGE(Table2734[[#This Row],[PERSONAL FREEDOM]:[ECONOMIC FREEDOM]])</f>
        <v>8.216225375</v>
      </c>
      <c r="AZ136" s="57" t="n">
        <f aca="false">RANK(BA136,$BA$2:$BA$154)</f>
        <v>21</v>
      </c>
      <c r="BA136" s="30" t="n">
        <f aca="false">ROUND(AY136, 2)</f>
        <v>8.22</v>
      </c>
      <c r="BB136" s="43" t="n">
        <f aca="false">Table2734[[#This Row],[1 Rule of Law]]</f>
        <v>6.859803</v>
      </c>
      <c r="BC136" s="43" t="n">
        <f aca="false">Table2734[[#This Row],[2 Security &amp; Safety]]</f>
        <v>9.33333333333333</v>
      </c>
      <c r="BD136" s="43" t="n">
        <f aca="false">AVERAGE(AQ136,U136,AI136,AV136,X136)</f>
        <v>9.42833333333333</v>
      </c>
    </row>
    <row r="137" customFormat="false" ht="15" hidden="false" customHeight="true" outlineLevel="0" collapsed="false">
      <c r="A137" s="41" t="s">
        <v>213</v>
      </c>
      <c r="B137" s="42" t="s">
        <v>60</v>
      </c>
      <c r="C137" s="42" t="s">
        <v>60</v>
      </c>
      <c r="D137" s="42" t="s">
        <v>60</v>
      </c>
      <c r="E137" s="42" t="n">
        <v>3.880462</v>
      </c>
      <c r="F137" s="42" t="n">
        <v>9.36</v>
      </c>
      <c r="G137" s="42" t="n">
        <v>10</v>
      </c>
      <c r="H137" s="42" t="n">
        <v>8.80569258100497</v>
      </c>
      <c r="I137" s="42" t="n">
        <v>2.5</v>
      </c>
      <c r="J137" s="42" t="n">
        <v>10</v>
      </c>
      <c r="K137" s="42" t="n">
        <v>10</v>
      </c>
      <c r="L137" s="42" t="n">
        <f aca="false">AVERAGE(Table2734[[#This Row],[2Bi Disappearance]:[2Bv Terrorism Injured ]])</f>
        <v>8.26113851620099</v>
      </c>
      <c r="M137" s="42" t="n">
        <v>10</v>
      </c>
      <c r="N137" s="42" t="n">
        <v>10</v>
      </c>
      <c r="O137" s="47" t="n">
        <v>7.5</v>
      </c>
      <c r="P137" s="47" t="n">
        <f aca="false">AVERAGE(Table2734[[#This Row],[2Ci Female Genital Mutilation]:[2Ciii Equal Inheritance Rights]])</f>
        <v>9.16666666666667</v>
      </c>
      <c r="Q137" s="42" t="n">
        <f aca="false">AVERAGE(F137,L137,P137)</f>
        <v>8.92926839428922</v>
      </c>
      <c r="R137" s="42" t="n">
        <v>10</v>
      </c>
      <c r="S137" s="42" t="n">
        <v>5</v>
      </c>
      <c r="T137" s="42" t="n">
        <v>10</v>
      </c>
      <c r="U137" s="42" t="n">
        <f aca="false">AVERAGE(R137:T137)</f>
        <v>8.33333333333333</v>
      </c>
      <c r="V137" s="42" t="s">
        <v>60</v>
      </c>
      <c r="W137" s="42" t="s">
        <v>60</v>
      </c>
      <c r="X137" s="42" t="s">
        <v>60</v>
      </c>
      <c r="Y137" s="42" t="s">
        <v>60</v>
      </c>
      <c r="Z137" s="42" t="s">
        <v>60</v>
      </c>
      <c r="AA137" s="42" t="s">
        <v>60</v>
      </c>
      <c r="AB137" s="42" t="s">
        <v>60</v>
      </c>
      <c r="AC137" s="42" t="s">
        <v>60</v>
      </c>
      <c r="AD137" s="42" t="s">
        <v>60</v>
      </c>
      <c r="AE137" s="42" t="s">
        <v>60</v>
      </c>
      <c r="AF137" s="42" t="s">
        <v>60</v>
      </c>
      <c r="AG137" s="42" t="s">
        <v>60</v>
      </c>
      <c r="AH137" s="42" t="s">
        <v>60</v>
      </c>
      <c r="AI137" s="42" t="s">
        <v>60</v>
      </c>
      <c r="AJ137" s="42" t="n">
        <v>10</v>
      </c>
      <c r="AK137" s="47" t="n">
        <v>1.66666666666667</v>
      </c>
      <c r="AL137" s="47" t="n">
        <v>2.75</v>
      </c>
      <c r="AM137" s="47" t="s">
        <v>60</v>
      </c>
      <c r="AN137" s="47" t="s">
        <v>60</v>
      </c>
      <c r="AO137" s="47" t="s">
        <v>60</v>
      </c>
      <c r="AP137" s="47" t="s">
        <v>60</v>
      </c>
      <c r="AQ137" s="42" t="n">
        <f aca="false">AVERAGE(AJ137:AL137,AO137:AP137)</f>
        <v>4.80555555555556</v>
      </c>
      <c r="AR137" s="42" t="n">
        <v>10</v>
      </c>
      <c r="AS137" s="42" t="n">
        <v>0</v>
      </c>
      <c r="AT137" s="42" t="n">
        <v>0</v>
      </c>
      <c r="AU137" s="42" t="n">
        <f aca="false">AVERAGE(AS137:AT137)</f>
        <v>0</v>
      </c>
      <c r="AV137" s="42" t="n">
        <f aca="false">AVERAGE(AR137,AU137)</f>
        <v>5</v>
      </c>
      <c r="AW137" s="43" t="n">
        <f aca="false">AVERAGE(Table2734[[#This Row],[RULE OF LAW]],Table2734[[#This Row],[SECURITY &amp; SAFETY]],Table2734[[#This Row],[PERSONAL FREEDOM (minus Security &amp;Safety and Rule of Law)]],Table2734[[#This Row],[PERSONAL FREEDOM (minus Security &amp;Safety and Rule of Law)]])</f>
        <v>6.22558074672045</v>
      </c>
      <c r="AX137" s="44" t="n">
        <v>6.45</v>
      </c>
      <c r="AY137" s="45" t="n">
        <f aca="false">AVERAGE(Table2734[[#This Row],[PERSONAL FREEDOM]:[ECONOMIC FREEDOM]])</f>
        <v>6.33779037336023</v>
      </c>
      <c r="AZ137" s="57" t="n">
        <f aca="false">RANK(BA137,$BA$2:$BA$154)</f>
        <v>115</v>
      </c>
      <c r="BA137" s="30" t="n">
        <f aca="false">ROUND(AY137, 2)</f>
        <v>6.34</v>
      </c>
      <c r="BB137" s="43" t="n">
        <f aca="false">Table2734[[#This Row],[1 Rule of Law]]</f>
        <v>3.880462</v>
      </c>
      <c r="BC137" s="43" t="n">
        <f aca="false">Table2734[[#This Row],[2 Security &amp; Safety]]</f>
        <v>8.92926839428922</v>
      </c>
      <c r="BD137" s="43" t="n">
        <f aca="false">AVERAGE(AQ137,U137,AI137,AV137,X137)</f>
        <v>6.0462962962963</v>
      </c>
    </row>
    <row r="138" customFormat="false" ht="15" hidden="false" customHeight="true" outlineLevel="0" collapsed="false">
      <c r="A138" s="41" t="s">
        <v>186</v>
      </c>
      <c r="B138" s="42" t="n">
        <v>4.33333333333333</v>
      </c>
      <c r="C138" s="42" t="n">
        <v>4.84778605221366</v>
      </c>
      <c r="D138" s="42" t="n">
        <v>4.87371492785335</v>
      </c>
      <c r="E138" s="42" t="n">
        <v>4.7</v>
      </c>
      <c r="F138" s="42" t="n">
        <v>4.92</v>
      </c>
      <c r="G138" s="42" t="n">
        <v>5</v>
      </c>
      <c r="H138" s="42" t="n">
        <v>10</v>
      </c>
      <c r="I138" s="42" t="n">
        <v>7.5</v>
      </c>
      <c r="J138" s="42" t="n">
        <v>10</v>
      </c>
      <c r="K138" s="42" t="n">
        <v>10</v>
      </c>
      <c r="L138" s="42" t="n">
        <f aca="false">AVERAGE(Table2734[[#This Row],[2Bi Disappearance]:[2Bv Terrorism Injured ]])</f>
        <v>8.5</v>
      </c>
      <c r="M138" s="42" t="n">
        <v>8.5</v>
      </c>
      <c r="N138" s="42" t="n">
        <v>10</v>
      </c>
      <c r="O138" s="47" t="n">
        <v>0</v>
      </c>
      <c r="P138" s="47" t="n">
        <f aca="false">AVERAGE(Table2734[[#This Row],[2Ci Female Genital Mutilation]:[2Ciii Equal Inheritance Rights]])</f>
        <v>6.16666666666667</v>
      </c>
      <c r="Q138" s="42" t="n">
        <f aca="false">AVERAGE(F138,L138,P138)</f>
        <v>6.52888888888889</v>
      </c>
      <c r="R138" s="42" t="n">
        <v>10</v>
      </c>
      <c r="S138" s="42" t="n">
        <v>10</v>
      </c>
      <c r="T138" s="42" t="n">
        <v>5</v>
      </c>
      <c r="U138" s="42" t="n">
        <f aca="false">AVERAGE(R138:T138)</f>
        <v>8.33333333333333</v>
      </c>
      <c r="V138" s="42" t="n">
        <v>10</v>
      </c>
      <c r="W138" s="42" t="n">
        <v>7.5</v>
      </c>
      <c r="X138" s="42" t="n">
        <f aca="false">AVERAGE(Table2734[[#This Row],[4A Freedom to establish religious organizations]:[4B Autonomy of religious organizations]])</f>
        <v>8.75</v>
      </c>
      <c r="Y138" s="42" t="n">
        <v>5</v>
      </c>
      <c r="Z138" s="42" t="n">
        <v>5</v>
      </c>
      <c r="AA138" s="42" t="n">
        <v>7.5</v>
      </c>
      <c r="AB138" s="42" t="n">
        <v>5</v>
      </c>
      <c r="AC138" s="42" t="n">
        <v>7.5</v>
      </c>
      <c r="AD138" s="42" t="e">
        <f aca="false">AVERAGE(Table2734[[#This Row],[5Ci Political parties]:[5ciii educational, sporting and cultural organizations]])</f>
        <v>#N/A</v>
      </c>
      <c r="AE138" s="42" t="n">
        <v>2.5</v>
      </c>
      <c r="AF138" s="42" t="n">
        <v>2.5</v>
      </c>
      <c r="AG138" s="42" t="n">
        <v>10</v>
      </c>
      <c r="AH138" s="42" t="e">
        <f aca="false">AVERAGE(Table2734[[#This Row],[5Di Political parties]:[5diii educational, sporting and cultural organizations5]])</f>
        <v>#N/A</v>
      </c>
      <c r="AI138" s="42" t="n">
        <f aca="false">AVERAGE(Y138:Z138,AD138,AH138)</f>
        <v>5.41666666666667</v>
      </c>
      <c r="AJ138" s="42" t="n">
        <v>10</v>
      </c>
      <c r="AK138" s="47" t="n">
        <v>4</v>
      </c>
      <c r="AL138" s="47" t="n">
        <v>6</v>
      </c>
      <c r="AM138" s="47" t="n">
        <v>7.5</v>
      </c>
      <c r="AN138" s="47" t="n">
        <v>7.5</v>
      </c>
      <c r="AO138" s="47" t="n">
        <f aca="false">AVERAGE(Table2734[[#This Row],[6Di Access to foreign television (cable/ satellite)]:[6Dii Access to foreign newspapers]])</f>
        <v>7.5</v>
      </c>
      <c r="AP138" s="47" t="n">
        <v>10</v>
      </c>
      <c r="AQ138" s="42" t="n">
        <f aca="false">AVERAGE(AJ138:AL138,AO138:AP138)</f>
        <v>7.5</v>
      </c>
      <c r="AR138" s="42" t="n">
        <v>5</v>
      </c>
      <c r="AS138" s="42" t="n">
        <v>10</v>
      </c>
      <c r="AT138" s="42" t="n">
        <v>10</v>
      </c>
      <c r="AU138" s="42" t="n">
        <f aca="false">AVERAGE(AS138:AT138)</f>
        <v>10</v>
      </c>
      <c r="AV138" s="42" t="n">
        <f aca="false">AVERAGE(AR138,AU138)</f>
        <v>7.5</v>
      </c>
      <c r="AW138" s="43" t="n">
        <f aca="false">AVERAGE(Table2734[[#This Row],[RULE OF LAW]],Table2734[[#This Row],[SECURITY &amp; SAFETY]],Table2734[[#This Row],[PERSONAL FREEDOM (minus Security &amp;Safety and Rule of Law)]],Table2734[[#This Row],[PERSONAL FREEDOM (minus Security &amp;Safety and Rule of Law)]])</f>
        <v>6.55722222222222</v>
      </c>
      <c r="AX138" s="44" t="n">
        <v>6.84</v>
      </c>
      <c r="AY138" s="45" t="n">
        <f aca="false">AVERAGE(Table2734[[#This Row],[PERSONAL FREEDOM]:[ECONOMIC FREEDOM]])</f>
        <v>6.69861111111111</v>
      </c>
      <c r="AZ138" s="57" t="n">
        <f aca="false">RANK(BA138,$BA$2:$BA$154)</f>
        <v>95</v>
      </c>
      <c r="BA138" s="30" t="n">
        <f aca="false">ROUND(AY138, 2)</f>
        <v>6.7</v>
      </c>
      <c r="BB138" s="43" t="n">
        <f aca="false">Table2734[[#This Row],[1 Rule of Law]]</f>
        <v>4.7</v>
      </c>
      <c r="BC138" s="43" t="n">
        <f aca="false">Table2734[[#This Row],[2 Security &amp; Safety]]</f>
        <v>6.52888888888889</v>
      </c>
      <c r="BD138" s="43" t="n">
        <f aca="false">AVERAGE(AQ138,U138,AI138,AV138,X138)</f>
        <v>7.5</v>
      </c>
    </row>
    <row r="139" customFormat="false" ht="15" hidden="false" customHeight="true" outlineLevel="0" collapsed="false">
      <c r="A139" s="41" t="s">
        <v>187</v>
      </c>
      <c r="B139" s="42" t="n">
        <v>6.43333333333333</v>
      </c>
      <c r="C139" s="42" t="n">
        <v>4.32085454539089</v>
      </c>
      <c r="D139" s="42" t="n">
        <v>5.92741727424388</v>
      </c>
      <c r="E139" s="42" t="n">
        <v>5.6</v>
      </c>
      <c r="F139" s="42" t="n">
        <v>8</v>
      </c>
      <c r="G139" s="42" t="n">
        <v>5</v>
      </c>
      <c r="H139" s="42" t="n">
        <v>9.28903663041494</v>
      </c>
      <c r="I139" s="42" t="n">
        <v>5</v>
      </c>
      <c r="J139" s="42" t="n">
        <v>9.24397557177927</v>
      </c>
      <c r="K139" s="42" t="n">
        <v>8.6932292995655</v>
      </c>
      <c r="L139" s="42" t="n">
        <f aca="false">AVERAGE(Table2734[[#This Row],[2Bi Disappearance]:[2Bv Terrorism Injured ]])</f>
        <v>7.44524830035194</v>
      </c>
      <c r="M139" s="42" t="n">
        <v>10</v>
      </c>
      <c r="N139" s="42" t="n">
        <v>10</v>
      </c>
      <c r="O139" s="47" t="n">
        <v>10</v>
      </c>
      <c r="P139" s="47" t="n">
        <f aca="false">AVERAGE(Table2734[[#This Row],[2Ci Female Genital Mutilation]:[2Ciii Equal Inheritance Rights]])</f>
        <v>10</v>
      </c>
      <c r="Q139" s="42" t="n">
        <f aca="false">AVERAGE(F139,L139,P139)</f>
        <v>8.48174943345065</v>
      </c>
      <c r="R139" s="42" t="n">
        <v>10</v>
      </c>
      <c r="S139" s="42" t="n">
        <v>10</v>
      </c>
      <c r="T139" s="42" t="n">
        <v>10</v>
      </c>
      <c r="U139" s="42" t="n">
        <f aca="false">AVERAGE(R139:T139)</f>
        <v>10</v>
      </c>
      <c r="V139" s="42" t="n">
        <v>7.5</v>
      </c>
      <c r="W139" s="42" t="n">
        <v>7.5</v>
      </c>
      <c r="X139" s="42" t="n">
        <f aca="false">AVERAGE(Table2734[[#This Row],[4A Freedom to establish religious organizations]:[4B Autonomy of religious organizations]])</f>
        <v>7.5</v>
      </c>
      <c r="Y139" s="42" t="n">
        <v>7.5</v>
      </c>
      <c r="Z139" s="42" t="n">
        <v>7.5</v>
      </c>
      <c r="AA139" s="42" t="n">
        <v>7.5</v>
      </c>
      <c r="AB139" s="42" t="n">
        <v>7.5</v>
      </c>
      <c r="AC139" s="42" t="n">
        <v>7.5</v>
      </c>
      <c r="AD139" s="42" t="e">
        <f aca="false">AVERAGE(Table2734[[#This Row],[5Ci Political parties]:[5ciii educational, sporting and cultural organizations]])</f>
        <v>#N/A</v>
      </c>
      <c r="AE139" s="42" t="n">
        <v>10</v>
      </c>
      <c r="AF139" s="42" t="n">
        <v>7.5</v>
      </c>
      <c r="AG139" s="42" t="n">
        <v>7.5</v>
      </c>
      <c r="AH139" s="42" t="e">
        <f aca="false">AVERAGE(Table2734[[#This Row],[5Di Political parties]:[5diii educational, sporting and cultural organizations5]])</f>
        <v>#N/A</v>
      </c>
      <c r="AI139" s="42" t="n">
        <f aca="false">AVERAGE(Y139:Z139,AD139,AH139)</f>
        <v>7.70833333333333</v>
      </c>
      <c r="AJ139" s="42" t="n">
        <v>8.49796471214425</v>
      </c>
      <c r="AK139" s="47" t="n">
        <v>3.33333333333333</v>
      </c>
      <c r="AL139" s="47" t="n">
        <v>4</v>
      </c>
      <c r="AM139" s="47" t="n">
        <v>7.5</v>
      </c>
      <c r="AN139" s="47" t="n">
        <v>7.5</v>
      </c>
      <c r="AO139" s="47" t="n">
        <f aca="false">AVERAGE(Table2734[[#This Row],[6Di Access to foreign television (cable/ satellite)]:[6Dii Access to foreign newspapers]])</f>
        <v>7.5</v>
      </c>
      <c r="AP139" s="47" t="n">
        <v>5</v>
      </c>
      <c r="AQ139" s="42" t="n">
        <f aca="false">AVERAGE(AJ139:AL139,AO139:AP139)</f>
        <v>5.66625960909552</v>
      </c>
      <c r="AR139" s="42" t="n">
        <v>5</v>
      </c>
      <c r="AS139" s="42" t="s">
        <v>60</v>
      </c>
      <c r="AT139" s="42" t="s">
        <v>60</v>
      </c>
      <c r="AU139" s="42" t="s">
        <v>60</v>
      </c>
      <c r="AV139" s="42" t="n">
        <f aca="false">AVERAGE(AR139,AU139)</f>
        <v>5</v>
      </c>
      <c r="AW139" s="43" t="n">
        <f aca="false">AVERAGE(Table2734[[#This Row],[RULE OF LAW]],Table2734[[#This Row],[SECURITY &amp; SAFETY]],Table2734[[#This Row],[PERSONAL FREEDOM (minus Security &amp;Safety and Rule of Law)]],Table2734[[#This Row],[PERSONAL FREEDOM (minus Security &amp;Safety and Rule of Law)]])</f>
        <v>7.10789665260555</v>
      </c>
      <c r="AX139" s="44" t="n">
        <v>6.63</v>
      </c>
      <c r="AY139" s="45" t="n">
        <f aca="false">AVERAGE(Table2734[[#This Row],[PERSONAL FREEDOM]:[ECONOMIC FREEDOM]])</f>
        <v>6.86894832630277</v>
      </c>
      <c r="AZ139" s="57" t="n">
        <f aca="false">RANK(BA139,$BA$2:$BA$154)</f>
        <v>83</v>
      </c>
      <c r="BA139" s="30" t="n">
        <f aca="false">ROUND(AY139, 2)</f>
        <v>6.87</v>
      </c>
      <c r="BB139" s="43" t="n">
        <f aca="false">Table2734[[#This Row],[1 Rule of Law]]</f>
        <v>5.6</v>
      </c>
      <c r="BC139" s="43" t="n">
        <f aca="false">Table2734[[#This Row],[2 Security &amp; Safety]]</f>
        <v>8.48174943345065</v>
      </c>
      <c r="BD139" s="43" t="n">
        <f aca="false">AVERAGE(AQ139,U139,AI139,AV139,X139)</f>
        <v>7.17491858848577</v>
      </c>
    </row>
    <row r="140" customFormat="false" ht="15" hidden="false" customHeight="true" outlineLevel="0" collapsed="false">
      <c r="A140" s="41" t="s">
        <v>188</v>
      </c>
      <c r="B140" s="42" t="s">
        <v>60</v>
      </c>
      <c r="C140" s="42" t="s">
        <v>60</v>
      </c>
      <c r="D140" s="42" t="s">
        <v>60</v>
      </c>
      <c r="E140" s="42" t="n">
        <v>4.247778</v>
      </c>
      <c r="F140" s="42" t="n">
        <v>5.88</v>
      </c>
      <c r="G140" s="42" t="n">
        <v>10</v>
      </c>
      <c r="H140" s="42" t="n">
        <v>10</v>
      </c>
      <c r="I140" s="42" t="s">
        <v>60</v>
      </c>
      <c r="J140" s="42" t="n">
        <v>10</v>
      </c>
      <c r="K140" s="42" t="n">
        <v>10</v>
      </c>
      <c r="L140" s="42" t="n">
        <f aca="false">AVERAGE(Table2734[[#This Row],[2Bi Disappearance]:[2Bv Terrorism Injured ]])</f>
        <v>10</v>
      </c>
      <c r="M140" s="42" t="n">
        <v>9.4</v>
      </c>
      <c r="N140" s="42" t="n">
        <v>10</v>
      </c>
      <c r="O140" s="47" t="n">
        <v>5</v>
      </c>
      <c r="P140" s="47" t="n">
        <f aca="false">AVERAGE(Table2734[[#This Row],[2Ci Female Genital Mutilation]:[2Ciii Equal Inheritance Rights]])</f>
        <v>8.13333333333333</v>
      </c>
      <c r="Q140" s="42" t="n">
        <f aca="false">AVERAGE(F140,L140,P140)</f>
        <v>8.00444444444444</v>
      </c>
      <c r="R140" s="42" t="n">
        <v>0</v>
      </c>
      <c r="S140" s="42" t="n">
        <v>5</v>
      </c>
      <c r="T140" s="42" t="n">
        <v>0</v>
      </c>
      <c r="U140" s="42" t="n">
        <f aca="false">AVERAGE(R140:T140)</f>
        <v>1.66666666666667</v>
      </c>
      <c r="V140" s="42" t="n">
        <v>7.5</v>
      </c>
      <c r="W140" s="42" t="n">
        <v>7.5</v>
      </c>
      <c r="X140" s="42" t="n">
        <f aca="false">AVERAGE(Table2734[[#This Row],[4A Freedom to establish religious organizations]:[4B Autonomy of religious organizations]])</f>
        <v>7.5</v>
      </c>
      <c r="Y140" s="42" t="n">
        <v>5</v>
      </c>
      <c r="Z140" s="42" t="n">
        <v>5</v>
      </c>
      <c r="AA140" s="42" t="n">
        <v>5</v>
      </c>
      <c r="AB140" s="42" t="n">
        <v>5</v>
      </c>
      <c r="AC140" s="42" t="n">
        <v>7.5</v>
      </c>
      <c r="AD140" s="42" t="e">
        <f aca="false">AVERAGE(Table2734[[#This Row],[5Ci Political parties]:[5ciii educational, sporting and cultural organizations]])</f>
        <v>#N/A</v>
      </c>
      <c r="AE140" s="42" t="n">
        <v>5</v>
      </c>
      <c r="AF140" s="42" t="n">
        <v>7.5</v>
      </c>
      <c r="AG140" s="42" t="n">
        <v>7.5</v>
      </c>
      <c r="AH140" s="42" t="e">
        <f aca="false">AVERAGE(Table2734[[#This Row],[5Di Political parties]:[5diii educational, sporting and cultural organizations5]])</f>
        <v>#N/A</v>
      </c>
      <c r="AI140" s="42" t="n">
        <f aca="false">AVERAGE(Y140:Z140,AD140,AH140)</f>
        <v>5.625</v>
      </c>
      <c r="AJ140" s="42" t="n">
        <v>10</v>
      </c>
      <c r="AK140" s="47" t="n">
        <v>2.66666666666667</v>
      </c>
      <c r="AL140" s="47" t="n">
        <v>3.5</v>
      </c>
      <c r="AM140" s="47" t="n">
        <v>7.5</v>
      </c>
      <c r="AN140" s="47" t="n">
        <v>7.5</v>
      </c>
      <c r="AO140" s="47" t="n">
        <f aca="false">AVERAGE(Table2734[[#This Row],[6Di Access to foreign television (cable/ satellite)]:[6Dii Access to foreign newspapers]])</f>
        <v>7.5</v>
      </c>
      <c r="AP140" s="47" t="n">
        <v>7.5</v>
      </c>
      <c r="AQ140" s="42" t="n">
        <f aca="false">AVERAGE(AJ140:AL140,AO140:AP140)</f>
        <v>6.23333333333333</v>
      </c>
      <c r="AR140" s="42" t="n">
        <v>5</v>
      </c>
      <c r="AS140" s="42" t="n">
        <v>0</v>
      </c>
      <c r="AT140" s="42" t="n">
        <v>0</v>
      </c>
      <c r="AU140" s="42" t="n">
        <f aca="false">AVERAGE(AS140:AT140)</f>
        <v>0</v>
      </c>
      <c r="AV140" s="42" t="n">
        <f aca="false">AVERAGE(AR140,AU140)</f>
        <v>2.5</v>
      </c>
      <c r="AW140" s="43" t="n">
        <f aca="false">AVERAGE(Table2734[[#This Row],[RULE OF LAW]],Table2734[[#This Row],[SECURITY &amp; SAFETY]],Table2734[[#This Row],[PERSONAL FREEDOM (minus Security &amp;Safety and Rule of Law)]],Table2734[[#This Row],[PERSONAL FREEDOM (minus Security &amp;Safety and Rule of Law)]])</f>
        <v>5.41555561111111</v>
      </c>
      <c r="AX140" s="44" t="n">
        <v>5.51</v>
      </c>
      <c r="AY140" s="45" t="n">
        <f aca="false">AVERAGE(Table2734[[#This Row],[PERSONAL FREEDOM]:[ECONOMIC FREEDOM]])</f>
        <v>5.46277780555556</v>
      </c>
      <c r="AZ140" s="57" t="n">
        <f aca="false">RANK(BA140,$BA$2:$BA$154)</f>
        <v>141</v>
      </c>
      <c r="BA140" s="30" t="n">
        <f aca="false">ROUND(AY140, 2)</f>
        <v>5.46</v>
      </c>
      <c r="BB140" s="43" t="n">
        <f aca="false">Table2734[[#This Row],[1 Rule of Law]]</f>
        <v>4.247778</v>
      </c>
      <c r="BC140" s="43" t="n">
        <f aca="false">Table2734[[#This Row],[2 Security &amp; Safety]]</f>
        <v>8.00444444444444</v>
      </c>
      <c r="BD140" s="43" t="n">
        <f aca="false">AVERAGE(AQ140,U140,AI140,AV140,X140)</f>
        <v>4.705</v>
      </c>
    </row>
    <row r="141" customFormat="false" ht="15" hidden="false" customHeight="true" outlineLevel="0" collapsed="false">
      <c r="A141" s="41" t="s">
        <v>189</v>
      </c>
      <c r="B141" s="42" t="s">
        <v>60</v>
      </c>
      <c r="C141" s="42" t="s">
        <v>60</v>
      </c>
      <c r="D141" s="42" t="s">
        <v>60</v>
      </c>
      <c r="E141" s="42" t="n">
        <v>5.200079</v>
      </c>
      <c r="F141" s="42" t="n">
        <v>0</v>
      </c>
      <c r="G141" s="42" t="n">
        <v>10</v>
      </c>
      <c r="H141" s="42" t="n">
        <v>10</v>
      </c>
      <c r="I141" s="42" t="n">
        <v>5</v>
      </c>
      <c r="J141" s="42" t="n">
        <v>10</v>
      </c>
      <c r="K141" s="42" t="n">
        <v>10</v>
      </c>
      <c r="L141" s="42" t="n">
        <f aca="false">AVERAGE(Table2734[[#This Row],[2Bi Disappearance]:[2Bv Terrorism Injured ]])</f>
        <v>9</v>
      </c>
      <c r="M141" s="42" t="n">
        <v>10</v>
      </c>
      <c r="N141" s="42" t="n">
        <v>10</v>
      </c>
      <c r="O141" s="47" t="n">
        <v>10</v>
      </c>
      <c r="P141" s="47" t="n">
        <f aca="false">AVERAGE(Table2734[[#This Row],[2Ci Female Genital Mutilation]:[2Ciii Equal Inheritance Rights]])</f>
        <v>10</v>
      </c>
      <c r="Q141" s="42" t="n">
        <f aca="false">AVERAGE(F141,L141,P141)</f>
        <v>6.33333333333333</v>
      </c>
      <c r="R141" s="42" t="n">
        <v>10</v>
      </c>
      <c r="S141" s="42" t="n">
        <v>10</v>
      </c>
      <c r="T141" s="42" t="n">
        <v>10</v>
      </c>
      <c r="U141" s="42" t="n">
        <f aca="false">AVERAGE(R141:T141)</f>
        <v>10</v>
      </c>
      <c r="V141" s="42" t="s">
        <v>60</v>
      </c>
      <c r="W141" s="42" t="s">
        <v>60</v>
      </c>
      <c r="X141" s="42" t="s">
        <v>60</v>
      </c>
      <c r="Y141" s="42" t="s">
        <v>60</v>
      </c>
      <c r="Z141" s="42" t="s">
        <v>60</v>
      </c>
      <c r="AA141" s="42" t="s">
        <v>60</v>
      </c>
      <c r="AB141" s="42" t="s">
        <v>60</v>
      </c>
      <c r="AC141" s="42" t="s">
        <v>60</v>
      </c>
      <c r="AD141" s="42" t="s">
        <v>60</v>
      </c>
      <c r="AE141" s="42" t="s">
        <v>60</v>
      </c>
      <c r="AF141" s="42" t="s">
        <v>60</v>
      </c>
      <c r="AG141" s="42" t="s">
        <v>60</v>
      </c>
      <c r="AH141" s="42" t="s">
        <v>60</v>
      </c>
      <c r="AI141" s="42" t="s">
        <v>60</v>
      </c>
      <c r="AJ141" s="42" t="n">
        <v>10</v>
      </c>
      <c r="AK141" s="47" t="n">
        <v>8</v>
      </c>
      <c r="AL141" s="47" t="n">
        <v>7.25</v>
      </c>
      <c r="AM141" s="47" t="s">
        <v>60</v>
      </c>
      <c r="AN141" s="47" t="s">
        <v>60</v>
      </c>
      <c r="AO141" s="47" t="s">
        <v>60</v>
      </c>
      <c r="AP141" s="47" t="s">
        <v>60</v>
      </c>
      <c r="AQ141" s="42" t="n">
        <f aca="false">AVERAGE(AJ141:AL141,AO141:AP141)</f>
        <v>8.41666666666667</v>
      </c>
      <c r="AR141" s="42" t="n">
        <v>10</v>
      </c>
      <c r="AS141" s="42" t="n">
        <v>0</v>
      </c>
      <c r="AT141" s="42" t="n">
        <v>0</v>
      </c>
      <c r="AU141" s="42" t="n">
        <f aca="false">AVERAGE(AS141:AT141)</f>
        <v>0</v>
      </c>
      <c r="AV141" s="42" t="n">
        <f aca="false">AVERAGE(AR141,AU141)</f>
        <v>5</v>
      </c>
      <c r="AW141" s="43" t="n">
        <f aca="false">AVERAGE(Table2734[[#This Row],[RULE OF LAW]],Table2734[[#This Row],[SECURITY &amp; SAFETY]],Table2734[[#This Row],[PERSONAL FREEDOM (minus Security &amp;Safety and Rule of Law)]],Table2734[[#This Row],[PERSONAL FREEDOM (minus Security &amp;Safety and Rule of Law)]])</f>
        <v>6.78613086111111</v>
      </c>
      <c r="AX141" s="44" t="n">
        <v>6.98</v>
      </c>
      <c r="AY141" s="45" t="n">
        <f aca="false">AVERAGE(Table2734[[#This Row],[PERSONAL FREEDOM]:[ECONOMIC FREEDOM]])</f>
        <v>6.88306543055556</v>
      </c>
      <c r="AZ141" s="57" t="n">
        <f aca="false">RANK(BA141,$BA$2:$BA$154)</f>
        <v>81</v>
      </c>
      <c r="BA141" s="30" t="n">
        <f aca="false">ROUND(AY141, 2)</f>
        <v>6.88</v>
      </c>
      <c r="BB141" s="43" t="n">
        <f aca="false">Table2734[[#This Row],[1 Rule of Law]]</f>
        <v>5.200079</v>
      </c>
      <c r="BC141" s="43" t="n">
        <f aca="false">Table2734[[#This Row],[2 Security &amp; Safety]]</f>
        <v>6.33333333333333</v>
      </c>
      <c r="BD141" s="43" t="n">
        <f aca="false">AVERAGE(AQ141,U141,AI141,AV141,X141)</f>
        <v>7.80555555555555</v>
      </c>
    </row>
    <row r="142" customFormat="false" ht="15" hidden="false" customHeight="true" outlineLevel="0" collapsed="false">
      <c r="A142" s="41" t="s">
        <v>190</v>
      </c>
      <c r="B142" s="42" t="n">
        <v>4.93333333333333</v>
      </c>
      <c r="C142" s="42" t="n">
        <v>5.55595793767379</v>
      </c>
      <c r="D142" s="42" t="n">
        <v>5.24598719562823</v>
      </c>
      <c r="E142" s="42" t="n">
        <v>5.2</v>
      </c>
      <c r="F142" s="42" t="n">
        <v>9.12</v>
      </c>
      <c r="G142" s="42" t="n">
        <v>10</v>
      </c>
      <c r="H142" s="42" t="n">
        <v>10</v>
      </c>
      <c r="I142" s="42" t="n">
        <v>5</v>
      </c>
      <c r="J142" s="42" t="n">
        <v>9.87508353788404</v>
      </c>
      <c r="K142" s="42" t="n">
        <v>10</v>
      </c>
      <c r="L142" s="42" t="n">
        <f aca="false">AVERAGE(Table2734[[#This Row],[2Bi Disappearance]:[2Bv Terrorism Injured ]])</f>
        <v>8.97501670757681</v>
      </c>
      <c r="M142" s="42" t="n">
        <v>10</v>
      </c>
      <c r="N142" s="42" t="n">
        <v>10</v>
      </c>
      <c r="O142" s="47" t="n">
        <v>0</v>
      </c>
      <c r="P142" s="47" t="n">
        <f aca="false">AVERAGE(Table2734[[#This Row],[2Ci Female Genital Mutilation]:[2Ciii Equal Inheritance Rights]])</f>
        <v>6.66666666666667</v>
      </c>
      <c r="Q142" s="42" t="n">
        <f aca="false">AVERAGE(F142,L142,P142)</f>
        <v>8.25389445808116</v>
      </c>
      <c r="R142" s="42" t="n">
        <v>10</v>
      </c>
      <c r="S142" s="42" t="n">
        <v>0</v>
      </c>
      <c r="T142" s="42" t="n">
        <v>5</v>
      </c>
      <c r="U142" s="42" t="n">
        <f aca="false">AVERAGE(R142:T142)</f>
        <v>5</v>
      </c>
      <c r="V142" s="42" t="n">
        <v>2.5</v>
      </c>
      <c r="W142" s="42" t="n">
        <v>5</v>
      </c>
      <c r="X142" s="42" t="n">
        <f aca="false">AVERAGE(Table2734[[#This Row],[4A Freedom to establish religious organizations]:[4B Autonomy of religious organizations]])</f>
        <v>3.75</v>
      </c>
      <c r="Y142" s="42" t="n">
        <v>7.5</v>
      </c>
      <c r="Z142" s="42" t="n">
        <v>5</v>
      </c>
      <c r="AA142" s="42" t="n">
        <v>7.5</v>
      </c>
      <c r="AB142" s="42" t="n">
        <v>7.5</v>
      </c>
      <c r="AC142" s="42" t="n">
        <v>5</v>
      </c>
      <c r="AD142" s="42" t="e">
        <f aca="false">AVERAGE(Table2734[[#This Row],[5Ci Political parties]:[5ciii educational, sporting and cultural organizations]])</f>
        <v>#N/A</v>
      </c>
      <c r="AE142" s="42" t="n">
        <v>7.5</v>
      </c>
      <c r="AF142" s="42" t="n">
        <v>7.5</v>
      </c>
      <c r="AG142" s="42" t="n">
        <v>7.5</v>
      </c>
      <c r="AH142" s="42" t="e">
        <f aca="false">AVERAGE(Table2734[[#This Row],[5Di Political parties]:[5diii educational, sporting and cultural organizations5]])</f>
        <v>#N/A</v>
      </c>
      <c r="AI142" s="42" t="e">
        <f aca="false">AVERAGE(Y142:Z142,AD142,AH142)</f>
        <v>#N/A</v>
      </c>
      <c r="AJ142" s="42" t="n">
        <v>0.631265341303004</v>
      </c>
      <c r="AK142" s="47" t="n">
        <v>4</v>
      </c>
      <c r="AL142" s="47" t="n">
        <v>5.75</v>
      </c>
      <c r="AM142" s="47" t="n">
        <v>10</v>
      </c>
      <c r="AN142" s="47" t="n">
        <v>7.5</v>
      </c>
      <c r="AO142" s="47" t="n">
        <f aca="false">AVERAGE(Table2734[[#This Row],[6Di Access to foreign television (cable/ satellite)]:[6Dii Access to foreign newspapers]])</f>
        <v>8.75</v>
      </c>
      <c r="AP142" s="47" t="n">
        <v>5</v>
      </c>
      <c r="AQ142" s="42" t="n">
        <f aca="false">AVERAGE(AJ142:AL142,AO142:AP142)</f>
        <v>4.8262530682606</v>
      </c>
      <c r="AR142" s="42" t="n">
        <v>10</v>
      </c>
      <c r="AS142" s="42" t="n">
        <v>0</v>
      </c>
      <c r="AT142" s="42" t="n">
        <v>0</v>
      </c>
      <c r="AU142" s="42" t="n">
        <f aca="false">AVERAGE(AS142:AT142)</f>
        <v>0</v>
      </c>
      <c r="AV142" s="42" t="n">
        <f aca="false">AVERAGE(AR142,AU142)</f>
        <v>5</v>
      </c>
      <c r="AW142" s="43" t="n">
        <f aca="false">AVERAGE(Table2734[[#This Row],[RULE OF LAW]],Table2734[[#This Row],[SECURITY &amp; SAFETY]],Table2734[[#This Row],[PERSONAL FREEDOM (minus Security &amp;Safety and Rule of Law)]],Table2734[[#This Row],[PERSONAL FREEDOM (minus Security &amp;Safety and Rule of Law)]])</f>
        <v>5.88776558801302</v>
      </c>
      <c r="AX142" s="44" t="n">
        <v>6.59</v>
      </c>
      <c r="AY142" s="45" t="n">
        <f aca="false">AVERAGE(Table2734[[#This Row],[PERSONAL FREEDOM]:[ECONOMIC FREEDOM]])</f>
        <v>6.23888279400651</v>
      </c>
      <c r="AZ142" s="57" t="n">
        <f aca="false">RANK(BA142,$BA$2:$BA$154)</f>
        <v>119</v>
      </c>
      <c r="BA142" s="30" t="n">
        <f aca="false">ROUND(AY142, 2)</f>
        <v>6.24</v>
      </c>
      <c r="BB142" s="43" t="n">
        <f aca="false">Table2734[[#This Row],[1 Rule of Law]]</f>
        <v>5.2</v>
      </c>
      <c r="BC142" s="43" t="n">
        <f aca="false">Table2734[[#This Row],[2 Security &amp; Safety]]</f>
        <v>8.25389445808116</v>
      </c>
      <c r="BD142" s="43" t="e">
        <f aca="false">AVERAGE(AQ142,U142,AI142,AV142,X142)</f>
        <v>#N/A</v>
      </c>
    </row>
    <row r="143" customFormat="false" ht="15" hidden="false" customHeight="true" outlineLevel="0" collapsed="false">
      <c r="A143" s="41" t="s">
        <v>191</v>
      </c>
      <c r="B143" s="42" t="n">
        <v>4.8</v>
      </c>
      <c r="C143" s="42" t="n">
        <v>5.51752517805475</v>
      </c>
      <c r="D143" s="42" t="n">
        <v>4.19507376655529</v>
      </c>
      <c r="E143" s="42" t="n">
        <v>4.8</v>
      </c>
      <c r="F143" s="42" t="n">
        <v>8.96</v>
      </c>
      <c r="G143" s="42" t="n">
        <v>10</v>
      </c>
      <c r="H143" s="42" t="n">
        <v>7.26703546448995</v>
      </c>
      <c r="I143" s="42" t="n">
        <v>2.5</v>
      </c>
      <c r="J143" s="42" t="n">
        <v>9.88593637163982</v>
      </c>
      <c r="K143" s="42" t="n">
        <v>9.69887202112911</v>
      </c>
      <c r="L143" s="42" t="n">
        <f aca="false">AVERAGE(Table2734[[#This Row],[2Bi Disappearance]:[2Bv Terrorism Injured ]])</f>
        <v>7.87036877145177</v>
      </c>
      <c r="M143" s="42" t="n">
        <v>9.5</v>
      </c>
      <c r="N143" s="42" t="n">
        <v>10</v>
      </c>
      <c r="O143" s="47" t="n">
        <v>10</v>
      </c>
      <c r="P143" s="47" t="n">
        <f aca="false">AVERAGE(Table2734[[#This Row],[2Ci Female Genital Mutilation]:[2Ciii Equal Inheritance Rights]])</f>
        <v>9.83333333333333</v>
      </c>
      <c r="Q143" s="42" t="n">
        <f aca="false">AVERAGE(F143,L143,P143)</f>
        <v>8.88790070159504</v>
      </c>
      <c r="R143" s="42" t="n">
        <v>10</v>
      </c>
      <c r="S143" s="42" t="n">
        <v>10</v>
      </c>
      <c r="T143" s="42" t="n">
        <v>10</v>
      </c>
      <c r="U143" s="42" t="n">
        <f aca="false">AVERAGE(R143:T143)</f>
        <v>10</v>
      </c>
      <c r="V143" s="42" t="n">
        <v>5</v>
      </c>
      <c r="W143" s="42" t="n">
        <v>5</v>
      </c>
      <c r="X143" s="42" t="n">
        <f aca="false">AVERAGE(Table2734[[#This Row],[4A Freedom to establish religious organizations]:[4B Autonomy of religious organizations]])</f>
        <v>5</v>
      </c>
      <c r="Y143" s="42" t="n">
        <v>7.5</v>
      </c>
      <c r="Z143" s="42" t="n">
        <v>7.5</v>
      </c>
      <c r="AA143" s="42" t="n">
        <v>5</v>
      </c>
      <c r="AB143" s="42" t="n">
        <v>7.5</v>
      </c>
      <c r="AC143" s="42" t="n">
        <v>5</v>
      </c>
      <c r="AD143" s="42" t="e">
        <f aca="false">AVERAGE(Table2734[[#This Row],[5Ci Political parties]:[5ciii educational, sporting and cultural organizations]])</f>
        <v>#N/A</v>
      </c>
      <c r="AE143" s="42" t="n">
        <v>7.5</v>
      </c>
      <c r="AF143" s="42" t="n">
        <v>7.5</v>
      </c>
      <c r="AG143" s="42" t="n">
        <v>7.5</v>
      </c>
      <c r="AH143" s="42" t="e">
        <f aca="false">AVERAGE(Table2734[[#This Row],[5Di Political parties]:[5diii educational, sporting and cultural organizations5]])</f>
        <v>#N/A</v>
      </c>
      <c r="AI143" s="42" t="e">
        <f aca="false">AVERAGE(Y143:Z143,AD143,AH143)</f>
        <v>#N/A</v>
      </c>
      <c r="AJ143" s="42" t="n">
        <v>10</v>
      </c>
      <c r="AK143" s="47" t="n">
        <v>2.66666666666667</v>
      </c>
      <c r="AL143" s="47" t="n">
        <v>4.5</v>
      </c>
      <c r="AM143" s="47" t="n">
        <v>10</v>
      </c>
      <c r="AN143" s="47" t="n">
        <v>10</v>
      </c>
      <c r="AO143" s="47" t="n">
        <f aca="false">AVERAGE(Table2734[[#This Row],[6Di Access to foreign television (cable/ satellite)]:[6Dii Access to foreign newspapers]])</f>
        <v>10</v>
      </c>
      <c r="AP143" s="47" t="n">
        <v>5</v>
      </c>
      <c r="AQ143" s="42" t="n">
        <f aca="false">AVERAGE(AJ143:AL143,AO143:AP143)</f>
        <v>6.43333333333333</v>
      </c>
      <c r="AR143" s="42" t="n">
        <v>10</v>
      </c>
      <c r="AS143" s="42" t="n">
        <v>10</v>
      </c>
      <c r="AT143" s="42" t="n">
        <v>10</v>
      </c>
      <c r="AU143" s="42" t="n">
        <f aca="false">AVERAGE(AS143:AT143)</f>
        <v>10</v>
      </c>
      <c r="AV143" s="42" t="n">
        <f aca="false">AVERAGE(AR143,AU143)</f>
        <v>10</v>
      </c>
      <c r="AW143" s="43" t="n">
        <f aca="false">AVERAGE(Table2734[[#This Row],[RULE OF LAW]],Table2734[[#This Row],[SECURITY &amp; SAFETY]],Table2734[[#This Row],[PERSONAL FREEDOM (minus Security &amp;Safety and Rule of Law)]],Table2734[[#This Row],[PERSONAL FREEDOM (minus Security &amp;Safety and Rule of Law)]])</f>
        <v>7.27364184206543</v>
      </c>
      <c r="AX143" s="44" t="n">
        <v>7.07</v>
      </c>
      <c r="AY143" s="45" t="n">
        <f aca="false">AVERAGE(Table2734[[#This Row],[PERSONAL FREEDOM]:[ECONOMIC FREEDOM]])</f>
        <v>7.17182092103271</v>
      </c>
      <c r="AZ143" s="57" t="n">
        <f aca="false">RANK(BA143,$BA$2:$BA$154)</f>
        <v>60</v>
      </c>
      <c r="BA143" s="30" t="n">
        <f aca="false">ROUND(AY143, 2)</f>
        <v>7.17</v>
      </c>
      <c r="BB143" s="43" t="n">
        <f aca="false">Table2734[[#This Row],[1 Rule of Law]]</f>
        <v>4.8</v>
      </c>
      <c r="BC143" s="43" t="n">
        <f aca="false">Table2734[[#This Row],[2 Security &amp; Safety]]</f>
        <v>8.88790070159504</v>
      </c>
      <c r="BD143" s="43" t="e">
        <f aca="false">AVERAGE(AQ143,U143,AI143,AV143,X143)</f>
        <v>#N/A</v>
      </c>
    </row>
    <row r="144" customFormat="false" ht="15" hidden="false" customHeight="true" outlineLevel="0" collapsed="false">
      <c r="A144" s="41" t="s">
        <v>192</v>
      </c>
      <c r="B144" s="42" t="n">
        <v>2.73333333333333</v>
      </c>
      <c r="C144" s="42" t="n">
        <v>5.12812190165751</v>
      </c>
      <c r="D144" s="42" t="n">
        <v>4.30851872840662</v>
      </c>
      <c r="E144" s="42" t="n">
        <v>4.1</v>
      </c>
      <c r="F144" s="42" t="n">
        <v>5.72</v>
      </c>
      <c r="G144" s="42" t="n">
        <v>5</v>
      </c>
      <c r="H144" s="42" t="n">
        <v>8.70073450797556</v>
      </c>
      <c r="I144" s="42" t="n">
        <v>5</v>
      </c>
      <c r="J144" s="42" t="n">
        <v>10</v>
      </c>
      <c r="K144" s="42" t="n">
        <v>10</v>
      </c>
      <c r="L144" s="42" t="n">
        <f aca="false">AVERAGE(Table2734[[#This Row],[2Bi Disappearance]:[2Bv Terrorism Injured ]])</f>
        <v>7.74014690159511</v>
      </c>
      <c r="M144" s="42" t="n">
        <v>9.9</v>
      </c>
      <c r="N144" s="42" t="n">
        <v>10</v>
      </c>
      <c r="O144" s="47" t="n">
        <v>0</v>
      </c>
      <c r="P144" s="47" t="n">
        <f aca="false">AVERAGE(Table2734[[#This Row],[2Ci Female Genital Mutilation]:[2Ciii Equal Inheritance Rights]])</f>
        <v>6.63333333333333</v>
      </c>
      <c r="Q144" s="42" t="n">
        <f aca="false">AVERAGE(F144,L144,P144)</f>
        <v>6.69782674497615</v>
      </c>
      <c r="R144" s="42" t="n">
        <v>10</v>
      </c>
      <c r="S144" s="42" t="n">
        <v>10</v>
      </c>
      <c r="T144" s="42" t="n">
        <v>5</v>
      </c>
      <c r="U144" s="42" t="n">
        <f aca="false">AVERAGE(R144:T144)</f>
        <v>8.33333333333333</v>
      </c>
      <c r="V144" s="42" t="n">
        <v>7.5</v>
      </c>
      <c r="W144" s="42" t="n">
        <v>5</v>
      </c>
      <c r="X144" s="42" t="n">
        <f aca="false">AVERAGE(Table2734[[#This Row],[4A Freedom to establish religious organizations]:[4B Autonomy of religious organizations]])</f>
        <v>6.25</v>
      </c>
      <c r="Y144" s="42" t="n">
        <v>5</v>
      </c>
      <c r="Z144" s="42" t="n">
        <v>5</v>
      </c>
      <c r="AA144" s="42" t="n">
        <v>5</v>
      </c>
      <c r="AB144" s="42" t="n">
        <v>5</v>
      </c>
      <c r="AC144" s="42" t="n">
        <v>7.5</v>
      </c>
      <c r="AD144" s="42" t="e">
        <f aca="false">AVERAGE(Table2734[[#This Row],[5Ci Political parties]:[5ciii educational, sporting and cultural organizations]])</f>
        <v>#N/A</v>
      </c>
      <c r="AE144" s="42" t="n">
        <v>5</v>
      </c>
      <c r="AF144" s="42" t="n">
        <v>7.5</v>
      </c>
      <c r="AG144" s="42" t="n">
        <v>10</v>
      </c>
      <c r="AH144" s="42" t="e">
        <f aca="false">AVERAGE(Table2734[[#This Row],[5Di Political parties]:[5diii educational, sporting and cultural organizations5]])</f>
        <v>#N/A</v>
      </c>
      <c r="AI144" s="42" t="e">
        <f aca="false">AVERAGE(Y144:Z144,AD144,AH144)</f>
        <v>#N/A</v>
      </c>
      <c r="AJ144" s="42" t="n">
        <v>7.15489308315815</v>
      </c>
      <c r="AK144" s="47" t="n">
        <v>3.66666666666667</v>
      </c>
      <c r="AL144" s="47" t="n">
        <v>4</v>
      </c>
      <c r="AM144" s="47" t="n">
        <v>10</v>
      </c>
      <c r="AN144" s="47" t="n">
        <v>7.5</v>
      </c>
      <c r="AO144" s="47" t="n">
        <f aca="false">AVERAGE(Table2734[[#This Row],[6Di Access to foreign television (cable/ satellite)]:[6Dii Access to foreign newspapers]])</f>
        <v>8.75</v>
      </c>
      <c r="AP144" s="47" t="n">
        <v>7.5</v>
      </c>
      <c r="AQ144" s="42" t="n">
        <f aca="false">AVERAGE(AJ144:AL144,AO144:AP144)</f>
        <v>6.21431194996496</v>
      </c>
      <c r="AR144" s="42" t="n">
        <v>5</v>
      </c>
      <c r="AS144" s="42" t="n">
        <v>0</v>
      </c>
      <c r="AT144" s="42" t="n">
        <v>0</v>
      </c>
      <c r="AU144" s="42" t="n">
        <f aca="false">AVERAGE(AS144:AT144)</f>
        <v>0</v>
      </c>
      <c r="AV144" s="42" t="n">
        <f aca="false">AVERAGE(AR144,AU144)</f>
        <v>2.5</v>
      </c>
      <c r="AW144" s="43" t="n">
        <f aca="false">AVERAGE(Table2734[[#This Row],[RULE OF LAW]],Table2734[[#This Row],[SECURITY &amp; SAFETY]],Table2734[[#This Row],[PERSONAL FREEDOM (minus Security &amp;Safety and Rule of Law)]],Table2734[[#This Row],[PERSONAL FREEDOM (minus Security &amp;Safety and Rule of Law)]])</f>
        <v>5.6125545479072</v>
      </c>
      <c r="AX144" s="44" t="n">
        <v>7.14</v>
      </c>
      <c r="AY144" s="45" t="n">
        <f aca="false">AVERAGE(Table2734[[#This Row],[PERSONAL FREEDOM]:[ECONOMIC FREEDOM]])</f>
        <v>6.3762772739536</v>
      </c>
      <c r="AZ144" s="57" t="n">
        <f aca="false">RANK(BA144,$BA$2:$BA$154)</f>
        <v>112</v>
      </c>
      <c r="BA144" s="30" t="n">
        <f aca="false">ROUND(AY144, 2)</f>
        <v>6.38</v>
      </c>
      <c r="BB144" s="43" t="n">
        <f aca="false">Table2734[[#This Row],[1 Rule of Law]]</f>
        <v>4.1</v>
      </c>
      <c r="BC144" s="43" t="n">
        <f aca="false">Table2734[[#This Row],[2 Security &amp; Safety]]</f>
        <v>6.69782674497615</v>
      </c>
      <c r="BD144" s="43" t="e">
        <f aca="false">AVERAGE(AQ144,U144,AI144,AV144,X144)</f>
        <v>#N/A</v>
      </c>
    </row>
    <row r="145" customFormat="false" ht="15" hidden="false" customHeight="true" outlineLevel="0" collapsed="false">
      <c r="A145" s="41" t="s">
        <v>193</v>
      </c>
      <c r="B145" s="42" t="n">
        <v>5.1</v>
      </c>
      <c r="C145" s="42" t="n">
        <v>5.18525397450156</v>
      </c>
      <c r="D145" s="42" t="n">
        <v>3.93244162746606</v>
      </c>
      <c r="E145" s="42" t="n">
        <v>4.7</v>
      </c>
      <c r="F145" s="42" t="n">
        <v>8.28</v>
      </c>
      <c r="G145" s="42" t="n">
        <v>10</v>
      </c>
      <c r="H145" s="42" t="n">
        <v>10</v>
      </c>
      <c r="I145" s="42" t="n">
        <v>7.5</v>
      </c>
      <c r="J145" s="42" t="n">
        <v>10</v>
      </c>
      <c r="K145" s="42" t="n">
        <v>10</v>
      </c>
      <c r="L145" s="42" t="n">
        <f aca="false">AVERAGE(Table2734[[#This Row],[2Bi Disappearance]:[2Bv Terrorism Injured ]])</f>
        <v>9.5</v>
      </c>
      <c r="M145" s="42" t="n">
        <v>10</v>
      </c>
      <c r="N145" s="42" t="n">
        <v>10</v>
      </c>
      <c r="O145" s="47" t="n">
        <v>10</v>
      </c>
      <c r="P145" s="47" t="n">
        <f aca="false">AVERAGE(Table2734[[#This Row],[2Ci Female Genital Mutilation]:[2Ciii Equal Inheritance Rights]])</f>
        <v>10</v>
      </c>
      <c r="Q145" s="42" t="n">
        <f aca="false">AVERAGE(F145,L145,P145)</f>
        <v>9.26</v>
      </c>
      <c r="R145" s="42" t="n">
        <v>10</v>
      </c>
      <c r="S145" s="42" t="n">
        <v>10</v>
      </c>
      <c r="T145" s="42" t="n">
        <v>10</v>
      </c>
      <c r="U145" s="42" t="n">
        <f aca="false">AVERAGE(R145:T145)</f>
        <v>10</v>
      </c>
      <c r="V145" s="42" t="n">
        <v>7.5</v>
      </c>
      <c r="W145" s="42" t="n">
        <v>7.5</v>
      </c>
      <c r="X145" s="42" t="n">
        <f aca="false">AVERAGE(Table2734[[#This Row],[4A Freedom to establish religious organizations]:[4B Autonomy of religious organizations]])</f>
        <v>7.5</v>
      </c>
      <c r="Y145" s="42" t="n">
        <v>7.5</v>
      </c>
      <c r="Z145" s="42" t="n">
        <v>7.5</v>
      </c>
      <c r="AA145" s="42" t="n">
        <v>5</v>
      </c>
      <c r="AB145" s="42" t="n">
        <v>7.5</v>
      </c>
      <c r="AC145" s="42" t="n">
        <v>7.5</v>
      </c>
      <c r="AD145" s="42" t="e">
        <f aca="false">AVERAGE(Table2734[[#This Row],[5Ci Political parties]:[5ciii educational, sporting and cultural organizations]])</f>
        <v>#N/A</v>
      </c>
      <c r="AE145" s="42" t="n">
        <v>5</v>
      </c>
      <c r="AF145" s="42" t="n">
        <v>7.5</v>
      </c>
      <c r="AG145" s="42" t="n">
        <v>7.5</v>
      </c>
      <c r="AH145" s="42" t="e">
        <f aca="false">AVERAGE(Table2734[[#This Row],[5Di Political parties]:[5diii educational, sporting and cultural organizations5]])</f>
        <v>#N/A</v>
      </c>
      <c r="AI145" s="42" t="e">
        <f aca="false">AVERAGE(Y145:Z145,AD145,AH145)</f>
        <v>#N/A</v>
      </c>
      <c r="AJ145" s="42" t="n">
        <v>10</v>
      </c>
      <c r="AK145" s="47" t="n">
        <v>4</v>
      </c>
      <c r="AL145" s="47" t="n">
        <v>4.75</v>
      </c>
      <c r="AM145" s="47" t="n">
        <v>10</v>
      </c>
      <c r="AN145" s="47" t="n">
        <v>5</v>
      </c>
      <c r="AO145" s="47" t="n">
        <f aca="false">AVERAGE(Table2734[[#This Row],[6Di Access to foreign television (cable/ satellite)]:[6Dii Access to foreign newspapers]])</f>
        <v>7.5</v>
      </c>
      <c r="AP145" s="47" t="n">
        <v>10</v>
      </c>
      <c r="AQ145" s="42" t="n">
        <f aca="false">AVERAGE(AJ145:AL145,AO145:AP145)</f>
        <v>7.25</v>
      </c>
      <c r="AR145" s="42" t="n">
        <v>10</v>
      </c>
      <c r="AS145" s="42" t="n">
        <v>10</v>
      </c>
      <c r="AT145" s="42" t="n">
        <v>10</v>
      </c>
      <c r="AU145" s="42" t="n">
        <f aca="false">AVERAGE(AS145:AT145)</f>
        <v>10</v>
      </c>
      <c r="AV145" s="42" t="n">
        <f aca="false">AVERAGE(AR145,AU145)</f>
        <v>10</v>
      </c>
      <c r="AW145" s="43" t="n">
        <f aca="false">AVERAGE(Table2734[[#This Row],[RULE OF LAW]],Table2734[[#This Row],[SECURITY &amp; SAFETY]],Table2734[[#This Row],[PERSONAL FREEDOM (minus Security &amp;Safety and Rule of Law)]],Table2734[[#This Row],[PERSONAL FREEDOM (minus Security &amp;Safety and Rule of Law)]])</f>
        <v>7.67333333333333</v>
      </c>
      <c r="AX145" s="44" t="n">
        <v>6.19</v>
      </c>
      <c r="AY145" s="45" t="n">
        <f aca="false">AVERAGE(Table2734[[#This Row],[PERSONAL FREEDOM]:[ECONOMIC FREEDOM]])</f>
        <v>6.93166666666667</v>
      </c>
      <c r="AZ145" s="57" t="n">
        <f aca="false">RANK(BA145,$BA$2:$BA$154)</f>
        <v>76</v>
      </c>
      <c r="BA145" s="30" t="n">
        <f aca="false">ROUND(AY145, 2)</f>
        <v>6.93</v>
      </c>
      <c r="BB145" s="43" t="n">
        <f aca="false">Table2734[[#This Row],[1 Rule of Law]]</f>
        <v>4.7</v>
      </c>
      <c r="BC145" s="43" t="n">
        <f aca="false">Table2734[[#This Row],[2 Security &amp; Safety]]</f>
        <v>9.26</v>
      </c>
      <c r="BD145" s="43" t="e">
        <f aca="false">AVERAGE(AQ145,U145,AI145,AV145,X145)</f>
        <v>#N/A</v>
      </c>
    </row>
    <row r="146" customFormat="false" ht="15" hidden="false" customHeight="true" outlineLevel="0" collapsed="false">
      <c r="A146" s="41" t="s">
        <v>194</v>
      </c>
      <c r="B146" s="42" t="n">
        <v>6.06666666666667</v>
      </c>
      <c r="C146" s="42" t="n">
        <v>6.03709132459892</v>
      </c>
      <c r="D146" s="42" t="n">
        <v>7.48649077269871</v>
      </c>
      <c r="E146" s="42" t="n">
        <v>6.5</v>
      </c>
      <c r="F146" s="42" t="n">
        <v>8.96</v>
      </c>
      <c r="G146" s="42" t="n">
        <v>10</v>
      </c>
      <c r="H146" s="42" t="n">
        <v>10</v>
      </c>
      <c r="I146" s="42" t="n">
        <v>10</v>
      </c>
      <c r="J146" s="42" t="n">
        <v>10</v>
      </c>
      <c r="K146" s="42" t="n">
        <v>10</v>
      </c>
      <c r="L146" s="42" t="n">
        <f aca="false">AVERAGE(Table2734[[#This Row],[2Bi Disappearance]:[2Bv Terrorism Injured ]])</f>
        <v>10</v>
      </c>
      <c r="M146" s="42" t="s">
        <v>60</v>
      </c>
      <c r="N146" s="42" t="n">
        <v>5</v>
      </c>
      <c r="O146" s="47" t="n">
        <v>0</v>
      </c>
      <c r="P146" s="47" t="n">
        <f aca="false">AVERAGE(Table2734[[#This Row],[2Ci Female Genital Mutilation]:[2Ciii Equal Inheritance Rights]])</f>
        <v>2.5</v>
      </c>
      <c r="Q146" s="42" t="n">
        <f aca="false">AVERAGE(F146,L146,P146)</f>
        <v>7.15333333333333</v>
      </c>
      <c r="R146" s="42" t="n">
        <v>5</v>
      </c>
      <c r="S146" s="42" t="n">
        <v>0</v>
      </c>
      <c r="T146" s="42" t="n">
        <v>0</v>
      </c>
      <c r="U146" s="42" t="n">
        <f aca="false">AVERAGE(R146:T146)</f>
        <v>1.66666666666667</v>
      </c>
      <c r="V146" s="42" t="n">
        <v>0</v>
      </c>
      <c r="W146" s="42" t="n">
        <v>5</v>
      </c>
      <c r="X146" s="42" t="n">
        <f aca="false">AVERAGE(Table2734[[#This Row],[4A Freedom to establish religious organizations]:[4B Autonomy of religious organizations]])</f>
        <v>2.5</v>
      </c>
      <c r="Y146" s="42" t="n">
        <v>0</v>
      </c>
      <c r="Z146" s="42" t="n">
        <v>0</v>
      </c>
      <c r="AA146" s="42" t="n">
        <v>0</v>
      </c>
      <c r="AB146" s="42" t="n">
        <v>0</v>
      </c>
      <c r="AC146" s="42" t="n">
        <v>5</v>
      </c>
      <c r="AD146" s="42" t="e">
        <f aca="false">AVERAGE(Table2734[[#This Row],[5Ci Political parties]:[5ciii educational, sporting and cultural organizations]])</f>
        <v>#N/A</v>
      </c>
      <c r="AE146" s="42" t="n">
        <v>0</v>
      </c>
      <c r="AF146" s="42" t="n">
        <v>0</v>
      </c>
      <c r="AG146" s="42" t="n">
        <v>2.5</v>
      </c>
      <c r="AH146" s="42" t="e">
        <f aca="false">AVERAGE(Table2734[[#This Row],[5Di Political parties]:[5diii educational, sporting and cultural organizations5]])</f>
        <v>#N/A</v>
      </c>
      <c r="AI146" s="42" t="e">
        <f aca="false">AVERAGE(Y146:Z146,AD146,AH146)</f>
        <v>#N/A</v>
      </c>
      <c r="AJ146" s="42" t="n">
        <v>10</v>
      </c>
      <c r="AK146" s="47" t="n">
        <v>2</v>
      </c>
      <c r="AL146" s="47" t="n">
        <v>3.75</v>
      </c>
      <c r="AM146" s="47" t="n">
        <v>5</v>
      </c>
      <c r="AN146" s="47" t="n">
        <v>7.5</v>
      </c>
      <c r="AO146" s="47" t="n">
        <f aca="false">AVERAGE(Table2734[[#This Row],[6Di Access to foreign television (cable/ satellite)]:[6Dii Access to foreign newspapers]])</f>
        <v>6.25</v>
      </c>
      <c r="AP146" s="47" t="n">
        <v>2.5</v>
      </c>
      <c r="AQ146" s="42" t="n">
        <f aca="false">AVERAGE(AJ146:AL146,AO146:AP146)</f>
        <v>4.9</v>
      </c>
      <c r="AR146" s="42" t="n">
        <v>0</v>
      </c>
      <c r="AS146" s="42" t="n">
        <v>0</v>
      </c>
      <c r="AT146" s="42" t="n">
        <v>0</v>
      </c>
      <c r="AU146" s="42" t="n">
        <f aca="false">AVERAGE(AS146:AT146)</f>
        <v>0</v>
      </c>
      <c r="AV146" s="42" t="n">
        <f aca="false">AVERAGE(AR146,AU146)</f>
        <v>0</v>
      </c>
      <c r="AW146" s="43" t="n">
        <f aca="false">AVERAGE(Table2734[[#This Row],[RULE OF LAW]],Table2734[[#This Row],[SECURITY &amp; SAFETY]],Table2734[[#This Row],[PERSONAL FREEDOM (minus Security &amp;Safety and Rule of Law)]],Table2734[[#This Row],[PERSONAL FREEDOM (minus Security &amp;Safety and Rule of Law)]])</f>
        <v>4.3825</v>
      </c>
      <c r="AX146" s="44" t="n">
        <v>8.06</v>
      </c>
      <c r="AY146" s="45" t="n">
        <f aca="false">AVERAGE(Table2734[[#This Row],[PERSONAL FREEDOM]:[ECONOMIC FREEDOM]])</f>
        <v>6.22125</v>
      </c>
      <c r="AZ146" s="57" t="n">
        <f aca="false">RANK(BA146,$BA$2:$BA$154)</f>
        <v>120</v>
      </c>
      <c r="BA146" s="30" t="n">
        <f aca="false">ROUND(AY146, 2)</f>
        <v>6.22</v>
      </c>
      <c r="BB146" s="43" t="n">
        <f aca="false">Table2734[[#This Row],[1 Rule of Law]]</f>
        <v>6.5</v>
      </c>
      <c r="BC146" s="43" t="n">
        <f aca="false">Table2734[[#This Row],[2 Security &amp; Safety]]</f>
        <v>7.15333333333333</v>
      </c>
      <c r="BD146" s="43" t="e">
        <f aca="false">AVERAGE(AQ146,U146,AI146,AV146,X146)</f>
        <v>#N/A</v>
      </c>
    </row>
    <row r="147" customFormat="false" ht="15" hidden="false" customHeight="true" outlineLevel="0" collapsed="false">
      <c r="A147" s="41" t="s">
        <v>195</v>
      </c>
      <c r="B147" s="42" t="n">
        <v>8.3</v>
      </c>
      <c r="C147" s="42" t="n">
        <v>7.23546573980261</v>
      </c>
      <c r="D147" s="42" t="n">
        <v>7.54677617110681</v>
      </c>
      <c r="E147" s="42" t="n">
        <v>7.7</v>
      </c>
      <c r="F147" s="42" t="n">
        <v>9.6</v>
      </c>
      <c r="G147" s="42" t="n">
        <v>10</v>
      </c>
      <c r="H147" s="42" t="n">
        <v>10</v>
      </c>
      <c r="I147" s="42" t="n">
        <v>10</v>
      </c>
      <c r="J147" s="42" t="n">
        <v>10</v>
      </c>
      <c r="K147" s="42" t="n">
        <v>10</v>
      </c>
      <c r="L147" s="42" t="n">
        <f aca="false">AVERAGE(Table2734[[#This Row],[2Bi Disappearance]:[2Bv Terrorism Injured ]])</f>
        <v>10</v>
      </c>
      <c r="M147" s="42" t="n">
        <v>9.5</v>
      </c>
      <c r="N147" s="42" t="n">
        <v>10</v>
      </c>
      <c r="O147" s="47" t="n">
        <v>10</v>
      </c>
      <c r="P147" s="47" t="n">
        <f aca="false">AVERAGE(Table2734[[#This Row],[2Ci Female Genital Mutilation]:[2Ciii Equal Inheritance Rights]])</f>
        <v>9.83333333333333</v>
      </c>
      <c r="Q147" s="42" t="n">
        <f aca="false">AVERAGE(F147,L147,P147)</f>
        <v>9.81111111111111</v>
      </c>
      <c r="R147" s="42" t="n">
        <v>10</v>
      </c>
      <c r="S147" s="42" t="n">
        <v>10</v>
      </c>
      <c r="T147" s="42" t="n">
        <v>10</v>
      </c>
      <c r="U147" s="42" t="n">
        <f aca="false">AVERAGE(R147:T147)</f>
        <v>10</v>
      </c>
      <c r="V147" s="42" t="n">
        <v>10</v>
      </c>
      <c r="W147" s="42" t="n">
        <v>10</v>
      </c>
      <c r="X147" s="42" t="n">
        <f aca="false">AVERAGE(Table2734[[#This Row],[4A Freedom to establish religious organizations]:[4B Autonomy of religious organizations]])</f>
        <v>10</v>
      </c>
      <c r="Y147" s="42" t="n">
        <v>10</v>
      </c>
      <c r="Z147" s="42" t="n">
        <v>10</v>
      </c>
      <c r="AA147" s="42" t="n">
        <v>10</v>
      </c>
      <c r="AB147" s="42" t="n">
        <v>10</v>
      </c>
      <c r="AC147" s="42" t="n">
        <v>10</v>
      </c>
      <c r="AD147" s="42" t="e">
        <f aca="false">AVERAGE(Table2734[[#This Row],[5Ci Political parties]:[5ciii educational, sporting and cultural organizations]])</f>
        <v>#N/A</v>
      </c>
      <c r="AE147" s="42" t="n">
        <v>10</v>
      </c>
      <c r="AF147" s="42" t="n">
        <v>10</v>
      </c>
      <c r="AG147" s="42" t="n">
        <v>10</v>
      </c>
      <c r="AH147" s="42" t="e">
        <f aca="false">AVERAGE(Table2734[[#This Row],[5Di Political parties]:[5diii educational, sporting and cultural organizations5]])</f>
        <v>#N/A</v>
      </c>
      <c r="AI147" s="42" t="e">
        <f aca="false">AVERAGE(Y147:Z147,AD147,AH147)</f>
        <v>#N/A</v>
      </c>
      <c r="AJ147" s="42" t="n">
        <v>10</v>
      </c>
      <c r="AK147" s="47" t="n">
        <v>7.66666666666667</v>
      </c>
      <c r="AL147" s="47" t="n">
        <v>7.75</v>
      </c>
      <c r="AM147" s="47" t="n">
        <v>10</v>
      </c>
      <c r="AN147" s="47" t="n">
        <v>10</v>
      </c>
      <c r="AO147" s="47" t="n">
        <f aca="false">AVERAGE(Table2734[[#This Row],[6Di Access to foreign television (cable/ satellite)]:[6Dii Access to foreign newspapers]])</f>
        <v>10</v>
      </c>
      <c r="AP147" s="47" t="n">
        <v>10</v>
      </c>
      <c r="AQ147" s="42" t="n">
        <f aca="false">AVERAGE(AJ147:AL147,AO147:AP147)</f>
        <v>9.08333333333333</v>
      </c>
      <c r="AR147" s="42" t="n">
        <v>10</v>
      </c>
      <c r="AS147" s="42" t="n">
        <v>10</v>
      </c>
      <c r="AT147" s="42" t="n">
        <v>10</v>
      </c>
      <c r="AU147" s="42" t="n">
        <f aca="false">AVERAGE(AS147:AT147)</f>
        <v>10</v>
      </c>
      <c r="AV147" s="42" t="n">
        <f aca="false">AVERAGE(AR147,AU147)</f>
        <v>10</v>
      </c>
      <c r="AW147" s="43" t="n">
        <f aca="false">AVERAGE(Table2734[[#This Row],[RULE OF LAW]],Table2734[[#This Row],[SECURITY &amp; SAFETY]],Table2734[[#This Row],[PERSONAL FREEDOM (minus Security &amp;Safety and Rule of Law)]],Table2734[[#This Row],[PERSONAL FREEDOM (minus Security &amp;Safety and Rule of Law)]])</f>
        <v>9.28611111111111</v>
      </c>
      <c r="AX147" s="44" t="n">
        <v>7.81</v>
      </c>
      <c r="AY147" s="45" t="n">
        <f aca="false">AVERAGE(Table2734[[#This Row],[PERSONAL FREEDOM]:[ECONOMIC FREEDOM]])</f>
        <v>8.54805555555556</v>
      </c>
      <c r="AZ147" s="57" t="n">
        <f aca="false">RANK(BA147,$BA$2:$BA$154)</f>
        <v>8</v>
      </c>
      <c r="BA147" s="30" t="n">
        <f aca="false">ROUND(AY147, 2)</f>
        <v>8.55</v>
      </c>
      <c r="BB147" s="43" t="n">
        <f aca="false">Table2734[[#This Row],[1 Rule of Law]]</f>
        <v>7.7</v>
      </c>
      <c r="BC147" s="43" t="n">
        <f aca="false">Table2734[[#This Row],[2 Security &amp; Safety]]</f>
        <v>9.81111111111111</v>
      </c>
      <c r="BD147" s="43" t="e">
        <f aca="false">AVERAGE(AQ147,U147,AI147,AV147,X147)</f>
        <v>#N/A</v>
      </c>
    </row>
    <row r="148" customFormat="false" ht="15" hidden="false" customHeight="true" outlineLevel="0" collapsed="false">
      <c r="A148" s="41" t="s">
        <v>196</v>
      </c>
      <c r="B148" s="42" t="n">
        <v>7.26666666666667</v>
      </c>
      <c r="C148" s="42" t="n">
        <v>6.53212670372662</v>
      </c>
      <c r="D148" s="42" t="n">
        <v>6.5387777076705</v>
      </c>
      <c r="E148" s="42" t="n">
        <v>6.8</v>
      </c>
      <c r="F148" s="42" t="n">
        <v>8.12</v>
      </c>
      <c r="G148" s="42" t="n">
        <v>10</v>
      </c>
      <c r="H148" s="42" t="n">
        <v>9.79674001972743</v>
      </c>
      <c r="I148" s="42" t="n">
        <v>10</v>
      </c>
      <c r="J148" s="42" t="n">
        <v>9.99893021063014</v>
      </c>
      <c r="K148" s="42" t="n">
        <v>9.99871625275617</v>
      </c>
      <c r="L148" s="42" t="n">
        <f aca="false">AVERAGE(Table2734[[#This Row],[2Bi Disappearance]:[2Bv Terrorism Injured ]])</f>
        <v>9.95887729662275</v>
      </c>
      <c r="M148" s="42" t="n">
        <v>9.5</v>
      </c>
      <c r="N148" s="42" t="n">
        <v>10</v>
      </c>
      <c r="O148" s="47" t="n">
        <v>10</v>
      </c>
      <c r="P148" s="47" t="n">
        <f aca="false">AVERAGE(Table2734[[#This Row],[2Ci Female Genital Mutilation]:[2Ciii Equal Inheritance Rights]])</f>
        <v>9.83333333333333</v>
      </c>
      <c r="Q148" s="42" t="n">
        <f aca="false">AVERAGE(F148,L148,P148)</f>
        <v>9.30407020998536</v>
      </c>
      <c r="R148" s="42" t="n">
        <v>5</v>
      </c>
      <c r="S148" s="42" t="n">
        <v>10</v>
      </c>
      <c r="T148" s="42" t="n">
        <v>10</v>
      </c>
      <c r="U148" s="42" t="n">
        <f aca="false">AVERAGE(R148:T148)</f>
        <v>8.33333333333333</v>
      </c>
      <c r="V148" s="42" t="n">
        <v>10</v>
      </c>
      <c r="W148" s="42" t="n">
        <v>10</v>
      </c>
      <c r="X148" s="42" t="n">
        <f aca="false">AVERAGE(Table2734[[#This Row],[4A Freedom to establish religious organizations]:[4B Autonomy of religious organizations]])</f>
        <v>10</v>
      </c>
      <c r="Y148" s="42" t="n">
        <v>10</v>
      </c>
      <c r="Z148" s="42" t="n">
        <v>10</v>
      </c>
      <c r="AA148" s="42" t="n">
        <v>10</v>
      </c>
      <c r="AB148" s="42" t="n">
        <v>10</v>
      </c>
      <c r="AC148" s="42" t="n">
        <v>10</v>
      </c>
      <c r="AD148" s="42" t="e">
        <f aca="false">AVERAGE(Table2734[[#This Row],[5Ci Political parties]:[5ciii educational, sporting and cultural organizations]])</f>
        <v>#N/A</v>
      </c>
      <c r="AE148" s="42" t="n">
        <v>10</v>
      </c>
      <c r="AF148" s="42" t="n">
        <v>10</v>
      </c>
      <c r="AG148" s="42" t="n">
        <v>10</v>
      </c>
      <c r="AH148" s="42" t="e">
        <f aca="false">AVERAGE(Table2734[[#This Row],[5Di Political parties]:[5diii educational, sporting and cultural organizations5]])</f>
        <v>#N/A</v>
      </c>
      <c r="AI148" s="42" t="e">
        <f aca="false">AVERAGE(Y148:Z148,AD148,AH148)</f>
        <v>#N/A</v>
      </c>
      <c r="AJ148" s="42" t="n">
        <v>10</v>
      </c>
      <c r="AK148" s="47" t="n">
        <v>9</v>
      </c>
      <c r="AL148" s="47" t="n">
        <v>7.5</v>
      </c>
      <c r="AM148" s="47" t="n">
        <v>10</v>
      </c>
      <c r="AN148" s="47" t="n">
        <v>10</v>
      </c>
      <c r="AO148" s="47" t="n">
        <f aca="false">AVERAGE(Table2734[[#This Row],[6Di Access to foreign television (cable/ satellite)]:[6Dii Access to foreign newspapers]])</f>
        <v>10</v>
      </c>
      <c r="AP148" s="47" t="n">
        <v>10</v>
      </c>
      <c r="AQ148" s="42" t="n">
        <f aca="false">AVERAGE(AJ148:AL148,AO148:AP148)</f>
        <v>9.3</v>
      </c>
      <c r="AR148" s="42" t="n">
        <v>10</v>
      </c>
      <c r="AS148" s="42" t="n">
        <v>10</v>
      </c>
      <c r="AT148" s="42" t="n">
        <v>10</v>
      </c>
      <c r="AU148" s="42" t="n">
        <f aca="false">AVERAGE(AS148:AT148)</f>
        <v>10</v>
      </c>
      <c r="AV148" s="42" t="n">
        <f aca="false">AVERAGE(AR148,AU148)</f>
        <v>10</v>
      </c>
      <c r="AW148" s="43" t="n">
        <f aca="false">AVERAGE(Table2734[[#This Row],[RULE OF LAW]],Table2734[[#This Row],[SECURITY &amp; SAFETY]],Table2734[[#This Row],[PERSONAL FREEDOM (minus Security &amp;Safety and Rule of Law)]],Table2734[[#This Row],[PERSONAL FREEDOM (minus Security &amp;Safety and Rule of Law)]])</f>
        <v>8.78935088582967</v>
      </c>
      <c r="AX148" s="44" t="n">
        <v>7.7</v>
      </c>
      <c r="AY148" s="45" t="n">
        <f aca="false">AVERAGE(Table2734[[#This Row],[PERSONAL FREEDOM]:[ECONOMIC FREEDOM]])</f>
        <v>8.24467544291484</v>
      </c>
      <c r="AZ148" s="57" t="n">
        <f aca="false">RANK(BA148,$BA$2:$BA$154)</f>
        <v>19</v>
      </c>
      <c r="BA148" s="30" t="n">
        <f aca="false">ROUND(AY148, 2)</f>
        <v>8.24</v>
      </c>
      <c r="BB148" s="43" t="n">
        <f aca="false">Table2734[[#This Row],[1 Rule of Law]]</f>
        <v>6.8</v>
      </c>
      <c r="BC148" s="43" t="n">
        <f aca="false">Table2734[[#This Row],[2 Security &amp; Safety]]</f>
        <v>9.30407020998536</v>
      </c>
      <c r="BD148" s="43" t="e">
        <f aca="false">AVERAGE(AQ148,U148,AI148,AV148,X148)</f>
        <v>#N/A</v>
      </c>
    </row>
    <row r="149" customFormat="false" ht="15" hidden="false" customHeight="true" outlineLevel="0" collapsed="false">
      <c r="A149" s="41" t="s">
        <v>197</v>
      </c>
      <c r="B149" s="42" t="n">
        <v>7.03333333333334</v>
      </c>
      <c r="C149" s="42" t="n">
        <v>7.14084852746523</v>
      </c>
      <c r="D149" s="42" t="n">
        <v>5.03522243990156</v>
      </c>
      <c r="E149" s="42" t="n">
        <v>6.4</v>
      </c>
      <c r="F149" s="42" t="n">
        <v>7.64</v>
      </c>
      <c r="G149" s="42" t="n">
        <v>10</v>
      </c>
      <c r="H149" s="42" t="n">
        <v>10</v>
      </c>
      <c r="I149" s="42" t="n">
        <v>10</v>
      </c>
      <c r="J149" s="42" t="n">
        <v>10</v>
      </c>
      <c r="K149" s="42" t="n">
        <v>10</v>
      </c>
      <c r="L149" s="42" t="n">
        <f aca="false">AVERAGE(Table2734[[#This Row],[2Bi Disappearance]:[2Bv Terrorism Injured ]])</f>
        <v>10</v>
      </c>
      <c r="M149" s="42" t="n">
        <v>10</v>
      </c>
      <c r="N149" s="42" t="n">
        <v>10</v>
      </c>
      <c r="O149" s="47" t="n">
        <v>10</v>
      </c>
      <c r="P149" s="47" t="n">
        <f aca="false">AVERAGE(Table2734[[#This Row],[2Ci Female Genital Mutilation]:[2Ciii Equal Inheritance Rights]])</f>
        <v>10</v>
      </c>
      <c r="Q149" s="42" t="n">
        <f aca="false">AVERAGE(F149,L149,P149)</f>
        <v>9.21333333333333</v>
      </c>
      <c r="R149" s="42" t="n">
        <v>10</v>
      </c>
      <c r="S149" s="42" t="n">
        <v>10</v>
      </c>
      <c r="T149" s="42" t="n">
        <v>10</v>
      </c>
      <c r="U149" s="42" t="n">
        <f aca="false">AVERAGE(R149:T149)</f>
        <v>10</v>
      </c>
      <c r="V149" s="42" t="n">
        <v>10</v>
      </c>
      <c r="W149" s="42" t="n">
        <v>10</v>
      </c>
      <c r="X149" s="42" t="n">
        <f aca="false">AVERAGE(Table2734[[#This Row],[4A Freedom to establish religious organizations]:[4B Autonomy of religious organizations]])</f>
        <v>10</v>
      </c>
      <c r="Y149" s="42" t="n">
        <v>10</v>
      </c>
      <c r="Z149" s="42" t="n">
        <v>10</v>
      </c>
      <c r="AA149" s="42" t="n">
        <v>7.5</v>
      </c>
      <c r="AB149" s="42" t="n">
        <v>7.5</v>
      </c>
      <c r="AC149" s="42" t="n">
        <v>7.5</v>
      </c>
      <c r="AD149" s="42" t="e">
        <f aca="false">AVERAGE(Table2734[[#This Row],[5Ci Political parties]:[5ciii educational, sporting and cultural organizations]])</f>
        <v>#N/A</v>
      </c>
      <c r="AE149" s="42" t="n">
        <v>10</v>
      </c>
      <c r="AF149" s="42" t="n">
        <v>7.5</v>
      </c>
      <c r="AG149" s="42" t="n">
        <v>7.5</v>
      </c>
      <c r="AH149" s="42" t="e">
        <f aca="false">AVERAGE(Table2734[[#This Row],[5Di Political parties]:[5diii educational, sporting and cultural organizations5]])</f>
        <v>#N/A</v>
      </c>
      <c r="AI149" s="42" t="e">
        <f aca="false">AVERAGE(Y149:Z149,AD149,AH149)</f>
        <v>#N/A</v>
      </c>
      <c r="AJ149" s="42" t="n">
        <v>10</v>
      </c>
      <c r="AK149" s="47" t="n">
        <v>7.33333333333333</v>
      </c>
      <c r="AL149" s="47" t="n">
        <v>7.5</v>
      </c>
      <c r="AM149" s="47" t="n">
        <v>10</v>
      </c>
      <c r="AN149" s="47" t="n">
        <v>10</v>
      </c>
      <c r="AO149" s="47" t="n">
        <f aca="false">AVERAGE(Table2734[[#This Row],[6Di Access to foreign television (cable/ satellite)]:[6Dii Access to foreign newspapers]])</f>
        <v>10</v>
      </c>
      <c r="AP149" s="47" t="n">
        <v>10</v>
      </c>
      <c r="AQ149" s="42" t="n">
        <f aca="false">AVERAGE(AJ149:AL149,AO149:AP149)</f>
        <v>8.96666666666667</v>
      </c>
      <c r="AR149" s="42" t="n">
        <v>10</v>
      </c>
      <c r="AS149" s="42" t="n">
        <v>10</v>
      </c>
      <c r="AT149" s="42" t="n">
        <v>10</v>
      </c>
      <c r="AU149" s="42" t="n">
        <f aca="false">AVERAGE(AS149:AT149)</f>
        <v>10</v>
      </c>
      <c r="AV149" s="42" t="n">
        <f aca="false">AVERAGE(AR149,AU149)</f>
        <v>10</v>
      </c>
      <c r="AW149" s="43" t="n">
        <f aca="false">AVERAGE(Table2734[[#This Row],[RULE OF LAW]],Table2734[[#This Row],[SECURITY &amp; SAFETY]],Table2734[[#This Row],[PERSONAL FREEDOM (minus Security &amp;Safety and Rule of Law)]],Table2734[[#This Row],[PERSONAL FREEDOM (minus Security &amp;Safety and Rule of Law)]])</f>
        <v>8.69583333333333</v>
      </c>
      <c r="AX149" s="44" t="n">
        <v>7.37</v>
      </c>
      <c r="AY149" s="45" t="n">
        <f aca="false">AVERAGE(Table2734[[#This Row],[PERSONAL FREEDOM]:[ECONOMIC FREEDOM]])</f>
        <v>8.03291666666667</v>
      </c>
      <c r="AZ149" s="57" t="n">
        <f aca="false">RANK(BA149,$BA$2:$BA$154)</f>
        <v>34</v>
      </c>
      <c r="BA149" s="30" t="n">
        <f aca="false">ROUND(AY149, 2)</f>
        <v>8.03</v>
      </c>
      <c r="BB149" s="43" t="n">
        <f aca="false">Table2734[[#This Row],[1 Rule of Law]]</f>
        <v>6.4</v>
      </c>
      <c r="BC149" s="43" t="n">
        <f aca="false">Table2734[[#This Row],[2 Security &amp; Safety]]</f>
        <v>9.21333333333333</v>
      </c>
      <c r="BD149" s="43" t="e">
        <f aca="false">AVERAGE(AQ149,U149,AI149,AV149,X149)</f>
        <v>#N/A</v>
      </c>
    </row>
    <row r="150" customFormat="false" ht="15" hidden="false" customHeight="true" outlineLevel="0" collapsed="false">
      <c r="A150" s="41" t="s">
        <v>198</v>
      </c>
      <c r="B150" s="42" t="n">
        <v>3</v>
      </c>
      <c r="C150" s="42" t="n">
        <v>3.7816877846121</v>
      </c>
      <c r="D150" s="42" t="n">
        <v>2.36923896179383</v>
      </c>
      <c r="E150" s="42" t="n">
        <v>3.1</v>
      </c>
      <c r="F150" s="42" t="n">
        <v>0</v>
      </c>
      <c r="G150" s="42" t="n">
        <v>10</v>
      </c>
      <c r="H150" s="42" t="n">
        <v>10</v>
      </c>
      <c r="I150" s="42" t="n">
        <v>5</v>
      </c>
      <c r="J150" s="42" t="n">
        <v>10</v>
      </c>
      <c r="K150" s="42" t="n">
        <v>10</v>
      </c>
      <c r="L150" s="42" t="n">
        <f aca="false">AVERAGE(Table2734[[#This Row],[2Bi Disappearance]:[2Bv Terrorism Injured ]])</f>
        <v>9</v>
      </c>
      <c r="M150" s="42" t="n">
        <v>10</v>
      </c>
      <c r="N150" s="42" t="n">
        <v>10</v>
      </c>
      <c r="O150" s="47" t="n">
        <v>10</v>
      </c>
      <c r="P150" s="47" t="n">
        <f aca="false">AVERAGE(Table2734[[#This Row],[2Ci Female Genital Mutilation]:[2Ciii Equal Inheritance Rights]])</f>
        <v>10</v>
      </c>
      <c r="Q150" s="42" t="n">
        <f aca="false">AVERAGE(F150,L150,P150)</f>
        <v>6.33333333333333</v>
      </c>
      <c r="R150" s="42" t="n">
        <v>10</v>
      </c>
      <c r="S150" s="42" t="n">
        <v>10</v>
      </c>
      <c r="T150" s="42" t="n">
        <v>10</v>
      </c>
      <c r="U150" s="42" t="n">
        <f aca="false">AVERAGE(R150:T150)</f>
        <v>10</v>
      </c>
      <c r="V150" s="42" t="n">
        <v>10</v>
      </c>
      <c r="W150" s="42" t="n">
        <v>7.5</v>
      </c>
      <c r="X150" s="42" t="n">
        <f aca="false">AVERAGE(Table2734[[#This Row],[4A Freedom to establish religious organizations]:[4B Autonomy of religious organizations]])</f>
        <v>8.75</v>
      </c>
      <c r="Y150" s="42" t="n">
        <v>10</v>
      </c>
      <c r="Z150" s="42" t="n">
        <v>10</v>
      </c>
      <c r="AA150" s="42" t="n">
        <v>10</v>
      </c>
      <c r="AB150" s="42" t="n">
        <v>5</v>
      </c>
      <c r="AC150" s="42" t="n">
        <v>5</v>
      </c>
      <c r="AD150" s="42" t="e">
        <f aca="false">AVERAGE(Table2734[[#This Row],[5Ci Political parties]:[5ciii educational, sporting and cultural organizations]])</f>
        <v>#N/A</v>
      </c>
      <c r="AE150" s="42" t="n">
        <v>10</v>
      </c>
      <c r="AF150" s="42" t="n">
        <v>7.5</v>
      </c>
      <c r="AG150" s="42" t="n">
        <v>10</v>
      </c>
      <c r="AH150" s="42" t="e">
        <f aca="false">AVERAGE(Table2734[[#This Row],[5Di Political parties]:[5diii educational, sporting and cultural organizations5]])</f>
        <v>#N/A</v>
      </c>
      <c r="AI150" s="42" t="e">
        <f aca="false">AVERAGE(Y150:Z150,AD150,AH150)</f>
        <v>#N/A</v>
      </c>
      <c r="AJ150" s="42" t="n">
        <v>6.61024130844685</v>
      </c>
      <c r="AK150" s="47" t="n">
        <v>1</v>
      </c>
      <c r="AL150" s="47" t="n">
        <v>2.75</v>
      </c>
      <c r="AM150" s="47" t="n">
        <v>10</v>
      </c>
      <c r="AN150" s="47" t="n">
        <v>10</v>
      </c>
      <c r="AO150" s="47" t="n">
        <f aca="false">AVERAGE(Table2734[[#This Row],[6Di Access to foreign television (cable/ satellite)]:[6Dii Access to foreign newspapers]])</f>
        <v>10</v>
      </c>
      <c r="AP150" s="47" t="n">
        <v>7.5</v>
      </c>
      <c r="AQ150" s="42" t="n">
        <f aca="false">AVERAGE(AJ150:AL150,AO150:AP150)</f>
        <v>5.57204826168937</v>
      </c>
      <c r="AR150" s="42" t="n">
        <v>10</v>
      </c>
      <c r="AS150" s="42" t="n">
        <v>10</v>
      </c>
      <c r="AT150" s="42" t="n">
        <v>10</v>
      </c>
      <c r="AU150" s="42" t="n">
        <f aca="false">AVERAGE(AS150:AT150)</f>
        <v>10</v>
      </c>
      <c r="AV150" s="42" t="n">
        <f aca="false">AVERAGE(AR150,AU150)</f>
        <v>10</v>
      </c>
      <c r="AW150" s="43" t="n">
        <f aca="false">AVERAGE(Table2734[[#This Row],[RULE OF LAW]],Table2734[[#This Row],[SECURITY &amp; SAFETY]],Table2734[[#This Row],[PERSONAL FREEDOM (minus Security &amp;Safety and Rule of Law)]],Table2734[[#This Row],[PERSONAL FREEDOM (minus Security &amp;Safety and Rule of Law)]])</f>
        <v>6.6863714928356</v>
      </c>
      <c r="AX150" s="44" t="n">
        <v>3.96</v>
      </c>
      <c r="AY150" s="45" t="n">
        <f aca="false">AVERAGE(Table2734[[#This Row],[PERSONAL FREEDOM]:[ECONOMIC FREEDOM]])</f>
        <v>5.3231857464178</v>
      </c>
      <c r="AZ150" s="57" t="n">
        <f aca="false">RANK(BA150,$BA$2:$BA$154)</f>
        <v>143</v>
      </c>
      <c r="BA150" s="30" t="n">
        <f aca="false">ROUND(AY150, 2)</f>
        <v>5.32</v>
      </c>
      <c r="BB150" s="43" t="n">
        <f aca="false">Table2734[[#This Row],[1 Rule of Law]]</f>
        <v>3.1</v>
      </c>
      <c r="BC150" s="43" t="n">
        <f aca="false">Table2734[[#This Row],[2 Security &amp; Safety]]</f>
        <v>6.33333333333333</v>
      </c>
      <c r="BD150" s="43" t="e">
        <f aca="false">AVERAGE(AQ150,U150,AI150,AV150,X150)</f>
        <v>#N/A</v>
      </c>
    </row>
    <row r="151" customFormat="false" ht="15" hidden="false" customHeight="true" outlineLevel="0" collapsed="false">
      <c r="A151" s="41" t="s">
        <v>199</v>
      </c>
      <c r="B151" s="42" t="n">
        <v>6.66666666666667</v>
      </c>
      <c r="C151" s="42" t="n">
        <v>4.34910109382152</v>
      </c>
      <c r="D151" s="42" t="n">
        <v>5.69484675166579</v>
      </c>
      <c r="E151" s="42" t="n">
        <v>5.6</v>
      </c>
      <c r="F151" s="42" t="n">
        <v>8.68</v>
      </c>
      <c r="G151" s="42" t="n">
        <v>10</v>
      </c>
      <c r="H151" s="42" t="n">
        <v>10</v>
      </c>
      <c r="I151" s="42" t="n">
        <v>10</v>
      </c>
      <c r="J151" s="42" t="n">
        <v>10</v>
      </c>
      <c r="K151" s="42" t="n">
        <v>10</v>
      </c>
      <c r="L151" s="42" t="n">
        <f aca="false">AVERAGE(Table2734[[#This Row],[2Bi Disappearance]:[2Bv Terrorism Injured ]])</f>
        <v>10</v>
      </c>
      <c r="M151" s="42" t="n">
        <v>10</v>
      </c>
      <c r="N151" s="42" t="n">
        <v>10</v>
      </c>
      <c r="O151" s="47" t="n">
        <v>5</v>
      </c>
      <c r="P151" s="47" t="n">
        <f aca="false">AVERAGE(Table2734[[#This Row],[2Ci Female Genital Mutilation]:[2Ciii Equal Inheritance Rights]])</f>
        <v>8.33333333333333</v>
      </c>
      <c r="Q151" s="42" t="n">
        <f aca="false">AVERAGE(F151,L151,P151)</f>
        <v>9.00444444444445</v>
      </c>
      <c r="R151" s="42" t="n">
        <v>0</v>
      </c>
      <c r="S151" s="42" t="n">
        <v>5</v>
      </c>
      <c r="T151" s="42" t="n">
        <v>5</v>
      </c>
      <c r="U151" s="42" t="n">
        <f aca="false">AVERAGE(R151:T151)</f>
        <v>3.33333333333333</v>
      </c>
      <c r="V151" s="42" t="n">
        <v>2.5</v>
      </c>
      <c r="W151" s="42" t="n">
        <v>2.5</v>
      </c>
      <c r="X151" s="42" t="n">
        <f aca="false">AVERAGE(Table2734[[#This Row],[4A Freedom to establish religious organizations]:[4B Autonomy of religious organizations]])</f>
        <v>2.5</v>
      </c>
      <c r="Y151" s="42" t="n">
        <v>2.5</v>
      </c>
      <c r="Z151" s="42" t="n">
        <v>2.5</v>
      </c>
      <c r="AA151" s="42" t="n">
        <v>7.5</v>
      </c>
      <c r="AB151" s="42" t="n">
        <v>2.5</v>
      </c>
      <c r="AC151" s="42" t="n">
        <v>2.5</v>
      </c>
      <c r="AD151" s="42" t="e">
        <f aca="false">AVERAGE(Table2734[[#This Row],[5Ci Political parties]:[5ciii educational, sporting and cultural organizations]])</f>
        <v>#N/A</v>
      </c>
      <c r="AE151" s="42" t="n">
        <v>0</v>
      </c>
      <c r="AF151" s="42" t="n">
        <v>2.5</v>
      </c>
      <c r="AG151" s="42" t="n">
        <v>7.5</v>
      </c>
      <c r="AH151" s="42" t="e">
        <f aca="false">AVERAGE(Table2734[[#This Row],[5Di Political parties]:[5diii educational, sporting and cultural organizations5]])</f>
        <v>#N/A</v>
      </c>
      <c r="AI151" s="42" t="e">
        <f aca="false">AVERAGE(Y151:Z151,AD151,AH151)</f>
        <v>#N/A</v>
      </c>
      <c r="AJ151" s="42" t="n">
        <v>8.8615664845173</v>
      </c>
      <c r="AK151" s="47" t="n">
        <v>0.666666666666667</v>
      </c>
      <c r="AL151" s="47" t="n">
        <v>1.5</v>
      </c>
      <c r="AM151" s="47" t="n">
        <v>7.5</v>
      </c>
      <c r="AN151" s="47" t="n">
        <v>5</v>
      </c>
      <c r="AO151" s="47" t="n">
        <f aca="false">AVERAGE(Table2734[[#This Row],[6Di Access to foreign television (cable/ satellite)]:[6Dii Access to foreign newspapers]])</f>
        <v>6.25</v>
      </c>
      <c r="AP151" s="47" t="n">
        <v>2.5</v>
      </c>
      <c r="AQ151" s="42" t="n">
        <f aca="false">AVERAGE(AJ151:AL151,AO151:AP151)</f>
        <v>3.95564663023679</v>
      </c>
      <c r="AR151" s="42" t="n">
        <v>10</v>
      </c>
      <c r="AS151" s="42" t="n">
        <v>10</v>
      </c>
      <c r="AT151" s="42" t="n">
        <v>10</v>
      </c>
      <c r="AU151" s="42" t="n">
        <f aca="false">AVERAGE(AS151:AT151)</f>
        <v>10</v>
      </c>
      <c r="AV151" s="42" t="n">
        <f aca="false">AVERAGE(AR151,AU151)</f>
        <v>10</v>
      </c>
      <c r="AW151" s="43" t="n">
        <f aca="false">AVERAGE(Table2734[[#This Row],[RULE OF LAW]],Table2734[[#This Row],[SECURITY &amp; SAFETY]],Table2734[[#This Row],[PERSONAL FREEDOM (minus Security &amp;Safety and Rule of Law)]],Table2734[[#This Row],[PERSONAL FREEDOM (minus Security &amp;Safety and Rule of Law)]])</f>
        <v>5.94250910746812</v>
      </c>
      <c r="AX151" s="44" t="n">
        <v>6.26</v>
      </c>
      <c r="AY151" s="45" t="n">
        <f aca="false">AVERAGE(Table2734[[#This Row],[PERSONAL FREEDOM]:[ECONOMIC FREEDOM]])</f>
        <v>6.10125455373406</v>
      </c>
      <c r="AZ151" s="57" t="n">
        <f aca="false">RANK(BA151,$BA$2:$BA$154)</f>
        <v>125</v>
      </c>
      <c r="BA151" s="30" t="n">
        <f aca="false">ROUND(AY151, 2)</f>
        <v>6.1</v>
      </c>
      <c r="BB151" s="43" t="n">
        <f aca="false">Table2734[[#This Row],[1 Rule of Law]]</f>
        <v>5.6</v>
      </c>
      <c r="BC151" s="43" t="n">
        <f aca="false">Table2734[[#This Row],[2 Security &amp; Safety]]</f>
        <v>9.00444444444445</v>
      </c>
      <c r="BD151" s="43" t="e">
        <f aca="false">AVERAGE(AQ151,U151,AI151,AV151,X151)</f>
        <v>#N/A</v>
      </c>
    </row>
    <row r="152" customFormat="false" ht="15" hidden="false" customHeight="true" outlineLevel="0" collapsed="false">
      <c r="A152" s="41" t="s">
        <v>214</v>
      </c>
      <c r="B152" s="42" t="s">
        <v>60</v>
      </c>
      <c r="C152" s="42" t="s">
        <v>60</v>
      </c>
      <c r="D152" s="42" t="s">
        <v>60</v>
      </c>
      <c r="E152" s="42" t="n">
        <v>4.043714</v>
      </c>
      <c r="F152" s="42" t="n">
        <v>8.08</v>
      </c>
      <c r="G152" s="42" t="n">
        <v>0</v>
      </c>
      <c r="H152" s="42" t="n">
        <v>0</v>
      </c>
      <c r="I152" s="42" t="n">
        <v>2.5</v>
      </c>
      <c r="J152" s="42" t="n">
        <v>3.40605439779126</v>
      </c>
      <c r="K152" s="42" t="n">
        <v>6.43841116062912</v>
      </c>
      <c r="L152" s="42" t="n">
        <f aca="false">AVERAGE(Table2734[[#This Row],[2Bi Disappearance]:[2Bv Terrorism Injured ]])</f>
        <v>2.46889311168407</v>
      </c>
      <c r="M152" s="42" t="n">
        <v>6.2</v>
      </c>
      <c r="N152" s="42" t="n">
        <v>7.5</v>
      </c>
      <c r="O152" s="47" t="n">
        <v>0</v>
      </c>
      <c r="P152" s="47" t="n">
        <f aca="false">AVERAGE(Table2734[[#This Row],[2Ci Female Genital Mutilation]:[2Ciii Equal Inheritance Rights]])</f>
        <v>4.56666666666667</v>
      </c>
      <c r="Q152" s="42" t="n">
        <f aca="false">AVERAGE(F152,L152,P152)</f>
        <v>5.03851992611691</v>
      </c>
      <c r="R152" s="42" t="n">
        <v>5</v>
      </c>
      <c r="S152" s="42" t="n">
        <v>0</v>
      </c>
      <c r="T152" s="42" t="n">
        <v>0</v>
      </c>
      <c r="U152" s="42" t="n">
        <f aca="false">AVERAGE(R152:T152)</f>
        <v>1.66666666666667</v>
      </c>
      <c r="V152" s="42" t="s">
        <v>60</v>
      </c>
      <c r="W152" s="42" t="s">
        <v>60</v>
      </c>
      <c r="X152" s="42" t="s">
        <v>60</v>
      </c>
      <c r="Y152" s="42" t="s">
        <v>60</v>
      </c>
      <c r="Z152" s="42" t="s">
        <v>60</v>
      </c>
      <c r="AA152" s="42" t="s">
        <v>60</v>
      </c>
      <c r="AB152" s="42" t="s">
        <v>60</v>
      </c>
      <c r="AC152" s="42" t="s">
        <v>60</v>
      </c>
      <c r="AD152" s="42" t="s">
        <v>60</v>
      </c>
      <c r="AE152" s="42" t="s">
        <v>60</v>
      </c>
      <c r="AF152" s="42" t="s">
        <v>60</v>
      </c>
      <c r="AG152" s="42" t="s">
        <v>60</v>
      </c>
      <c r="AH152" s="42" t="s">
        <v>60</v>
      </c>
      <c r="AI152" s="42" t="s">
        <v>60</v>
      </c>
      <c r="AJ152" s="42" t="n">
        <v>0</v>
      </c>
      <c r="AK152" s="47" t="n">
        <v>1</v>
      </c>
      <c r="AL152" s="47" t="n">
        <v>1.75</v>
      </c>
      <c r="AM152" s="47" t="s">
        <v>60</v>
      </c>
      <c r="AN152" s="47" t="s">
        <v>60</v>
      </c>
      <c r="AO152" s="47" t="s">
        <v>60</v>
      </c>
      <c r="AP152" s="47" t="s">
        <v>60</v>
      </c>
      <c r="AQ152" s="42" t="n">
        <f aca="false">AVERAGE(AJ152:AL152,AO152:AP152)</f>
        <v>0.916666666666667</v>
      </c>
      <c r="AR152" s="42" t="n">
        <v>2.5</v>
      </c>
      <c r="AS152" s="42" t="n">
        <v>0</v>
      </c>
      <c r="AT152" s="42" t="n">
        <v>0</v>
      </c>
      <c r="AU152" s="42" t="n">
        <f aca="false">AVERAGE(AS152:AT152)</f>
        <v>0</v>
      </c>
      <c r="AV152" s="42" t="n">
        <f aca="false">AVERAGE(AR152,AU152)</f>
        <v>1.25</v>
      </c>
      <c r="AW152" s="43" t="n">
        <f aca="false">AVERAGE(Table2734[[#This Row],[RULE OF LAW]],Table2734[[#This Row],[SECURITY &amp; SAFETY]],Table2734[[#This Row],[PERSONAL FREEDOM (minus Security &amp;Safety and Rule of Law)]],Table2734[[#This Row],[PERSONAL FREEDOM (minus Security &amp;Safety and Rule of Law)]])</f>
        <v>2.90944737041812</v>
      </c>
      <c r="AX152" s="44" t="n">
        <v>6.38</v>
      </c>
      <c r="AY152" s="45" t="n">
        <f aca="false">AVERAGE(Table2734[[#This Row],[PERSONAL FREEDOM]:[ECONOMIC FREEDOM]])</f>
        <v>4.64472368520906</v>
      </c>
      <c r="AZ152" s="57" t="n">
        <f aca="false">RANK(BA152,$BA$2:$BA$154)</f>
        <v>152</v>
      </c>
      <c r="BA152" s="30" t="n">
        <f aca="false">ROUND(AY152, 2)</f>
        <v>4.64</v>
      </c>
      <c r="BB152" s="43" t="n">
        <f aca="false">Table2734[[#This Row],[1 Rule of Law]]</f>
        <v>4.043714</v>
      </c>
      <c r="BC152" s="43" t="n">
        <f aca="false">Table2734[[#This Row],[2 Security &amp; Safety]]</f>
        <v>5.03851992611691</v>
      </c>
      <c r="BD152" s="43" t="n">
        <f aca="false">AVERAGE(AQ152,U152,AI152,AV152,X152)</f>
        <v>1.27777777777778</v>
      </c>
    </row>
    <row r="153" customFormat="false" ht="15" hidden="false" customHeight="true" outlineLevel="0" collapsed="false">
      <c r="A153" s="41" t="s">
        <v>200</v>
      </c>
      <c r="B153" s="42" t="n">
        <v>4.8</v>
      </c>
      <c r="C153" s="42" t="n">
        <v>4.57800304275719</v>
      </c>
      <c r="D153" s="42" t="n">
        <v>3.68865199730872</v>
      </c>
      <c r="E153" s="42" t="n">
        <v>4.4</v>
      </c>
      <c r="F153" s="42" t="n">
        <v>5.72</v>
      </c>
      <c r="G153" s="42" t="n">
        <v>10</v>
      </c>
      <c r="H153" s="42" t="n">
        <v>10</v>
      </c>
      <c r="I153" s="42" t="n">
        <v>10</v>
      </c>
      <c r="J153" s="42" t="n">
        <v>10</v>
      </c>
      <c r="K153" s="42" t="n">
        <v>10</v>
      </c>
      <c r="L153" s="42" t="n">
        <f aca="false">AVERAGE(Table2734[[#This Row],[2Bi Disappearance]:[2Bv Terrorism Injured ]])</f>
        <v>10</v>
      </c>
      <c r="M153" s="42" t="n">
        <v>10</v>
      </c>
      <c r="N153" s="42" t="n">
        <v>10</v>
      </c>
      <c r="O153" s="47" t="n">
        <v>7.5</v>
      </c>
      <c r="P153" s="47" t="n">
        <f aca="false">AVERAGE(Table2734[[#This Row],[2Ci Female Genital Mutilation]:[2Ciii Equal Inheritance Rights]])</f>
        <v>9.16666666666667</v>
      </c>
      <c r="Q153" s="42" t="n">
        <f aca="false">AVERAGE(F153,L153,P153)</f>
        <v>8.29555555555556</v>
      </c>
      <c r="R153" s="42" t="n">
        <v>5</v>
      </c>
      <c r="S153" s="42" t="n">
        <v>10</v>
      </c>
      <c r="T153" s="42" t="n">
        <v>5</v>
      </c>
      <c r="U153" s="42" t="n">
        <f aca="false">AVERAGE(R153:T153)</f>
        <v>6.66666666666667</v>
      </c>
      <c r="V153" s="42" t="n">
        <v>7.5</v>
      </c>
      <c r="W153" s="42" t="n">
        <v>7.5</v>
      </c>
      <c r="X153" s="42" t="n">
        <f aca="false">AVERAGE(Table2734[[#This Row],[4A Freedom to establish religious organizations]:[4B Autonomy of religious organizations]])</f>
        <v>7.5</v>
      </c>
      <c r="Y153" s="42" t="n">
        <v>7.5</v>
      </c>
      <c r="Z153" s="42" t="n">
        <v>7.5</v>
      </c>
      <c r="AA153" s="42" t="n">
        <v>7.5</v>
      </c>
      <c r="AB153" s="42" t="n">
        <v>7.5</v>
      </c>
      <c r="AC153" s="42" t="n">
        <v>10</v>
      </c>
      <c r="AD153" s="42" t="e">
        <f aca="false">AVERAGE(Table2734[[#This Row],[5Ci Political parties]:[5ciii educational, sporting and cultural organizations]])</f>
        <v>#N/A</v>
      </c>
      <c r="AE153" s="42" t="n">
        <v>7.5</v>
      </c>
      <c r="AF153" s="42" t="n">
        <v>5</v>
      </c>
      <c r="AG153" s="42" t="n">
        <v>10</v>
      </c>
      <c r="AH153" s="42" t="e">
        <f aca="false">AVERAGE(Table2734[[#This Row],[5Di Political parties]:[5diii educational, sporting and cultural organizations5]])</f>
        <v>#N/A</v>
      </c>
      <c r="AI153" s="42" t="n">
        <f aca="false">AVERAGE(Y153:Z153,AD153,AH153)</f>
        <v>7.70833333333333</v>
      </c>
      <c r="AJ153" s="42" t="n">
        <v>10</v>
      </c>
      <c r="AK153" s="47" t="n">
        <v>3.66666666666667</v>
      </c>
      <c r="AL153" s="47" t="n">
        <v>4.5</v>
      </c>
      <c r="AM153" s="47" t="n">
        <v>7.5</v>
      </c>
      <c r="AN153" s="47" t="n">
        <v>7.5</v>
      </c>
      <c r="AO153" s="47" t="n">
        <f aca="false">AVERAGE(Table2734[[#This Row],[6Di Access to foreign television (cable/ satellite)]:[6Dii Access to foreign newspapers]])</f>
        <v>7.5</v>
      </c>
      <c r="AP153" s="47" t="n">
        <v>7.5</v>
      </c>
      <c r="AQ153" s="42" t="n">
        <f aca="false">AVERAGE(AJ153:AL153,AO153:AP153)</f>
        <v>6.63333333333333</v>
      </c>
      <c r="AR153" s="42" t="n">
        <v>2.5</v>
      </c>
      <c r="AS153" s="42" t="n">
        <v>0</v>
      </c>
      <c r="AT153" s="42" t="n">
        <v>10</v>
      </c>
      <c r="AU153" s="42" t="n">
        <f aca="false">AVERAGE(AS153:AT153)</f>
        <v>5</v>
      </c>
      <c r="AV153" s="42" t="n">
        <f aca="false">AVERAGE(AR153,AU153)</f>
        <v>3.75</v>
      </c>
      <c r="AW153" s="43" t="n">
        <f aca="false">AVERAGE(Table2734[[#This Row],[RULE OF LAW]],Table2734[[#This Row],[SECURITY &amp; SAFETY]],Table2734[[#This Row],[PERSONAL FREEDOM (minus Security &amp;Safety and Rule of Law)]],Table2734[[#This Row],[PERSONAL FREEDOM (minus Security &amp;Safety and Rule of Law)]])</f>
        <v>6.39972222222222</v>
      </c>
      <c r="AX153" s="44" t="n">
        <v>7.11</v>
      </c>
      <c r="AY153" s="45" t="n">
        <f aca="false">AVERAGE(Table2734[[#This Row],[PERSONAL FREEDOM]:[ECONOMIC FREEDOM]])</f>
        <v>6.75486111111111</v>
      </c>
      <c r="AZ153" s="57" t="n">
        <f aca="false">RANK(BA153,$BA$2:$BA$154)</f>
        <v>91</v>
      </c>
      <c r="BA153" s="30" t="n">
        <f aca="false">ROUND(AY153, 2)</f>
        <v>6.75</v>
      </c>
      <c r="BB153" s="43" t="n">
        <f aca="false">Table2734[[#This Row],[1 Rule of Law]]</f>
        <v>4.4</v>
      </c>
      <c r="BC153" s="43" t="n">
        <f aca="false">Table2734[[#This Row],[2 Security &amp; Safety]]</f>
        <v>8.29555555555556</v>
      </c>
      <c r="BD153" s="43" t="n">
        <f aca="false">AVERAGE(AQ153,U153,AI153,AV153,X153)</f>
        <v>6.45166666666667</v>
      </c>
    </row>
    <row r="154" customFormat="false" ht="15" hidden="false" customHeight="true" outlineLevel="0" collapsed="false">
      <c r="A154" s="49" t="s">
        <v>201</v>
      </c>
      <c r="B154" s="50" t="n">
        <v>2.7</v>
      </c>
      <c r="C154" s="50" t="n">
        <v>3.99158153059493</v>
      </c>
      <c r="D154" s="50" t="n">
        <v>4.32765980269819</v>
      </c>
      <c r="E154" s="50" t="n">
        <v>3.7</v>
      </c>
      <c r="F154" s="50" t="n">
        <v>5.76</v>
      </c>
      <c r="G154" s="50" t="n">
        <v>5</v>
      </c>
      <c r="H154" s="50" t="n">
        <v>10</v>
      </c>
      <c r="I154" s="50" t="n">
        <v>2.5</v>
      </c>
      <c r="J154" s="50" t="n">
        <v>10</v>
      </c>
      <c r="K154" s="50" t="n">
        <v>10</v>
      </c>
      <c r="L154" s="50" t="n">
        <f aca="false">AVERAGE(Table2734[[#This Row],[2Bi Disappearance]:[2Bv Terrorism Injured ]])</f>
        <v>7.5</v>
      </c>
      <c r="M154" s="50" t="s">
        <v>60</v>
      </c>
      <c r="N154" s="50" t="n">
        <v>10</v>
      </c>
      <c r="O154" s="51" t="n">
        <v>5</v>
      </c>
      <c r="P154" s="51" t="n">
        <f aca="false">AVERAGE(Table2734[[#This Row],[2Ci Female Genital Mutilation]:[2Ciii Equal Inheritance Rights]])</f>
        <v>7.5</v>
      </c>
      <c r="Q154" s="50" t="n">
        <f aca="false">AVERAGE(F154,L154,P154)</f>
        <v>6.92</v>
      </c>
      <c r="R154" s="50" t="n">
        <v>0</v>
      </c>
      <c r="S154" s="50" t="n">
        <v>0</v>
      </c>
      <c r="T154" s="50" t="n">
        <v>5</v>
      </c>
      <c r="U154" s="50" t="n">
        <f aca="false">AVERAGE(R154:T154)</f>
        <v>1.66666666666667</v>
      </c>
      <c r="V154" s="50" t="n">
        <v>2.5</v>
      </c>
      <c r="W154" s="50" t="n">
        <v>5</v>
      </c>
      <c r="X154" s="50" t="n">
        <f aca="false">AVERAGE(Table2734[[#This Row],[4A Freedom to establish religious organizations]:[4B Autonomy of religious organizations]])</f>
        <v>3.75</v>
      </c>
      <c r="Y154" s="50" t="n">
        <v>5</v>
      </c>
      <c r="Z154" s="50" t="n">
        <v>5</v>
      </c>
      <c r="AA154" s="50" t="n">
        <v>2.5</v>
      </c>
      <c r="AB154" s="50" t="n">
        <v>2.5</v>
      </c>
      <c r="AC154" s="50" t="n">
        <v>5</v>
      </c>
      <c r="AD154" s="50" t="e">
        <f aca="false">AVERAGE(Table2734[[#This Row],[5Ci Political parties]:[5ciii educational, sporting and cultural organizations]])</f>
        <v>#N/A</v>
      </c>
      <c r="AE154" s="50" t="n">
        <v>2.5</v>
      </c>
      <c r="AF154" s="50" t="n">
        <v>2.5</v>
      </c>
      <c r="AG154" s="50" t="n">
        <v>2.5</v>
      </c>
      <c r="AH154" s="50" t="e">
        <f aca="false">AVERAGE(Table2734[[#This Row],[5Di Political parties]:[5diii educational, sporting and cultural organizations5]])</f>
        <v>#N/A</v>
      </c>
      <c r="AI154" s="50" t="n">
        <f aca="false">AVERAGE(Y154:Z154,AD154,AH154)</f>
        <v>3.95833333333333</v>
      </c>
      <c r="AJ154" s="50" t="n">
        <v>10</v>
      </c>
      <c r="AK154" s="51" t="n">
        <v>1.66666666666667</v>
      </c>
      <c r="AL154" s="51" t="n">
        <v>2.75</v>
      </c>
      <c r="AM154" s="51" t="n">
        <v>7.5</v>
      </c>
      <c r="AN154" s="51" t="n">
        <v>7.5</v>
      </c>
      <c r="AO154" s="51" t="n">
        <f aca="false">AVERAGE(Table2734[[#This Row],[6Di Access to foreign television (cable/ satellite)]:[6Dii Access to foreign newspapers]])</f>
        <v>7.5</v>
      </c>
      <c r="AP154" s="51" t="n">
        <v>7.5</v>
      </c>
      <c r="AQ154" s="50" t="n">
        <f aca="false">AVERAGE(AJ154:AL154,AO154:AP154)</f>
        <v>5.88333333333333</v>
      </c>
      <c r="AR154" s="50" t="n">
        <v>5</v>
      </c>
      <c r="AS154" s="50" t="n">
        <v>0</v>
      </c>
      <c r="AT154" s="50" t="n">
        <v>10</v>
      </c>
      <c r="AU154" s="50" t="n">
        <f aca="false">AVERAGE(AS154:AT154)</f>
        <v>5</v>
      </c>
      <c r="AV154" s="50" t="n">
        <f aca="false">AVERAGE(AR154,AU154)</f>
        <v>5</v>
      </c>
      <c r="AW154" s="52" t="n">
        <f aca="false">AVERAGE(Table2734[[#This Row],[RULE OF LAW]],Table2734[[#This Row],[SECURITY &amp; SAFETY]],Table2734[[#This Row],[PERSONAL FREEDOM (minus Security &amp;Safety and Rule of Law)]],Table2734[[#This Row],[PERSONAL FREEDOM (minus Security &amp;Safety and Rule of Law)]])</f>
        <v>4.68083333333333</v>
      </c>
      <c r="AX154" s="53" t="n">
        <v>4.97</v>
      </c>
      <c r="AY154" s="54" t="n">
        <f aca="false">AVERAGE(Table2734[[#This Row],[PERSONAL FREEDOM]:[ECONOMIC FREEDOM]])</f>
        <v>4.82541666666667</v>
      </c>
      <c r="AZ154" s="60" t="n">
        <f aca="false">RANK(BA154,$BA$2:$BA$154)</f>
        <v>150</v>
      </c>
      <c r="BA154" s="39" t="n">
        <f aca="false">ROUND(AY154, 2)</f>
        <v>4.83</v>
      </c>
      <c r="BB154" s="52" t="n">
        <f aca="false">Table2734[[#This Row],[1 Rule of Law]]</f>
        <v>3.7</v>
      </c>
      <c r="BC154" s="52" t="n">
        <f aca="false">Table2734[[#This Row],[2 Security &amp; Safety]]</f>
        <v>6.92</v>
      </c>
      <c r="BD154" s="52" t="n">
        <f aca="false">AVERAGE(AQ154,U154,AI154,AV154,X154)</f>
        <v>4.05166666666667</v>
      </c>
    </row>
  </sheetData>
  <printOptions headings="false" gridLines="false" gridLinesSet="true" horizontalCentered="false" verticalCentered="false"/>
  <pageMargins left="0" right="0" top="0" bottom="0" header="0.511805555555555" footer="0.511805555555555"/>
  <pageSetup paperSize="5" scale="100" firstPageNumber="0" fitToWidth="0" fitToHeight="1" pageOrder="downThenOver" orientation="portrait" usePrinterDefaults="false" blackAndWhite="false" draft="false" cellComments="none" useFirstPageNumber="false" horizontalDpi="300" verticalDpi="300" copies="1"/>
  <headerFooter differentFirst="false" differentOddEven="false">
    <oddHeader/>
    <oddFooter/>
  </headerFooter>
  <tableParts>
    <tablePart r:id="rId1"/>
  </tableParts>
</worksheet>
</file>

<file path=xl/worksheets/sheet5.xml><?xml version="1.0" encoding="utf-8"?>
<worksheet xmlns="http://schemas.openxmlformats.org/spreadsheetml/2006/main" xmlns:r="http://schemas.openxmlformats.org/officeDocument/2006/relationships">
  <sheetPr filterMode="false">
    <tabColor rgb="FF7030A0"/>
    <pageSetUpPr fitToPage="true"/>
  </sheetPr>
  <dimension ref="A1:BD154"/>
  <sheetViews>
    <sheetView windowProtection="true" showFormulas="false" showGridLines="true" showRowColHeaders="true" showZeros="true" rightToLeft="false" tabSelected="false" showOutlineSymbols="true" defaultGridColor="true" view="normal" topLeftCell="A1" colorId="64" zoomScale="85" zoomScaleNormal="85" zoomScalePageLayoutView="100" workbookViewId="0">
      <pane xSplit="1" ySplit="1" topLeftCell="X49" activePane="bottomRight" state="frozen"/>
      <selection pane="topLeft" activeCell="A1" activeCellId="0" sqref="A1"/>
      <selection pane="topRight" activeCell="X1" activeCellId="0" sqref="X1"/>
      <selection pane="bottomLeft" activeCell="A49" activeCellId="0" sqref="A49"/>
      <selection pane="bottomRight" activeCell="A1" activeCellId="0" sqref="A1"/>
    </sheetView>
  </sheetViews>
  <sheetFormatPr defaultRowHeight="14.5"/>
  <cols>
    <col collapsed="false" hidden="false" max="1" min="1" style="6" width="30.3724489795918"/>
    <col collapsed="false" hidden="false" max="5" min="2" style="6" width="12.5561224489796"/>
    <col collapsed="false" hidden="false" max="6" min="6" style="7" width="12.5561224489796"/>
    <col collapsed="false" hidden="false" max="15" min="7" style="6" width="12.5561224489796"/>
    <col collapsed="false" hidden="false" max="16" min="16" style="7" width="12.5561224489796"/>
    <col collapsed="false" hidden="false" max="19" min="17" style="6" width="12.5561224489796"/>
    <col collapsed="false" hidden="false" max="20" min="20" style="7" width="12.5561224489796"/>
    <col collapsed="false" hidden="false" max="23" min="21" style="6" width="12.5561224489796"/>
    <col collapsed="false" hidden="false" max="24" min="24" style="7" width="12.5561224489796"/>
    <col collapsed="false" hidden="false" max="29" min="25" style="6" width="12.5561224489796"/>
    <col collapsed="false" hidden="false" max="30" min="30" style="7" width="12.5561224489796"/>
    <col collapsed="false" hidden="false" max="31" min="31" style="8" width="12.5561224489796"/>
    <col collapsed="false" hidden="false" max="32" min="32" style="9" width="12.5561224489796"/>
    <col collapsed="false" hidden="false" max="33" min="33" style="10" width="12.5561224489796"/>
    <col collapsed="false" hidden="false" max="38" min="34" style="6" width="12.5561224489796"/>
    <col collapsed="false" hidden="false" max="41" min="39" style="7" width="12.5561224489796"/>
    <col collapsed="false" hidden="false" max="48" min="42" style="6" width="12.5561224489796"/>
    <col collapsed="false" hidden="false" max="50" min="49" style="11" width="13.5"/>
    <col collapsed="false" hidden="false" max="51" min="51" style="12" width="13.5"/>
    <col collapsed="false" hidden="false" max="52" min="52" style="13" width="10.6632653061225"/>
    <col collapsed="false" hidden="false" max="53" min="53" style="6" width="11.4744897959184"/>
    <col collapsed="false" hidden="false" max="54" min="54" style="6" width="12.5561224489796"/>
    <col collapsed="false" hidden="false" max="55" min="55" style="6" width="12.6887755102041"/>
    <col collapsed="false" hidden="false" max="56" min="56" style="6" width="13.0918367346939"/>
    <col collapsed="false" hidden="false" max="59" min="57" style="6" width="12.5561224489796"/>
    <col collapsed="false" hidden="false" max="1025" min="60" style="6" width="9.04591836734694"/>
  </cols>
  <sheetData>
    <row r="1" s="56" customFormat="true" ht="97.5" hidden="false" customHeight="true" outlineLevel="0" collapsed="false">
      <c r="A1" s="14" t="s">
        <v>216</v>
      </c>
      <c r="B1" s="15" t="s">
        <v>4</v>
      </c>
      <c r="C1" s="15" t="s">
        <v>5</v>
      </c>
      <c r="D1" s="15" t="s">
        <v>6</v>
      </c>
      <c r="E1" s="15" t="s">
        <v>7</v>
      </c>
      <c r="F1" s="15" t="s">
        <v>8</v>
      </c>
      <c r="G1" s="15" t="s">
        <v>9</v>
      </c>
      <c r="H1" s="15" t="s">
        <v>10</v>
      </c>
      <c r="I1" s="15" t="s">
        <v>11</v>
      </c>
      <c r="J1" s="15" t="s">
        <v>12</v>
      </c>
      <c r="K1" s="15" t="s">
        <v>13</v>
      </c>
      <c r="L1" s="15" t="s">
        <v>14</v>
      </c>
      <c r="M1" s="15" t="s">
        <v>15</v>
      </c>
      <c r="N1" s="15" t="s">
        <v>16</v>
      </c>
      <c r="O1" s="15" t="s">
        <v>17</v>
      </c>
      <c r="P1" s="15" t="s">
        <v>18</v>
      </c>
      <c r="Q1" s="15" t="s">
        <v>19</v>
      </c>
      <c r="R1" s="15" t="s">
        <v>20</v>
      </c>
      <c r="S1" s="15" t="s">
        <v>21</v>
      </c>
      <c r="T1" s="15" t="s">
        <v>22</v>
      </c>
      <c r="U1" s="15" t="s">
        <v>23</v>
      </c>
      <c r="V1" s="16" t="s">
        <v>24</v>
      </c>
      <c r="W1" s="16" t="s">
        <v>25</v>
      </c>
      <c r="X1" s="16" t="s">
        <v>26</v>
      </c>
      <c r="Y1" s="16" t="s">
        <v>27</v>
      </c>
      <c r="Z1" s="16" t="s">
        <v>28</v>
      </c>
      <c r="AA1" s="16" t="s">
        <v>29</v>
      </c>
      <c r="AB1" s="16" t="s">
        <v>30</v>
      </c>
      <c r="AC1" s="16" t="s">
        <v>31</v>
      </c>
      <c r="AD1" s="16" t="s">
        <v>32</v>
      </c>
      <c r="AE1" s="16" t="s">
        <v>33</v>
      </c>
      <c r="AF1" s="16" t="s">
        <v>34</v>
      </c>
      <c r="AG1" s="16" t="s">
        <v>35</v>
      </c>
      <c r="AH1" s="16" t="s">
        <v>36</v>
      </c>
      <c r="AI1" s="16" t="s">
        <v>37</v>
      </c>
      <c r="AJ1" s="17" t="s">
        <v>38</v>
      </c>
      <c r="AK1" s="17" t="s">
        <v>39</v>
      </c>
      <c r="AL1" s="17" t="s">
        <v>40</v>
      </c>
      <c r="AM1" s="16" t="s">
        <v>41</v>
      </c>
      <c r="AN1" s="16" t="s">
        <v>42</v>
      </c>
      <c r="AO1" s="16" t="s">
        <v>43</v>
      </c>
      <c r="AP1" s="16" t="s">
        <v>44</v>
      </c>
      <c r="AQ1" s="16" t="s">
        <v>45</v>
      </c>
      <c r="AR1" s="18" t="s">
        <v>46</v>
      </c>
      <c r="AS1" s="18" t="s">
        <v>47</v>
      </c>
      <c r="AT1" s="18" t="s">
        <v>48</v>
      </c>
      <c r="AU1" s="18" t="s">
        <v>49</v>
      </c>
      <c r="AV1" s="18" t="s">
        <v>50</v>
      </c>
      <c r="AW1" s="15" t="s">
        <v>51</v>
      </c>
      <c r="AX1" s="15" t="s">
        <v>52</v>
      </c>
      <c r="AY1" s="19" t="s">
        <v>53</v>
      </c>
      <c r="AZ1" s="20" t="s">
        <v>54</v>
      </c>
      <c r="BA1" s="21" t="s">
        <v>55</v>
      </c>
      <c r="BB1" s="18" t="s">
        <v>56</v>
      </c>
      <c r="BC1" s="18" t="s">
        <v>57</v>
      </c>
      <c r="BD1" s="15" t="s">
        <v>58</v>
      </c>
    </row>
    <row r="2" customFormat="false" ht="15" hidden="false" customHeight="true" outlineLevel="0" collapsed="false">
      <c r="A2" s="41" t="s">
        <v>59</v>
      </c>
      <c r="B2" s="42" t="n">
        <v>5</v>
      </c>
      <c r="C2" s="42" t="n">
        <v>4.9</v>
      </c>
      <c r="D2" s="42" t="n">
        <v>3.6</v>
      </c>
      <c r="E2" s="42" t="n">
        <v>4.49365079365079</v>
      </c>
      <c r="F2" s="42" t="n">
        <v>8</v>
      </c>
      <c r="G2" s="42" t="n">
        <v>10</v>
      </c>
      <c r="H2" s="42" t="n">
        <v>10</v>
      </c>
      <c r="I2" s="42" t="n">
        <v>10</v>
      </c>
      <c r="J2" s="42" t="n">
        <v>10</v>
      </c>
      <c r="K2" s="42" t="n">
        <v>10</v>
      </c>
      <c r="L2" s="42" t="n">
        <f aca="false">AVERAGE(Table2785[[#This Row],[2Bi Disappearance]:[2Bv Terrorism Injured ]])</f>
        <v>10</v>
      </c>
      <c r="M2" s="42" t="n">
        <v>10</v>
      </c>
      <c r="N2" s="42" t="n">
        <v>7.5</v>
      </c>
      <c r="O2" s="47" t="n">
        <v>7.5</v>
      </c>
      <c r="P2" s="47" t="n">
        <f aca="false">AVERAGE(Table2785[[#This Row],[2Ci Female Genital Mutilation]:[2Ciii Equal Inheritance Rights]])</f>
        <v>8.33333333333333</v>
      </c>
      <c r="Q2" s="42" t="n">
        <f aca="false">AVERAGE(F2,L2,P2)</f>
        <v>8.77777777777778</v>
      </c>
      <c r="R2" s="42" t="n">
        <v>5</v>
      </c>
      <c r="S2" s="42" t="n">
        <v>10</v>
      </c>
      <c r="T2" s="42" t="n">
        <v>5</v>
      </c>
      <c r="U2" s="42" t="n">
        <f aca="false">AVERAGE(R2:T2)</f>
        <v>6.66666666666667</v>
      </c>
      <c r="V2" s="42" t="n">
        <v>10</v>
      </c>
      <c r="W2" s="42" t="n">
        <v>7.5</v>
      </c>
      <c r="X2" s="42" t="n">
        <f aca="false">AVERAGE(Table2785[[#This Row],[4A Freedom to establish religious organizations]:[4B Autonomy of religious organizations]])</f>
        <v>8.75</v>
      </c>
      <c r="Y2" s="42" t="n">
        <v>10</v>
      </c>
      <c r="Z2" s="42" t="n">
        <v>10</v>
      </c>
      <c r="AA2" s="42" t="n">
        <v>7.5</v>
      </c>
      <c r="AB2" s="42" t="n">
        <v>5</v>
      </c>
      <c r="AC2" s="42" t="n">
        <v>7.5</v>
      </c>
      <c r="AD2" s="42" t="e">
        <f aca="false">AVERAGE(Table2785[[#This Row],[5Ci Political parties]:[5ciii educational, sporting and cultural organizations]])</f>
        <v>#N/A</v>
      </c>
      <c r="AE2" s="42" t="n">
        <v>10</v>
      </c>
      <c r="AF2" s="42" t="n">
        <v>10</v>
      </c>
      <c r="AG2" s="42" t="n">
        <v>10</v>
      </c>
      <c r="AH2" s="42" t="e">
        <f aca="false">AVERAGE(Table2785[[#This Row],[5Di Political parties]:[5diii educational, sporting and cultural organizations5]])</f>
        <v>#N/A</v>
      </c>
      <c r="AI2" s="42" t="e">
        <f aca="false">AVERAGE(Y2,Z2,AD2,AH2)</f>
        <v>#N/A</v>
      </c>
      <c r="AJ2" s="42" t="n">
        <v>10</v>
      </c>
      <c r="AK2" s="47" t="n">
        <v>5</v>
      </c>
      <c r="AL2" s="47" t="n">
        <v>5.75</v>
      </c>
      <c r="AM2" s="47" t="n">
        <v>10</v>
      </c>
      <c r="AN2" s="47" t="n">
        <v>10</v>
      </c>
      <c r="AO2" s="47" t="n">
        <f aca="false">AVERAGE(Table2785[[#This Row],[6Di Access to foreign television (cable/ satellite)]:[6Dii Access to foreign newspapers]])</f>
        <v>10</v>
      </c>
      <c r="AP2" s="47" t="n">
        <v>10</v>
      </c>
      <c r="AQ2" s="42" t="n">
        <f aca="false">AVERAGE(AJ2:AL2,AO2:AP2)</f>
        <v>8.15</v>
      </c>
      <c r="AR2" s="42" t="n">
        <v>10</v>
      </c>
      <c r="AS2" s="42" t="n">
        <v>10</v>
      </c>
      <c r="AT2" s="42" t="n">
        <v>10</v>
      </c>
      <c r="AU2" s="42" t="n">
        <f aca="false">IFERROR(AVERAGE(AS2:AT2),"-")</f>
        <v>10</v>
      </c>
      <c r="AV2" s="42" t="n">
        <f aca="false">AVERAGE(AR2,AU2)</f>
        <v>10</v>
      </c>
      <c r="AW2" s="43" t="n">
        <f aca="false">AVERAGE(Table2785[[#This Row],[RULE OF LAW]],Table2785[[#This Row],[SECURITY &amp; SAFETY]],Table2785[[#This Row],[PERSONAL FREEDOM (minus Security &amp;Safety and Rule of Law)]],Table2785[[#This Row],[PERSONAL FREEDOM (minus Security &amp;Safety and Rule of Law)]])</f>
        <v>7.59119047619048</v>
      </c>
      <c r="AX2" s="44" t="n">
        <v>7.12</v>
      </c>
      <c r="AY2" s="45" t="n">
        <f aca="false">AVERAGE(Table2785[[#This Row],[PERSONAL FREEDOM]:[ECONOMIC FREEDOM]])</f>
        <v>7.35559523809524</v>
      </c>
      <c r="AZ2" s="61" t="n">
        <f aca="false">RANK(BA2,$BA$2:$BA$154)</f>
        <v>56</v>
      </c>
      <c r="BA2" s="30" t="n">
        <f aca="false">ROUND(AY2, 2)</f>
        <v>7.36</v>
      </c>
      <c r="BB2" s="43" t="n">
        <f aca="false">Table2785[[#This Row],[1 Rule of Law]]</f>
        <v>4.49365079365079</v>
      </c>
      <c r="BC2" s="43" t="n">
        <f aca="false">Table2785[[#This Row],[2 Security &amp; Safety]]</f>
        <v>8.77777777777778</v>
      </c>
      <c r="BD2" s="43" t="e">
        <f aca="false">AVERAGE(AQ2,U2,AI2,AV2,X2)</f>
        <v>#N/A</v>
      </c>
    </row>
    <row r="3" customFormat="false" ht="15" hidden="false" customHeight="true" outlineLevel="0" collapsed="false">
      <c r="A3" s="41" t="s">
        <v>61</v>
      </c>
      <c r="B3" s="42" t="s">
        <v>60</v>
      </c>
      <c r="C3" s="42" t="s">
        <v>60</v>
      </c>
      <c r="D3" s="42" t="s">
        <v>60</v>
      </c>
      <c r="E3" s="42" t="n">
        <v>4.045818</v>
      </c>
      <c r="F3" s="42" t="n">
        <v>9.72</v>
      </c>
      <c r="G3" s="42" t="n">
        <v>5</v>
      </c>
      <c r="H3" s="42" t="n">
        <v>7.78249603718616</v>
      </c>
      <c r="I3" s="42" t="n">
        <v>5</v>
      </c>
      <c r="J3" s="42" t="n">
        <v>9.74013625435775</v>
      </c>
      <c r="K3" s="42" t="n">
        <v>9.45428613415128</v>
      </c>
      <c r="L3" s="42" t="n">
        <f aca="false">AVERAGE(Table2785[[#This Row],[2Bi Disappearance]:[2Bv Terrorism Injured ]])</f>
        <v>7.39538368513904</v>
      </c>
      <c r="M3" s="42" t="n">
        <v>10</v>
      </c>
      <c r="N3" s="42" t="n">
        <v>7.5</v>
      </c>
      <c r="O3" s="47" t="n">
        <v>5</v>
      </c>
      <c r="P3" s="47" t="n">
        <f aca="false">AVERAGE(Table2785[[#This Row],[2Ci Female Genital Mutilation]:[2Ciii Equal Inheritance Rights]])</f>
        <v>7.5</v>
      </c>
      <c r="Q3" s="42" t="n">
        <f aca="false">AVERAGE(F3,L3,P3)</f>
        <v>8.20512789504635</v>
      </c>
      <c r="R3" s="42" t="n">
        <v>5</v>
      </c>
      <c r="S3" s="42" t="n">
        <v>5</v>
      </c>
      <c r="T3" s="42" t="n">
        <v>0</v>
      </c>
      <c r="U3" s="42" t="n">
        <f aca="false">AVERAGE(R3:T3)</f>
        <v>3.33333333333333</v>
      </c>
      <c r="V3" s="42" t="n">
        <v>2.5</v>
      </c>
      <c r="W3" s="42" t="n">
        <v>5</v>
      </c>
      <c r="X3" s="42" t="n">
        <f aca="false">AVERAGE(Table2785[[#This Row],[4A Freedom to establish religious organizations]:[4B Autonomy of religious organizations]])</f>
        <v>3.75</v>
      </c>
      <c r="Y3" s="42" t="n">
        <v>5</v>
      </c>
      <c r="Z3" s="42" t="n">
        <v>2.5</v>
      </c>
      <c r="AA3" s="42" t="n">
        <v>5</v>
      </c>
      <c r="AB3" s="42" t="n">
        <v>5</v>
      </c>
      <c r="AC3" s="42" t="n">
        <v>5</v>
      </c>
      <c r="AD3" s="42" t="e">
        <f aca="false">AVERAGE(Table2785[[#This Row],[5Ci Political parties]:[5ciii educational, sporting and cultural organizations]])</f>
        <v>#N/A</v>
      </c>
      <c r="AE3" s="42" t="n">
        <v>2.5</v>
      </c>
      <c r="AF3" s="42" t="n">
        <v>2.5</v>
      </c>
      <c r="AG3" s="42" t="n">
        <v>2.5</v>
      </c>
      <c r="AH3" s="42" t="e">
        <f aca="false">AVERAGE(Table2785[[#This Row],[5Di Political parties]:[5diii educational, sporting and cultural organizations5]])</f>
        <v>#N/A</v>
      </c>
      <c r="AI3" s="42" t="e">
        <f aca="false">AVERAGE(Y3,Z3,AD3,AH3)</f>
        <v>#N/A</v>
      </c>
      <c r="AJ3" s="42" t="n">
        <v>10</v>
      </c>
      <c r="AK3" s="47" t="n">
        <v>3</v>
      </c>
      <c r="AL3" s="47" t="n">
        <v>4.25</v>
      </c>
      <c r="AM3" s="47" t="n">
        <v>10</v>
      </c>
      <c r="AN3" s="47" t="n">
        <v>7.5</v>
      </c>
      <c r="AO3" s="47" t="n">
        <f aca="false">AVERAGE(Table2785[[#This Row],[6Di Access to foreign television (cable/ satellite)]:[6Dii Access to foreign newspapers]])</f>
        <v>8.75</v>
      </c>
      <c r="AP3" s="47" t="n">
        <v>7.5</v>
      </c>
      <c r="AQ3" s="42" t="n">
        <f aca="false">AVERAGE(AJ3:AL3,AO3:AP3)</f>
        <v>6.7</v>
      </c>
      <c r="AR3" s="42" t="n">
        <v>5</v>
      </c>
      <c r="AS3" s="42" t="n">
        <v>0</v>
      </c>
      <c r="AT3" s="42" t="n">
        <v>0</v>
      </c>
      <c r="AU3" s="42" t="n">
        <f aca="false">IFERROR(AVERAGE(AS3:AT3),"-")</f>
        <v>0</v>
      </c>
      <c r="AV3" s="42" t="n">
        <f aca="false">AVERAGE(AR3,AU3)</f>
        <v>2.5</v>
      </c>
      <c r="AW3" s="43" t="n">
        <f aca="false">AVERAGE(Table2785[[#This Row],[RULE OF LAW]],Table2785[[#This Row],[SECURITY &amp; SAFETY]],Table2785[[#This Row],[PERSONAL FREEDOM (minus Security &amp;Safety and Rule of Law)]],Table2785[[#This Row],[PERSONAL FREEDOM (minus Security &amp;Safety and Rule of Law)]])</f>
        <v>5.06606980709492</v>
      </c>
      <c r="AX3" s="44" t="n">
        <v>5.14</v>
      </c>
      <c r="AY3" s="45" t="n">
        <f aca="false">AVERAGE(Table2785[[#This Row],[PERSONAL FREEDOM]:[ECONOMIC FREEDOM]])</f>
        <v>5.10303490354746</v>
      </c>
      <c r="AZ3" s="61" t="n">
        <f aca="false">RANK(BA3,$BA$2:$BA$154)</f>
        <v>147</v>
      </c>
      <c r="BA3" s="30" t="n">
        <f aca="false">ROUND(AY3, 2)</f>
        <v>5.1</v>
      </c>
      <c r="BB3" s="43" t="n">
        <f aca="false">Table2785[[#This Row],[1 Rule of Law]]</f>
        <v>4.045818</v>
      </c>
      <c r="BC3" s="43" t="n">
        <f aca="false">Table2785[[#This Row],[2 Security &amp; Safety]]</f>
        <v>8.20512789504635</v>
      </c>
      <c r="BD3" s="43" t="e">
        <f aca="false">AVERAGE(AQ3,U3,AI3,AV3,X3)</f>
        <v>#N/A</v>
      </c>
    </row>
    <row r="4" customFormat="false" ht="15" hidden="false" customHeight="true" outlineLevel="0" collapsed="false">
      <c r="A4" s="41" t="s">
        <v>62</v>
      </c>
      <c r="B4" s="42" t="s">
        <v>60</v>
      </c>
      <c r="C4" s="42" t="s">
        <v>60</v>
      </c>
      <c r="D4" s="42" t="s">
        <v>60</v>
      </c>
      <c r="E4" s="42" t="n">
        <v>7.304392</v>
      </c>
      <c r="F4" s="42" t="n">
        <v>6</v>
      </c>
      <c r="G4" s="42" t="n">
        <v>5</v>
      </c>
      <c r="H4" s="42" t="n">
        <v>10</v>
      </c>
      <c r="I4" s="42" t="n">
        <v>7.5</v>
      </c>
      <c r="J4" s="42" t="n">
        <v>10</v>
      </c>
      <c r="K4" s="42" t="n">
        <v>10</v>
      </c>
      <c r="L4" s="42" t="n">
        <f aca="false">AVERAGE(Table2785[[#This Row],[2Bi Disappearance]:[2Bv Terrorism Injured ]])</f>
        <v>8.5</v>
      </c>
      <c r="M4" s="42" t="n">
        <v>10</v>
      </c>
      <c r="N4" s="42" t="n">
        <v>10</v>
      </c>
      <c r="O4" s="47" t="n">
        <v>5</v>
      </c>
      <c r="P4" s="47" t="n">
        <f aca="false">AVERAGE(Table2785[[#This Row],[2Ci Female Genital Mutilation]:[2Ciii Equal Inheritance Rights]])</f>
        <v>8.33333333333333</v>
      </c>
      <c r="Q4" s="42" t="n">
        <f aca="false">AVERAGE(F4,L4,P4)</f>
        <v>7.61111111111111</v>
      </c>
      <c r="R4" s="42" t="n">
        <v>0</v>
      </c>
      <c r="S4" s="42" t="n">
        <v>5</v>
      </c>
      <c r="T4" s="42" t="n">
        <v>5</v>
      </c>
      <c r="U4" s="42" t="n">
        <f aca="false">AVERAGE(R4:T4)</f>
        <v>3.33333333333333</v>
      </c>
      <c r="V4" s="42" t="n">
        <v>5</v>
      </c>
      <c r="W4" s="42" t="n">
        <v>5</v>
      </c>
      <c r="X4" s="42" t="n">
        <f aca="false">AVERAGE(Table2785[[#This Row],[4A Freedom to establish religious organizations]:[4B Autonomy of religious organizations]])</f>
        <v>5</v>
      </c>
      <c r="Y4" s="42" t="n">
        <v>2.5</v>
      </c>
      <c r="Z4" s="42" t="n">
        <v>2.5</v>
      </c>
      <c r="AA4" s="42" t="n">
        <v>2.5</v>
      </c>
      <c r="AB4" s="42" t="n">
        <v>2.5</v>
      </c>
      <c r="AC4" s="42" t="n">
        <v>5</v>
      </c>
      <c r="AD4" s="42" t="e">
        <f aca="false">AVERAGE(Table2785[[#This Row],[5Ci Political parties]:[5ciii educational, sporting and cultural organizations]])</f>
        <v>#N/A</v>
      </c>
      <c r="AE4" s="42" t="n">
        <v>2.5</v>
      </c>
      <c r="AF4" s="42" t="n">
        <v>2.5</v>
      </c>
      <c r="AG4" s="42" t="n">
        <v>5</v>
      </c>
      <c r="AH4" s="42" t="e">
        <f aca="false">AVERAGE(Table2785[[#This Row],[5Di Political parties]:[5diii educational, sporting and cultural organizations5]])</f>
        <v>#N/A</v>
      </c>
      <c r="AI4" s="42" t="e">
        <f aca="false">AVERAGE(Y4,Z4,AD4,AH4)</f>
        <v>#N/A</v>
      </c>
      <c r="AJ4" s="42" t="n">
        <v>10</v>
      </c>
      <c r="AK4" s="47" t="n">
        <v>3.66666666666667</v>
      </c>
      <c r="AL4" s="47" t="n">
        <v>3</v>
      </c>
      <c r="AM4" s="47" t="n">
        <v>7.5</v>
      </c>
      <c r="AN4" s="47" t="n">
        <v>5</v>
      </c>
      <c r="AO4" s="47" t="n">
        <f aca="false">AVERAGE(Table2785[[#This Row],[6Di Access to foreign television (cable/ satellite)]:[6Dii Access to foreign newspapers]])</f>
        <v>6.25</v>
      </c>
      <c r="AP4" s="47" t="n">
        <v>7.5</v>
      </c>
      <c r="AQ4" s="42" t="n">
        <f aca="false">AVERAGE(AJ4:AL4,AO4:AP4)</f>
        <v>6.08333333333333</v>
      </c>
      <c r="AR4" s="42" t="n">
        <v>10</v>
      </c>
      <c r="AS4" s="42" t="n">
        <v>0</v>
      </c>
      <c r="AT4" s="42" t="n">
        <v>0</v>
      </c>
      <c r="AU4" s="42" t="n">
        <f aca="false">IFERROR(AVERAGE(AS4:AT4),"-")</f>
        <v>0</v>
      </c>
      <c r="AV4" s="42" t="n">
        <f aca="false">AVERAGE(AR4,AU4)</f>
        <v>5</v>
      </c>
      <c r="AW4" s="43" t="n">
        <f aca="false">AVERAGE(Table2785[[#This Row],[RULE OF LAW]],Table2785[[#This Row],[SECURITY &amp; SAFETY]],Table2785[[#This Row],[PERSONAL FREEDOM (minus Security &amp;Safety and Rule of Law)]],Table2785[[#This Row],[PERSONAL FREEDOM (minus Security &amp;Safety and Rule of Law)]])</f>
        <v>5.96220911111111</v>
      </c>
      <c r="AX4" s="44" t="n">
        <v>5.36</v>
      </c>
      <c r="AY4" s="45" t="n">
        <f aca="false">AVERAGE(Table2785[[#This Row],[PERSONAL FREEDOM]:[ECONOMIC FREEDOM]])</f>
        <v>5.66110455555556</v>
      </c>
      <c r="AZ4" s="61" t="n">
        <f aca="false">RANK(BA4,$BA$2:$BA$154)</f>
        <v>134</v>
      </c>
      <c r="BA4" s="30" t="n">
        <f aca="false">ROUND(AY4, 2)</f>
        <v>5.66</v>
      </c>
      <c r="BB4" s="43" t="n">
        <f aca="false">Table2785[[#This Row],[1 Rule of Law]]</f>
        <v>7.304392</v>
      </c>
      <c r="BC4" s="43" t="n">
        <f aca="false">Table2785[[#This Row],[2 Security &amp; Safety]]</f>
        <v>7.61111111111111</v>
      </c>
      <c r="BD4" s="43" t="e">
        <f aca="false">AVERAGE(AQ4,U4,AI4,AV4,X4)</f>
        <v>#N/A</v>
      </c>
    </row>
    <row r="5" customFormat="false" ht="15" hidden="false" customHeight="true" outlineLevel="0" collapsed="false">
      <c r="A5" s="41" t="s">
        <v>63</v>
      </c>
      <c r="B5" s="42" t="n">
        <v>6.6</v>
      </c>
      <c r="C5" s="42" t="n">
        <v>5.4</v>
      </c>
      <c r="D5" s="42" t="n">
        <v>3.7</v>
      </c>
      <c r="E5" s="42" t="n">
        <v>5.23968253968254</v>
      </c>
      <c r="F5" s="42" t="n">
        <v>7.8</v>
      </c>
      <c r="G5" s="42" t="n">
        <v>10</v>
      </c>
      <c r="H5" s="42" t="n">
        <v>10</v>
      </c>
      <c r="I5" s="42" t="n">
        <v>7.5</v>
      </c>
      <c r="J5" s="42" t="n">
        <v>10</v>
      </c>
      <c r="K5" s="42" t="n">
        <v>10</v>
      </c>
      <c r="L5" s="42" t="n">
        <f aca="false">AVERAGE(Table2785[[#This Row],[2Bi Disappearance]:[2Bv Terrorism Injured ]])</f>
        <v>9.5</v>
      </c>
      <c r="M5" s="42" t="n">
        <v>10</v>
      </c>
      <c r="N5" s="42" t="n">
        <v>10</v>
      </c>
      <c r="O5" s="47" t="n">
        <v>10</v>
      </c>
      <c r="P5" s="47" t="n">
        <f aca="false">AVERAGE(Table2785[[#This Row],[2Ci Female Genital Mutilation]:[2Ciii Equal Inheritance Rights]])</f>
        <v>10</v>
      </c>
      <c r="Q5" s="42" t="n">
        <f aca="false">AVERAGE(F5,L5,P5)</f>
        <v>9.1</v>
      </c>
      <c r="R5" s="42" t="n">
        <v>10</v>
      </c>
      <c r="S5" s="42" t="n">
        <v>10</v>
      </c>
      <c r="T5" s="42" t="n">
        <v>10</v>
      </c>
      <c r="U5" s="42" t="n">
        <f aca="false">AVERAGE(R5:T5)</f>
        <v>10</v>
      </c>
      <c r="V5" s="42" t="n">
        <v>10</v>
      </c>
      <c r="W5" s="42" t="n">
        <v>10</v>
      </c>
      <c r="X5" s="42" t="n">
        <f aca="false">AVERAGE(Table2785[[#This Row],[4A Freedom to establish religious organizations]:[4B Autonomy of religious organizations]])</f>
        <v>10</v>
      </c>
      <c r="Y5" s="42" t="n">
        <v>10</v>
      </c>
      <c r="Z5" s="42" t="n">
        <v>10</v>
      </c>
      <c r="AA5" s="42" t="n">
        <v>5</v>
      </c>
      <c r="AB5" s="42" t="n">
        <v>5</v>
      </c>
      <c r="AC5" s="42" t="n">
        <v>10</v>
      </c>
      <c r="AD5" s="42" t="e">
        <f aca="false">AVERAGE(Table2785[[#This Row],[5Ci Political parties]:[5ciii educational, sporting and cultural organizations]])</f>
        <v>#N/A</v>
      </c>
      <c r="AE5" s="42" t="n">
        <v>10</v>
      </c>
      <c r="AF5" s="42" t="n">
        <v>5</v>
      </c>
      <c r="AG5" s="42" t="n">
        <v>10</v>
      </c>
      <c r="AH5" s="42" t="e">
        <f aca="false">AVERAGE(Table2785[[#This Row],[5Di Political parties]:[5diii educational, sporting and cultural organizations5]])</f>
        <v>#N/A</v>
      </c>
      <c r="AI5" s="42" t="e">
        <f aca="false">AVERAGE(Y5,Z5,AD5,AH5)</f>
        <v>#N/A</v>
      </c>
      <c r="AJ5" s="42" t="n">
        <v>10</v>
      </c>
      <c r="AK5" s="47" t="n">
        <v>5.66666666666667</v>
      </c>
      <c r="AL5" s="47" t="n">
        <v>4.25</v>
      </c>
      <c r="AM5" s="47" t="n">
        <v>10</v>
      </c>
      <c r="AN5" s="47" t="n">
        <v>10</v>
      </c>
      <c r="AO5" s="47" t="n">
        <f aca="false">AVERAGE(Table2785[[#This Row],[6Di Access to foreign television (cable/ satellite)]:[6Dii Access to foreign newspapers]])</f>
        <v>10</v>
      </c>
      <c r="AP5" s="47" t="n">
        <v>10</v>
      </c>
      <c r="AQ5" s="42" t="n">
        <f aca="false">AVERAGE(AJ5:AL5,AO5:AP5)</f>
        <v>7.98333333333333</v>
      </c>
      <c r="AR5" s="42" t="n">
        <v>10</v>
      </c>
      <c r="AS5" s="42" t="n">
        <v>10</v>
      </c>
      <c r="AT5" s="42" t="n">
        <v>10</v>
      </c>
      <c r="AU5" s="42" t="n">
        <f aca="false">IFERROR(AVERAGE(AS5:AT5),"-")</f>
        <v>10</v>
      </c>
      <c r="AV5" s="42" t="n">
        <f aca="false">AVERAGE(AR5,AU5)</f>
        <v>10</v>
      </c>
      <c r="AW5" s="43" t="n">
        <f aca="false">AVERAGE(Table2785[[#This Row],[RULE OF LAW]],Table2785[[#This Row],[SECURITY &amp; SAFETY]],Table2785[[#This Row],[PERSONAL FREEDOM (minus Security &amp;Safety and Rule of Law)]],Table2785[[#This Row],[PERSONAL FREEDOM (minus Security &amp;Safety and Rule of Law)]])</f>
        <v>8.25825396825397</v>
      </c>
      <c r="AX5" s="44" t="n">
        <v>5.34</v>
      </c>
      <c r="AY5" s="45" t="n">
        <f aca="false">AVERAGE(Table2785[[#This Row],[PERSONAL FREEDOM]:[ECONOMIC FREEDOM]])</f>
        <v>6.79912698412698</v>
      </c>
      <c r="AZ5" s="61" t="n">
        <f aca="false">RANK(BA5,$BA$2:$BA$154)</f>
        <v>83</v>
      </c>
      <c r="BA5" s="30" t="n">
        <f aca="false">ROUND(AY5, 2)</f>
        <v>6.8</v>
      </c>
      <c r="BB5" s="43" t="n">
        <f aca="false">Table2785[[#This Row],[1 Rule of Law]]</f>
        <v>5.23968253968254</v>
      </c>
      <c r="BC5" s="43" t="n">
        <f aca="false">Table2785[[#This Row],[2 Security &amp; Safety]]</f>
        <v>9.1</v>
      </c>
      <c r="BD5" s="43" t="e">
        <f aca="false">AVERAGE(AQ5,U5,AI5,AV5,X5)</f>
        <v>#N/A</v>
      </c>
    </row>
    <row r="6" customFormat="false" ht="15" hidden="false" customHeight="true" outlineLevel="0" collapsed="false">
      <c r="A6" s="41" t="s">
        <v>64</v>
      </c>
      <c r="B6" s="42" t="s">
        <v>60</v>
      </c>
      <c r="C6" s="42" t="s">
        <v>60</v>
      </c>
      <c r="D6" s="42" t="s">
        <v>60</v>
      </c>
      <c r="E6" s="42" t="n">
        <v>4.626112</v>
      </c>
      <c r="F6" s="42" t="n">
        <v>9.28</v>
      </c>
      <c r="G6" s="42" t="n">
        <v>10</v>
      </c>
      <c r="H6" s="42" t="n">
        <v>10</v>
      </c>
      <c r="I6" s="42" t="n">
        <v>7.5</v>
      </c>
      <c r="J6" s="42" t="n">
        <v>10</v>
      </c>
      <c r="K6" s="42" t="n">
        <v>10</v>
      </c>
      <c r="L6" s="42" t="n">
        <f aca="false">AVERAGE(Table2785[[#This Row],[2Bi Disappearance]:[2Bv Terrorism Injured ]])</f>
        <v>9.5</v>
      </c>
      <c r="M6" s="42" t="n">
        <v>10</v>
      </c>
      <c r="N6" s="42" t="n">
        <v>7.5</v>
      </c>
      <c r="O6" s="47" t="n">
        <v>10</v>
      </c>
      <c r="P6" s="47" t="n">
        <f aca="false">AVERAGE(Table2785[[#This Row],[2Ci Female Genital Mutilation]:[2Ciii Equal Inheritance Rights]])</f>
        <v>9.16666666666667</v>
      </c>
      <c r="Q6" s="42" t="n">
        <f aca="false">AVERAGE(F6,L6,P6)</f>
        <v>9.31555555555556</v>
      </c>
      <c r="R6" s="42" t="n">
        <v>5</v>
      </c>
      <c r="S6" s="42" t="n">
        <v>5</v>
      </c>
      <c r="T6" s="42" t="n">
        <v>10</v>
      </c>
      <c r="U6" s="42" t="n">
        <f aca="false">AVERAGE(R6:T6)</f>
        <v>6.66666666666667</v>
      </c>
      <c r="V6" s="42" t="n">
        <v>5</v>
      </c>
      <c r="W6" s="42" t="n">
        <v>5</v>
      </c>
      <c r="X6" s="42" t="n">
        <f aca="false">AVERAGE(Table2785[[#This Row],[4A Freedom to establish religious organizations]:[4B Autonomy of religious organizations]])</f>
        <v>5</v>
      </c>
      <c r="Y6" s="42" t="n">
        <v>5</v>
      </c>
      <c r="Z6" s="42" t="n">
        <v>7.5</v>
      </c>
      <c r="AA6" s="42" t="n">
        <v>10</v>
      </c>
      <c r="AB6" s="42" t="n">
        <v>7.5</v>
      </c>
      <c r="AC6" s="42" t="n">
        <v>10</v>
      </c>
      <c r="AD6" s="42" t="e">
        <f aca="false">AVERAGE(Table2785[[#This Row],[5Ci Political parties]:[5ciii educational, sporting and cultural organizations]])</f>
        <v>#N/A</v>
      </c>
      <c r="AE6" s="42" t="n">
        <v>10</v>
      </c>
      <c r="AF6" s="42" t="n">
        <v>5</v>
      </c>
      <c r="AG6" s="42" t="n">
        <v>10</v>
      </c>
      <c r="AH6" s="42" t="e">
        <f aca="false">AVERAGE(Table2785[[#This Row],[5Di Political parties]:[5diii educational, sporting and cultural organizations5]])</f>
        <v>#N/A</v>
      </c>
      <c r="AI6" s="42" t="e">
        <f aca="false">AVERAGE(Y6,Z6,AD6,AH6)</f>
        <v>#N/A</v>
      </c>
      <c r="AJ6" s="42" t="n">
        <v>10</v>
      </c>
      <c r="AK6" s="47" t="n">
        <v>3.66666666666667</v>
      </c>
      <c r="AL6" s="47" t="n">
        <v>4.5</v>
      </c>
      <c r="AM6" s="47" t="n">
        <v>10</v>
      </c>
      <c r="AN6" s="47" t="n">
        <v>10</v>
      </c>
      <c r="AO6" s="47" t="n">
        <f aca="false">AVERAGE(Table2785[[#This Row],[6Di Access to foreign television (cable/ satellite)]:[6Dii Access to foreign newspapers]])</f>
        <v>10</v>
      </c>
      <c r="AP6" s="47" t="n">
        <v>10</v>
      </c>
      <c r="AQ6" s="42" t="n">
        <f aca="false">AVERAGE(AJ6:AL6,AO6:AP6)</f>
        <v>7.63333333333333</v>
      </c>
      <c r="AR6" s="42" t="n">
        <v>10</v>
      </c>
      <c r="AS6" s="42" t="n">
        <v>10</v>
      </c>
      <c r="AT6" s="42" t="n">
        <v>10</v>
      </c>
      <c r="AU6" s="42" t="n">
        <f aca="false">IFERROR(AVERAGE(AS6:AT6),"-")</f>
        <v>10</v>
      </c>
      <c r="AV6" s="42" t="n">
        <f aca="false">AVERAGE(AR6,AU6)</f>
        <v>10</v>
      </c>
      <c r="AW6" s="43" t="n">
        <f aca="false">AVERAGE(Table2785[[#This Row],[RULE OF LAW]],Table2785[[#This Row],[SECURITY &amp; SAFETY]],Table2785[[#This Row],[PERSONAL FREEDOM (minus Security &amp;Safety and Rule of Law)]],Table2785[[#This Row],[PERSONAL FREEDOM (minus Security &amp;Safety and Rule of Law)]])</f>
        <v>7.16541688888889</v>
      </c>
      <c r="AX6" s="44" t="n">
        <v>7.72</v>
      </c>
      <c r="AY6" s="45" t="n">
        <f aca="false">AVERAGE(Table2785[[#This Row],[PERSONAL FREEDOM]:[ECONOMIC FREEDOM]])</f>
        <v>7.44270844444444</v>
      </c>
      <c r="AZ6" s="61" t="n">
        <f aca="false">RANK(BA6,$BA$2:$BA$154)</f>
        <v>54</v>
      </c>
      <c r="BA6" s="30" t="n">
        <f aca="false">ROUND(AY6, 2)</f>
        <v>7.44</v>
      </c>
      <c r="BB6" s="43" t="n">
        <f aca="false">Table2785[[#This Row],[1 Rule of Law]]</f>
        <v>4.626112</v>
      </c>
      <c r="BC6" s="43" t="n">
        <f aca="false">Table2785[[#This Row],[2 Security &amp; Safety]]</f>
        <v>9.31555555555556</v>
      </c>
      <c r="BD6" s="43" t="e">
        <f aca="false">AVERAGE(AQ6,U6,AI6,AV6,X6)</f>
        <v>#N/A</v>
      </c>
    </row>
    <row r="7" customFormat="false" ht="15" hidden="false" customHeight="true" outlineLevel="0" collapsed="false">
      <c r="A7" s="41" t="s">
        <v>65</v>
      </c>
      <c r="B7" s="42" t="n">
        <v>8.5</v>
      </c>
      <c r="C7" s="42" t="n">
        <v>7.3</v>
      </c>
      <c r="D7" s="42" t="n">
        <v>7.3</v>
      </c>
      <c r="E7" s="42" t="n">
        <v>7.68095238095238</v>
      </c>
      <c r="F7" s="42" t="n">
        <v>9.56</v>
      </c>
      <c r="G7" s="42" t="n">
        <v>10</v>
      </c>
      <c r="H7" s="42" t="n">
        <v>10</v>
      </c>
      <c r="I7" s="42" t="n">
        <v>10</v>
      </c>
      <c r="J7" s="42" t="n">
        <v>10</v>
      </c>
      <c r="K7" s="42" t="n">
        <v>10</v>
      </c>
      <c r="L7" s="42" t="n">
        <f aca="false">AVERAGE(Table2785[[#This Row],[2Bi Disappearance]:[2Bv Terrorism Injured ]])</f>
        <v>10</v>
      </c>
      <c r="M7" s="42" t="n">
        <v>9.5</v>
      </c>
      <c r="N7" s="42" t="n">
        <v>10</v>
      </c>
      <c r="O7" s="47" t="n">
        <v>10</v>
      </c>
      <c r="P7" s="47" t="n">
        <f aca="false">AVERAGE(Table2785[[#This Row],[2Ci Female Genital Mutilation]:[2Ciii Equal Inheritance Rights]])</f>
        <v>9.83333333333333</v>
      </c>
      <c r="Q7" s="42" t="n">
        <f aca="false">AVERAGE(F7,L7,P7)</f>
        <v>9.79777777777778</v>
      </c>
      <c r="R7" s="42" t="n">
        <v>10</v>
      </c>
      <c r="S7" s="42" t="n">
        <v>10</v>
      </c>
      <c r="T7" s="42" t="n">
        <v>10</v>
      </c>
      <c r="U7" s="42" t="n">
        <f aca="false">AVERAGE(R7:T7)</f>
        <v>10</v>
      </c>
      <c r="V7" s="42" t="n">
        <v>10</v>
      </c>
      <c r="W7" s="42" t="n">
        <v>10</v>
      </c>
      <c r="X7" s="42" t="n">
        <f aca="false">AVERAGE(Table2785[[#This Row],[4A Freedom to establish religious organizations]:[4B Autonomy of religious organizations]])</f>
        <v>10</v>
      </c>
      <c r="Y7" s="42" t="n">
        <v>10</v>
      </c>
      <c r="Z7" s="42" t="n">
        <v>10</v>
      </c>
      <c r="AA7" s="42" t="n">
        <v>10</v>
      </c>
      <c r="AB7" s="42" t="n">
        <v>7.5</v>
      </c>
      <c r="AC7" s="42" t="n">
        <v>5</v>
      </c>
      <c r="AD7" s="42" t="e">
        <f aca="false">AVERAGE(Table2785[[#This Row],[5Ci Political parties]:[5ciii educational, sporting and cultural organizations]])</f>
        <v>#N/A</v>
      </c>
      <c r="AE7" s="42" t="n">
        <v>10</v>
      </c>
      <c r="AF7" s="42" t="n">
        <v>10</v>
      </c>
      <c r="AG7" s="42" t="n">
        <v>10</v>
      </c>
      <c r="AH7" s="42" t="e">
        <f aca="false">AVERAGE(Table2785[[#This Row],[5Di Political parties]:[5diii educational, sporting and cultural organizations5]])</f>
        <v>#N/A</v>
      </c>
      <c r="AI7" s="42" t="e">
        <f aca="false">AVERAGE(Y7,Z7,AD7,AH7)</f>
        <v>#N/A</v>
      </c>
      <c r="AJ7" s="42" t="n">
        <v>10</v>
      </c>
      <c r="AK7" s="47" t="n">
        <v>8.66666666666667</v>
      </c>
      <c r="AL7" s="47" t="n">
        <v>7.5</v>
      </c>
      <c r="AM7" s="47" t="n">
        <v>10</v>
      </c>
      <c r="AN7" s="47" t="n">
        <v>10</v>
      </c>
      <c r="AO7" s="47" t="n">
        <f aca="false">AVERAGE(Table2785[[#This Row],[6Di Access to foreign television (cable/ satellite)]:[6Dii Access to foreign newspapers]])</f>
        <v>10</v>
      </c>
      <c r="AP7" s="47" t="n">
        <v>10</v>
      </c>
      <c r="AQ7" s="42" t="n">
        <f aca="false">AVERAGE(AJ7:AL7,AO7:AP7)</f>
        <v>9.23333333333333</v>
      </c>
      <c r="AR7" s="42" t="n">
        <v>10</v>
      </c>
      <c r="AS7" s="42" t="n">
        <v>10</v>
      </c>
      <c r="AT7" s="42" t="n">
        <v>10</v>
      </c>
      <c r="AU7" s="42" t="n">
        <f aca="false">IFERROR(AVERAGE(AS7:AT7),"-")</f>
        <v>10</v>
      </c>
      <c r="AV7" s="42" t="n">
        <f aca="false">AVERAGE(AR7,AU7)</f>
        <v>10</v>
      </c>
      <c r="AW7" s="43" t="n">
        <f aca="false">AVERAGE(Table2785[[#This Row],[RULE OF LAW]],Table2785[[#This Row],[SECURITY &amp; SAFETY]],Table2785[[#This Row],[PERSONAL FREEDOM (minus Security &amp;Safety and Rule of Law)]],Table2785[[#This Row],[PERSONAL FREEDOM (minus Security &amp;Safety and Rule of Law)]])</f>
        <v>9.23051587301587</v>
      </c>
      <c r="AX7" s="44" t="n">
        <v>7.87</v>
      </c>
      <c r="AY7" s="45" t="n">
        <f aca="false">AVERAGE(Table2785[[#This Row],[PERSONAL FREEDOM]:[ECONOMIC FREEDOM]])</f>
        <v>8.55025793650794</v>
      </c>
      <c r="AZ7" s="61" t="n">
        <f aca="false">RANK(BA7,$BA$2:$BA$154)</f>
        <v>7</v>
      </c>
      <c r="BA7" s="30" t="n">
        <f aca="false">ROUND(AY7, 2)</f>
        <v>8.55</v>
      </c>
      <c r="BB7" s="43" t="n">
        <f aca="false">Table2785[[#This Row],[1 Rule of Law]]</f>
        <v>7.68095238095238</v>
      </c>
      <c r="BC7" s="43" t="n">
        <f aca="false">Table2785[[#This Row],[2 Security &amp; Safety]]</f>
        <v>9.79777777777778</v>
      </c>
      <c r="BD7" s="43" t="e">
        <f aca="false">AVERAGE(AQ7,U7,AI7,AV7,X7)</f>
        <v>#N/A</v>
      </c>
    </row>
    <row r="8" customFormat="false" ht="15" hidden="false" customHeight="true" outlineLevel="0" collapsed="false">
      <c r="A8" s="41" t="s">
        <v>66</v>
      </c>
      <c r="B8" s="42" t="n">
        <v>9.1</v>
      </c>
      <c r="C8" s="42" t="n">
        <v>7.5</v>
      </c>
      <c r="D8" s="42" t="n">
        <v>8.1</v>
      </c>
      <c r="E8" s="42" t="n">
        <v>8.23650793650794</v>
      </c>
      <c r="F8" s="42" t="n">
        <v>9.64</v>
      </c>
      <c r="G8" s="42" t="n">
        <v>10</v>
      </c>
      <c r="H8" s="42" t="n">
        <v>10</v>
      </c>
      <c r="I8" s="42" t="n">
        <v>10</v>
      </c>
      <c r="J8" s="42" t="n">
        <v>10</v>
      </c>
      <c r="K8" s="42" t="n">
        <v>10</v>
      </c>
      <c r="L8" s="42" t="n">
        <f aca="false">AVERAGE(Table2785[[#This Row],[2Bi Disappearance]:[2Bv Terrorism Injured ]])</f>
        <v>10</v>
      </c>
      <c r="M8" s="42" t="n">
        <v>9.5</v>
      </c>
      <c r="N8" s="42" t="n">
        <v>10</v>
      </c>
      <c r="O8" s="47" t="n">
        <v>10</v>
      </c>
      <c r="P8" s="47" t="n">
        <f aca="false">AVERAGE(Table2785[[#This Row],[2Ci Female Genital Mutilation]:[2Ciii Equal Inheritance Rights]])</f>
        <v>9.83333333333333</v>
      </c>
      <c r="Q8" s="42" t="n">
        <f aca="false">AVERAGE(F8,L8,P8)</f>
        <v>9.82444444444445</v>
      </c>
      <c r="R8" s="42" t="n">
        <v>10</v>
      </c>
      <c r="S8" s="42" t="n">
        <v>10</v>
      </c>
      <c r="T8" s="42" t="n">
        <v>10</v>
      </c>
      <c r="U8" s="42" t="n">
        <f aca="false">AVERAGE(R8:T8)</f>
        <v>10</v>
      </c>
      <c r="V8" s="42" t="n">
        <v>10</v>
      </c>
      <c r="W8" s="42" t="n">
        <v>10</v>
      </c>
      <c r="X8" s="42" t="n">
        <f aca="false">AVERAGE(Table2785[[#This Row],[4A Freedom to establish religious organizations]:[4B Autonomy of religious organizations]])</f>
        <v>10</v>
      </c>
      <c r="Y8" s="42" t="n">
        <v>10</v>
      </c>
      <c r="Z8" s="42" t="n">
        <v>10</v>
      </c>
      <c r="AA8" s="42" t="n">
        <v>10</v>
      </c>
      <c r="AB8" s="42" t="n">
        <v>10</v>
      </c>
      <c r="AC8" s="42" t="n">
        <v>10</v>
      </c>
      <c r="AD8" s="42" t="e">
        <f aca="false">AVERAGE(Table2785[[#This Row],[5Ci Political parties]:[5ciii educational, sporting and cultural organizations]])</f>
        <v>#N/A</v>
      </c>
      <c r="AE8" s="42" t="n">
        <v>10</v>
      </c>
      <c r="AF8" s="42" t="n">
        <v>10</v>
      </c>
      <c r="AG8" s="42" t="n">
        <v>10</v>
      </c>
      <c r="AH8" s="42" t="e">
        <f aca="false">AVERAGE(Table2785[[#This Row],[5Di Political parties]:[5diii educational, sporting and cultural organizations5]])</f>
        <v>#N/A</v>
      </c>
      <c r="AI8" s="42" t="e">
        <f aca="false">AVERAGE(Y8,Z8,AD8,AH8)</f>
        <v>#N/A</v>
      </c>
      <c r="AJ8" s="42" t="n">
        <v>10</v>
      </c>
      <c r="AK8" s="47" t="n">
        <v>7.33333333333333</v>
      </c>
      <c r="AL8" s="47" t="n">
        <v>8</v>
      </c>
      <c r="AM8" s="47" t="n">
        <v>10</v>
      </c>
      <c r="AN8" s="47" t="n">
        <v>10</v>
      </c>
      <c r="AO8" s="47" t="n">
        <f aca="false">AVERAGE(Table2785[[#This Row],[6Di Access to foreign television (cable/ satellite)]:[6Dii Access to foreign newspapers]])</f>
        <v>10</v>
      </c>
      <c r="AP8" s="47" t="n">
        <v>10</v>
      </c>
      <c r="AQ8" s="42" t="n">
        <f aca="false">AVERAGE(AJ8:AL8,AO8:AP8)</f>
        <v>9.06666666666667</v>
      </c>
      <c r="AR8" s="42" t="n">
        <v>10</v>
      </c>
      <c r="AS8" s="42" t="n">
        <v>10</v>
      </c>
      <c r="AT8" s="42" t="n">
        <v>10</v>
      </c>
      <c r="AU8" s="42" t="n">
        <f aca="false">IFERROR(AVERAGE(AS8:AT8),"-")</f>
        <v>10</v>
      </c>
      <c r="AV8" s="42" t="n">
        <f aca="false">AVERAGE(AR8,AU8)</f>
        <v>10</v>
      </c>
      <c r="AW8" s="43" t="n">
        <f aca="false">AVERAGE(Table2785[[#This Row],[RULE OF LAW]],Table2785[[#This Row],[SECURITY &amp; SAFETY]],Table2785[[#This Row],[PERSONAL FREEDOM (minus Security &amp;Safety and Rule of Law)]],Table2785[[#This Row],[PERSONAL FREEDOM (minus Security &amp;Safety and Rule of Law)]])</f>
        <v>9.42190476190476</v>
      </c>
      <c r="AX8" s="44" t="n">
        <v>7.48</v>
      </c>
      <c r="AY8" s="45" t="n">
        <f aca="false">AVERAGE(Table2785[[#This Row],[PERSONAL FREEDOM]:[ECONOMIC FREEDOM]])</f>
        <v>8.45095238095238</v>
      </c>
      <c r="AZ8" s="61" t="n">
        <f aca="false">RANK(BA8,$BA$2:$BA$154)</f>
        <v>12</v>
      </c>
      <c r="BA8" s="30" t="n">
        <f aca="false">ROUND(AY8, 2)</f>
        <v>8.45</v>
      </c>
      <c r="BB8" s="43" t="n">
        <f aca="false">Table2785[[#This Row],[1 Rule of Law]]</f>
        <v>8.23650793650794</v>
      </c>
      <c r="BC8" s="43" t="n">
        <f aca="false">Table2785[[#This Row],[2 Security &amp; Safety]]</f>
        <v>9.82444444444445</v>
      </c>
      <c r="BD8" s="43" t="e">
        <f aca="false">AVERAGE(AQ8,U8,AI8,AV8,X8)</f>
        <v>#N/A</v>
      </c>
    </row>
    <row r="9" customFormat="false" ht="15" hidden="false" customHeight="true" outlineLevel="0" collapsed="false">
      <c r="A9" s="41" t="s">
        <v>67</v>
      </c>
      <c r="B9" s="42" t="s">
        <v>60</v>
      </c>
      <c r="C9" s="42" t="s">
        <v>60</v>
      </c>
      <c r="D9" s="42" t="s">
        <v>60</v>
      </c>
      <c r="E9" s="42" t="n">
        <v>4.016059</v>
      </c>
      <c r="F9" s="42" t="n">
        <v>9.16</v>
      </c>
      <c r="G9" s="42" t="n">
        <v>10</v>
      </c>
      <c r="H9" s="42" t="n">
        <v>9.10370238674375</v>
      </c>
      <c r="I9" s="42" t="n">
        <v>7.5</v>
      </c>
      <c r="J9" s="42" t="n">
        <v>10</v>
      </c>
      <c r="K9" s="42" t="n">
        <v>10</v>
      </c>
      <c r="L9" s="42" t="n">
        <f aca="false">AVERAGE(Table2785[[#This Row],[2Bi Disappearance]:[2Bv Terrorism Injured ]])</f>
        <v>9.32074047734875</v>
      </c>
      <c r="M9" s="42" t="n">
        <v>10</v>
      </c>
      <c r="N9" s="42" t="n">
        <v>7.5</v>
      </c>
      <c r="O9" s="47" t="n">
        <v>5</v>
      </c>
      <c r="P9" s="47" t="n">
        <f aca="false">AVERAGE(Table2785[[#This Row],[2Ci Female Genital Mutilation]:[2Ciii Equal Inheritance Rights]])</f>
        <v>7.5</v>
      </c>
      <c r="Q9" s="42" t="n">
        <f aca="false">AVERAGE(F9,L9,P9)</f>
        <v>8.66024682578292</v>
      </c>
      <c r="R9" s="42" t="n">
        <v>5</v>
      </c>
      <c r="S9" s="42" t="n">
        <v>5</v>
      </c>
      <c r="T9" s="42" t="n">
        <v>5</v>
      </c>
      <c r="U9" s="42" t="n">
        <f aca="false">AVERAGE(R9:T9)</f>
        <v>5</v>
      </c>
      <c r="V9" s="42" t="n">
        <v>2.5</v>
      </c>
      <c r="W9" s="42" t="n">
        <v>2.5</v>
      </c>
      <c r="X9" s="42" t="n">
        <f aca="false">AVERAGE(Table2785[[#This Row],[4A Freedom to establish religious organizations]:[4B Autonomy of religious organizations]])</f>
        <v>2.5</v>
      </c>
      <c r="Y9" s="42" t="n">
        <v>2.5</v>
      </c>
      <c r="Z9" s="42" t="n">
        <v>5</v>
      </c>
      <c r="AA9" s="42" t="n">
        <v>2.5</v>
      </c>
      <c r="AB9" s="42" t="n">
        <v>2.5</v>
      </c>
      <c r="AC9" s="42" t="n">
        <v>2.5</v>
      </c>
      <c r="AD9" s="42" t="e">
        <f aca="false">AVERAGE(Table2785[[#This Row],[5Ci Political parties]:[5ciii educational, sporting and cultural organizations]])</f>
        <v>#N/A</v>
      </c>
      <c r="AE9" s="42" t="n">
        <v>2.5</v>
      </c>
      <c r="AF9" s="42" t="n">
        <v>2.5</v>
      </c>
      <c r="AG9" s="42" t="n">
        <v>2.5</v>
      </c>
      <c r="AH9" s="42" t="e">
        <f aca="false">AVERAGE(Table2785[[#This Row],[5Di Political parties]:[5diii educational, sporting and cultural organizations5]])</f>
        <v>#N/A</v>
      </c>
      <c r="AI9" s="42" t="e">
        <f aca="false">AVERAGE(Y9,Z9,AD9,AH9)</f>
        <v>#N/A</v>
      </c>
      <c r="AJ9" s="42" t="n">
        <v>10</v>
      </c>
      <c r="AK9" s="47" t="n">
        <v>1</v>
      </c>
      <c r="AL9" s="47" t="n">
        <v>1.75</v>
      </c>
      <c r="AM9" s="47" t="n">
        <v>7.5</v>
      </c>
      <c r="AN9" s="47" t="n">
        <v>7.5</v>
      </c>
      <c r="AO9" s="47" t="n">
        <f aca="false">AVERAGE(Table2785[[#This Row],[6Di Access to foreign television (cable/ satellite)]:[6Dii Access to foreign newspapers]])</f>
        <v>7.5</v>
      </c>
      <c r="AP9" s="47" t="n">
        <v>7.5</v>
      </c>
      <c r="AQ9" s="42" t="n">
        <f aca="false">AVERAGE(AJ9:AL9,AO9:AP9)</f>
        <v>5.55</v>
      </c>
      <c r="AR9" s="42" t="n">
        <v>10</v>
      </c>
      <c r="AS9" s="42" t="n">
        <v>10</v>
      </c>
      <c r="AT9" s="42" t="n">
        <v>10</v>
      </c>
      <c r="AU9" s="42" t="n">
        <f aca="false">IFERROR(AVERAGE(AS9:AT9),"-")</f>
        <v>10</v>
      </c>
      <c r="AV9" s="42" t="n">
        <f aca="false">AVERAGE(AR9,AU9)</f>
        <v>10</v>
      </c>
      <c r="AW9" s="43" t="n">
        <f aca="false">AVERAGE(Table2785[[#This Row],[RULE OF LAW]],Table2785[[#This Row],[SECURITY &amp; SAFETY]],Table2785[[#This Row],[PERSONAL FREEDOM (minus Security &amp;Safety and Rule of Law)]],Table2785[[#This Row],[PERSONAL FREEDOM (minus Security &amp;Safety and Rule of Law)]])</f>
        <v>5.78657645644573</v>
      </c>
      <c r="AX9" s="44" t="n">
        <v>6.36</v>
      </c>
      <c r="AY9" s="45" t="n">
        <f aca="false">AVERAGE(Table2785[[#This Row],[PERSONAL FREEDOM]:[ECONOMIC FREEDOM]])</f>
        <v>6.07328822822286</v>
      </c>
      <c r="AZ9" s="61" t="n">
        <f aca="false">RANK(BA9,$BA$2:$BA$154)</f>
        <v>127</v>
      </c>
      <c r="BA9" s="30" t="n">
        <f aca="false">ROUND(AY9, 2)</f>
        <v>6.07</v>
      </c>
      <c r="BB9" s="43" t="n">
        <f aca="false">Table2785[[#This Row],[1 Rule of Law]]</f>
        <v>4.016059</v>
      </c>
      <c r="BC9" s="43" t="n">
        <f aca="false">Table2785[[#This Row],[2 Security &amp; Safety]]</f>
        <v>8.66024682578292</v>
      </c>
      <c r="BD9" s="43" t="e">
        <f aca="false">AVERAGE(AQ9,U9,AI9,AV9,X9)</f>
        <v>#N/A</v>
      </c>
    </row>
    <row r="10" customFormat="false" ht="15" hidden="false" customHeight="true" outlineLevel="0" collapsed="false">
      <c r="A10" s="41" t="s">
        <v>68</v>
      </c>
      <c r="B10" s="42" t="s">
        <v>60</v>
      </c>
      <c r="C10" s="42" t="s">
        <v>60</v>
      </c>
      <c r="D10" s="42" t="s">
        <v>60</v>
      </c>
      <c r="E10" s="42" t="n">
        <v>6.099166</v>
      </c>
      <c r="F10" s="42" t="n">
        <v>0</v>
      </c>
      <c r="G10" s="42" t="n">
        <v>10</v>
      </c>
      <c r="H10" s="42" t="n">
        <v>10</v>
      </c>
      <c r="I10" s="42" t="s">
        <v>60</v>
      </c>
      <c r="J10" s="42" t="n">
        <v>10</v>
      </c>
      <c r="K10" s="42" t="n">
        <v>10</v>
      </c>
      <c r="L10" s="42" t="n">
        <f aca="false">AVERAGE(Table2785[[#This Row],[2Bi Disappearance]:[2Bv Terrorism Injured ]])</f>
        <v>10</v>
      </c>
      <c r="M10" s="42" t="s">
        <v>60</v>
      </c>
      <c r="N10" s="42" t="n">
        <v>10</v>
      </c>
      <c r="O10" s="47" t="n">
        <v>0</v>
      </c>
      <c r="P10" s="47" t="n">
        <f aca="false">AVERAGE(Table2785[[#This Row],[2Ci Female Genital Mutilation]:[2Ciii Equal Inheritance Rights]])</f>
        <v>5</v>
      </c>
      <c r="Q10" s="42" t="n">
        <f aca="false">AVERAGE(F10,L10,P10)</f>
        <v>5</v>
      </c>
      <c r="R10" s="42" t="n">
        <v>10</v>
      </c>
      <c r="S10" s="42" t="n">
        <v>10</v>
      </c>
      <c r="T10" s="42" t="n">
        <v>10</v>
      </c>
      <c r="U10" s="42" t="n">
        <f aca="false">AVERAGE(R10:T10)</f>
        <v>10</v>
      </c>
      <c r="V10" s="42" t="s">
        <v>60</v>
      </c>
      <c r="W10" s="42" t="s">
        <v>60</v>
      </c>
      <c r="X10" s="42" t="s">
        <v>60</v>
      </c>
      <c r="Y10" s="42" t="s">
        <v>60</v>
      </c>
      <c r="Z10" s="42" t="s">
        <v>60</v>
      </c>
      <c r="AA10" s="42" t="s">
        <v>60</v>
      </c>
      <c r="AB10" s="42" t="s">
        <v>60</v>
      </c>
      <c r="AC10" s="42" t="s">
        <v>60</v>
      </c>
      <c r="AD10" s="42" t="s">
        <v>60</v>
      </c>
      <c r="AE10" s="42" t="s">
        <v>60</v>
      </c>
      <c r="AF10" s="42" t="s">
        <v>60</v>
      </c>
      <c r="AG10" s="42" t="s">
        <v>60</v>
      </c>
      <c r="AH10" s="42" t="s">
        <v>60</v>
      </c>
      <c r="AI10" s="42" t="s">
        <v>60</v>
      </c>
      <c r="AJ10" s="42" t="n">
        <v>10</v>
      </c>
      <c r="AK10" s="47" t="n">
        <v>9</v>
      </c>
      <c r="AL10" s="47" t="n">
        <v>7.75</v>
      </c>
      <c r="AM10" s="47" t="s">
        <v>60</v>
      </c>
      <c r="AN10" s="47" t="s">
        <v>60</v>
      </c>
      <c r="AO10" s="47" t="s">
        <v>60</v>
      </c>
      <c r="AP10" s="47" t="s">
        <v>60</v>
      </c>
      <c r="AQ10" s="42" t="n">
        <f aca="false">AVERAGE(AJ10:AL10,AO10:AP10)</f>
        <v>8.91666666666667</v>
      </c>
      <c r="AR10" s="42" t="n">
        <v>10</v>
      </c>
      <c r="AS10" s="42" t="n">
        <v>10</v>
      </c>
      <c r="AT10" s="42" t="n">
        <v>10</v>
      </c>
      <c r="AU10" s="42" t="n">
        <f aca="false">IFERROR(AVERAGE(AS10:AT10),"-")</f>
        <v>10</v>
      </c>
      <c r="AV10" s="42" t="n">
        <f aca="false">AVERAGE(AR10,AU10)</f>
        <v>10</v>
      </c>
      <c r="AW10" s="43" t="n">
        <f aca="false">AVERAGE(Table2785[[#This Row],[RULE OF LAW]],Table2785[[#This Row],[SECURITY &amp; SAFETY]],Table2785[[#This Row],[PERSONAL FREEDOM (minus Security &amp;Safety and Rule of Law)]],Table2785[[#This Row],[PERSONAL FREEDOM (minus Security &amp;Safety and Rule of Law)]])</f>
        <v>7.59423594444444</v>
      </c>
      <c r="AX10" s="44" t="n">
        <v>7.4</v>
      </c>
      <c r="AY10" s="45" t="n">
        <f aca="false">AVERAGE(Table2785[[#This Row],[PERSONAL FREEDOM]:[ECONOMIC FREEDOM]])</f>
        <v>7.49711797222222</v>
      </c>
      <c r="AZ10" s="61" t="n">
        <f aca="false">RANK(BA10,$BA$2:$BA$154)</f>
        <v>52</v>
      </c>
      <c r="BA10" s="30" t="n">
        <f aca="false">ROUND(AY10, 2)</f>
        <v>7.5</v>
      </c>
      <c r="BB10" s="43" t="n">
        <f aca="false">Table2785[[#This Row],[1 Rule of Law]]</f>
        <v>6.099166</v>
      </c>
      <c r="BC10" s="43" t="n">
        <f aca="false">Table2785[[#This Row],[2 Security &amp; Safety]]</f>
        <v>5</v>
      </c>
      <c r="BD10" s="43" t="n">
        <f aca="false">AVERAGE(AQ10,U10,AI10,AV10,X10)</f>
        <v>9.63888888888889</v>
      </c>
    </row>
    <row r="11" customFormat="false" ht="15" hidden="false" customHeight="true" outlineLevel="0" collapsed="false">
      <c r="A11" s="41" t="s">
        <v>69</v>
      </c>
      <c r="B11" s="42" t="s">
        <v>60</v>
      </c>
      <c r="C11" s="42" t="s">
        <v>60</v>
      </c>
      <c r="D11" s="42" t="s">
        <v>60</v>
      </c>
      <c r="E11" s="42" t="n">
        <v>5.637907</v>
      </c>
      <c r="F11" s="42" t="n">
        <v>9.8</v>
      </c>
      <c r="G11" s="42" t="n">
        <v>0</v>
      </c>
      <c r="H11" s="42" t="n">
        <v>10</v>
      </c>
      <c r="I11" s="42" t="n">
        <v>2.5</v>
      </c>
      <c r="J11" s="42" t="n">
        <v>8.98823340747053</v>
      </c>
      <c r="K11" s="42" t="n">
        <v>4.38469541146144</v>
      </c>
      <c r="L11" s="42" t="n">
        <f aca="false">AVERAGE(Table2785[[#This Row],[2Bi Disappearance]:[2Bv Terrorism Injured ]])</f>
        <v>5.17458576378639</v>
      </c>
      <c r="M11" s="42" t="n">
        <v>10</v>
      </c>
      <c r="N11" s="42" t="n">
        <v>7.5</v>
      </c>
      <c r="O11" s="47" t="n">
        <v>0</v>
      </c>
      <c r="P11" s="47" t="n">
        <f aca="false">AVERAGE(Table2785[[#This Row],[2Ci Female Genital Mutilation]:[2Ciii Equal Inheritance Rights]])</f>
        <v>5.83333333333333</v>
      </c>
      <c r="Q11" s="42" t="n">
        <f aca="false">AVERAGE(F11,L11,P11)</f>
        <v>6.93597303237324</v>
      </c>
      <c r="R11" s="42" t="n">
        <v>10</v>
      </c>
      <c r="S11" s="42" t="n">
        <v>5</v>
      </c>
      <c r="T11" s="42" t="n">
        <v>5</v>
      </c>
      <c r="U11" s="42" t="n">
        <f aca="false">AVERAGE(R11:T11)</f>
        <v>6.66666666666667</v>
      </c>
      <c r="V11" s="42" t="n">
        <v>7.5</v>
      </c>
      <c r="W11" s="42" t="n">
        <v>7.5</v>
      </c>
      <c r="X11" s="42" t="n">
        <f aca="false">AVERAGE(Table2785[[#This Row],[4A Freedom to establish religious organizations]:[4B Autonomy of religious organizations]])</f>
        <v>7.5</v>
      </c>
      <c r="Y11" s="42" t="n">
        <v>5</v>
      </c>
      <c r="Z11" s="42" t="n">
        <v>2.5</v>
      </c>
      <c r="AA11" s="42" t="n">
        <v>5</v>
      </c>
      <c r="AB11" s="42" t="n">
        <v>7.5</v>
      </c>
      <c r="AC11" s="42" t="n">
        <v>7.5</v>
      </c>
      <c r="AD11" s="42" t="e">
        <f aca="false">AVERAGE(Table2785[[#This Row],[5Ci Political parties]:[5ciii educational, sporting and cultural organizations]])</f>
        <v>#N/A</v>
      </c>
      <c r="AE11" s="42" t="n">
        <v>7.5</v>
      </c>
      <c r="AF11" s="42" t="n">
        <v>7.5</v>
      </c>
      <c r="AG11" s="42" t="n">
        <v>7.5</v>
      </c>
      <c r="AH11" s="42" t="e">
        <f aca="false">AVERAGE(Table2785[[#This Row],[5Di Political parties]:[5diii educational, sporting and cultural organizations5]])</f>
        <v>#N/A</v>
      </c>
      <c r="AI11" s="42" t="n">
        <f aca="false">AVERAGE(Y11,Z11,AD11,AH11)</f>
        <v>5.41666666666667</v>
      </c>
      <c r="AJ11" s="42" t="n">
        <v>0</v>
      </c>
      <c r="AK11" s="47" t="n">
        <v>0.666666666666667</v>
      </c>
      <c r="AL11" s="47" t="n">
        <v>0.75</v>
      </c>
      <c r="AM11" s="47" t="n">
        <v>10</v>
      </c>
      <c r="AN11" s="47" t="n">
        <v>7.5</v>
      </c>
      <c r="AO11" s="47" t="n">
        <f aca="false">AVERAGE(Table2785[[#This Row],[6Di Access to foreign television (cable/ satellite)]:[6Dii Access to foreign newspapers]])</f>
        <v>8.75</v>
      </c>
      <c r="AP11" s="47" t="n">
        <v>2.5</v>
      </c>
      <c r="AQ11" s="42" t="n">
        <f aca="false">AVERAGE(AJ11:AL11,AO11:AP11)</f>
        <v>2.53333333333333</v>
      </c>
      <c r="AR11" s="42" t="n">
        <v>0</v>
      </c>
      <c r="AS11" s="42" t="n">
        <v>10</v>
      </c>
      <c r="AT11" s="42" t="n">
        <v>10</v>
      </c>
      <c r="AU11" s="42" t="n">
        <f aca="false">IFERROR(AVERAGE(AS11:AT11),"-")</f>
        <v>10</v>
      </c>
      <c r="AV11" s="42" t="n">
        <f aca="false">AVERAGE(AR11,AU11)</f>
        <v>5</v>
      </c>
      <c r="AW11" s="43" t="n">
        <f aca="false">AVERAGE(Table2785[[#This Row],[RULE OF LAW]],Table2785[[#This Row],[SECURITY &amp; SAFETY]],Table2785[[#This Row],[PERSONAL FREEDOM (minus Security &amp;Safety and Rule of Law)]],Table2785[[#This Row],[PERSONAL FREEDOM (minus Security &amp;Safety and Rule of Law)]])</f>
        <v>5.85513667475998</v>
      </c>
      <c r="AX11" s="44" t="n">
        <v>7.57</v>
      </c>
      <c r="AY11" s="45" t="n">
        <f aca="false">AVERAGE(Table2785[[#This Row],[PERSONAL FREEDOM]:[ECONOMIC FREEDOM]])</f>
        <v>6.71256833737999</v>
      </c>
      <c r="AZ11" s="61" t="n">
        <f aca="false">RANK(BA11,$BA$2:$BA$154)</f>
        <v>89</v>
      </c>
      <c r="BA11" s="30" t="n">
        <f aca="false">ROUND(AY11, 2)</f>
        <v>6.71</v>
      </c>
      <c r="BB11" s="43" t="n">
        <f aca="false">Table2785[[#This Row],[1 Rule of Law]]</f>
        <v>5.637907</v>
      </c>
      <c r="BC11" s="43" t="n">
        <f aca="false">Table2785[[#This Row],[2 Security &amp; Safety]]</f>
        <v>6.93597303237324</v>
      </c>
      <c r="BD11" s="43" t="n">
        <f aca="false">AVERAGE(AQ11,U11,AI11,AV11,X11)</f>
        <v>5.42333333333333</v>
      </c>
    </row>
    <row r="12" customFormat="false" ht="15" hidden="false" customHeight="true" outlineLevel="0" collapsed="false">
      <c r="A12" s="41" t="s">
        <v>70</v>
      </c>
      <c r="B12" s="42" t="n">
        <v>2.6</v>
      </c>
      <c r="C12" s="42" t="n">
        <v>3.6</v>
      </c>
      <c r="D12" s="42" t="n">
        <v>2.9</v>
      </c>
      <c r="E12" s="42" t="n">
        <v>3.04761904761905</v>
      </c>
      <c r="F12" s="42" t="n">
        <v>8.92</v>
      </c>
      <c r="G12" s="42" t="n">
        <v>5</v>
      </c>
      <c r="H12" s="42" t="n">
        <v>10</v>
      </c>
      <c r="I12" s="42" t="n">
        <v>5</v>
      </c>
      <c r="J12" s="42" t="n">
        <v>9.98276181956097</v>
      </c>
      <c r="K12" s="42" t="n">
        <v>9.95862836694632</v>
      </c>
      <c r="L12" s="42" t="n">
        <f aca="false">AVERAGE(Table2785[[#This Row],[2Bi Disappearance]:[2Bv Terrorism Injured ]])</f>
        <v>7.98827803730146</v>
      </c>
      <c r="M12" s="42" t="n">
        <v>10</v>
      </c>
      <c r="N12" s="42" t="n">
        <v>7.5</v>
      </c>
      <c r="O12" s="47" t="n">
        <v>5</v>
      </c>
      <c r="P12" s="47" t="n">
        <f aca="false">AVERAGE(Table2785[[#This Row],[2Ci Female Genital Mutilation]:[2Ciii Equal Inheritance Rights]])</f>
        <v>7.5</v>
      </c>
      <c r="Q12" s="42" t="n">
        <f aca="false">AVERAGE(F12,L12,P12)</f>
        <v>8.13609267910049</v>
      </c>
      <c r="R12" s="42" t="n">
        <v>10</v>
      </c>
      <c r="S12" s="42" t="n">
        <v>5</v>
      </c>
      <c r="T12" s="42" t="n">
        <v>5</v>
      </c>
      <c r="U12" s="42" t="n">
        <f aca="false">AVERAGE(R12:T12)</f>
        <v>6.66666666666667</v>
      </c>
      <c r="V12" s="42" t="n">
        <v>5</v>
      </c>
      <c r="W12" s="42" t="n">
        <v>5</v>
      </c>
      <c r="X12" s="42" t="n">
        <f aca="false">AVERAGE(Table2785[[#This Row],[4A Freedom to establish religious organizations]:[4B Autonomy of religious organizations]])</f>
        <v>5</v>
      </c>
      <c r="Y12" s="42" t="n">
        <v>7.5</v>
      </c>
      <c r="Z12" s="42" t="n">
        <v>5</v>
      </c>
      <c r="AA12" s="42" t="n">
        <v>7.5</v>
      </c>
      <c r="AB12" s="42" t="n">
        <v>5</v>
      </c>
      <c r="AC12" s="42" t="n">
        <v>5</v>
      </c>
      <c r="AD12" s="42" t="e">
        <f aca="false">AVERAGE(Table2785[[#This Row],[5Ci Political parties]:[5ciii educational, sporting and cultural organizations]])</f>
        <v>#N/A</v>
      </c>
      <c r="AE12" s="42" t="n">
        <v>7.5</v>
      </c>
      <c r="AF12" s="42" t="n">
        <v>5</v>
      </c>
      <c r="AG12" s="42" t="n">
        <v>7.5</v>
      </c>
      <c r="AH12" s="42" t="e">
        <f aca="false">AVERAGE(Table2785[[#This Row],[5Di Political parties]:[5diii educational, sporting and cultural organizations5]])</f>
        <v>#N/A</v>
      </c>
      <c r="AI12" s="42" t="n">
        <f aca="false">AVERAGE(Y12,Z12,AD12,AH12)</f>
        <v>6.25</v>
      </c>
      <c r="AJ12" s="42" t="n">
        <v>8.06070470060875</v>
      </c>
      <c r="AK12" s="47" t="n">
        <v>5</v>
      </c>
      <c r="AL12" s="47" t="n">
        <v>4.5</v>
      </c>
      <c r="AM12" s="47" t="n">
        <v>7.5</v>
      </c>
      <c r="AN12" s="47" t="n">
        <v>10</v>
      </c>
      <c r="AO12" s="47" t="n">
        <f aca="false">AVERAGE(Table2785[[#This Row],[6Di Access to foreign television (cable/ satellite)]:[6Dii Access to foreign newspapers]])</f>
        <v>8.75</v>
      </c>
      <c r="AP12" s="47" t="n">
        <v>10</v>
      </c>
      <c r="AQ12" s="42" t="n">
        <f aca="false">AVERAGE(AJ12:AL12,AO12:AP12)</f>
        <v>7.26214094012175</v>
      </c>
      <c r="AR12" s="42" t="n">
        <v>0</v>
      </c>
      <c r="AS12" s="42" t="n">
        <v>0</v>
      </c>
      <c r="AT12" s="42" t="n">
        <v>0</v>
      </c>
      <c r="AU12" s="42" t="n">
        <f aca="false">IFERROR(AVERAGE(AS12:AT12),"-")</f>
        <v>0</v>
      </c>
      <c r="AV12" s="42" t="n">
        <f aca="false">AVERAGE(AR12,AU12)</f>
        <v>0</v>
      </c>
      <c r="AW12" s="43" t="n">
        <f aca="false">AVERAGE(Table2785[[#This Row],[RULE OF LAW]],Table2785[[#This Row],[SECURITY &amp; SAFETY]],Table2785[[#This Row],[PERSONAL FREEDOM (minus Security &amp;Safety and Rule of Law)]],Table2785[[#This Row],[PERSONAL FREEDOM (minus Security &amp;Safety and Rule of Law)]])</f>
        <v>5.31380869235873</v>
      </c>
      <c r="AX12" s="44" t="n">
        <v>6.33</v>
      </c>
      <c r="AY12" s="45" t="n">
        <f aca="false">AVERAGE(Table2785[[#This Row],[PERSONAL FREEDOM]:[ECONOMIC FREEDOM]])</f>
        <v>5.82190434617936</v>
      </c>
      <c r="AZ12" s="61" t="n">
        <f aca="false">RANK(BA12,$BA$2:$BA$154)</f>
        <v>132</v>
      </c>
      <c r="BA12" s="30" t="n">
        <f aca="false">ROUND(AY12, 2)</f>
        <v>5.82</v>
      </c>
      <c r="BB12" s="43" t="n">
        <f aca="false">Table2785[[#This Row],[1 Rule of Law]]</f>
        <v>3.04761904761905</v>
      </c>
      <c r="BC12" s="43" t="n">
        <f aca="false">Table2785[[#This Row],[2 Security &amp; Safety]]</f>
        <v>8.13609267910049</v>
      </c>
      <c r="BD12" s="43" t="n">
        <f aca="false">AVERAGE(AQ12,U12,AI12,AV12,X12)</f>
        <v>5.03576152135768</v>
      </c>
    </row>
    <row r="13" customFormat="false" ht="15" hidden="false" customHeight="true" outlineLevel="0" collapsed="false">
      <c r="A13" s="41" t="s">
        <v>71</v>
      </c>
      <c r="B13" s="42" t="s">
        <v>60</v>
      </c>
      <c r="C13" s="42" t="s">
        <v>60</v>
      </c>
      <c r="D13" s="42" t="s">
        <v>60</v>
      </c>
      <c r="E13" s="42" t="n">
        <v>6.69434</v>
      </c>
      <c r="F13" s="42" t="n">
        <v>7.04</v>
      </c>
      <c r="G13" s="42" t="n">
        <v>10</v>
      </c>
      <c r="H13" s="42" t="n">
        <v>10</v>
      </c>
      <c r="I13" s="42" t="s">
        <v>60</v>
      </c>
      <c r="J13" s="42" t="n">
        <v>10</v>
      </c>
      <c r="K13" s="42" t="n">
        <v>10</v>
      </c>
      <c r="L13" s="42" t="n">
        <f aca="false">AVERAGE(Table2785[[#This Row],[2Bi Disappearance]:[2Bv Terrorism Injured ]])</f>
        <v>10</v>
      </c>
      <c r="M13" s="42" t="s">
        <v>60</v>
      </c>
      <c r="N13" s="42" t="n">
        <v>10</v>
      </c>
      <c r="O13" s="47" t="s">
        <v>60</v>
      </c>
      <c r="P13" s="47" t="n">
        <f aca="false">AVERAGE(Table2785[[#This Row],[2Ci Female Genital Mutilation]:[2Ciii Equal Inheritance Rights]])</f>
        <v>10</v>
      </c>
      <c r="Q13" s="42" t="n">
        <f aca="false">AVERAGE(F13,L13,P13)</f>
        <v>9.01333333333333</v>
      </c>
      <c r="R13" s="42" t="n">
        <v>10</v>
      </c>
      <c r="S13" s="42" t="n">
        <v>10</v>
      </c>
      <c r="T13" s="42" t="s">
        <v>60</v>
      </c>
      <c r="U13" s="42" t="n">
        <f aca="false">AVERAGE(R13:T13)</f>
        <v>10</v>
      </c>
      <c r="V13" s="42" t="s">
        <v>60</v>
      </c>
      <c r="W13" s="42" t="s">
        <v>60</v>
      </c>
      <c r="X13" s="42" t="s">
        <v>60</v>
      </c>
      <c r="Y13" s="42" t="s">
        <v>60</v>
      </c>
      <c r="Z13" s="42" t="s">
        <v>60</v>
      </c>
      <c r="AA13" s="42" t="s">
        <v>60</v>
      </c>
      <c r="AB13" s="42" t="s">
        <v>60</v>
      </c>
      <c r="AC13" s="42" t="s">
        <v>60</v>
      </c>
      <c r="AD13" s="42" t="s">
        <v>60</v>
      </c>
      <c r="AE13" s="42" t="s">
        <v>60</v>
      </c>
      <c r="AF13" s="42" t="s">
        <v>60</v>
      </c>
      <c r="AG13" s="42" t="s">
        <v>60</v>
      </c>
      <c r="AH13" s="42" t="s">
        <v>60</v>
      </c>
      <c r="AI13" s="42" t="s">
        <v>60</v>
      </c>
      <c r="AJ13" s="42" t="n">
        <v>10</v>
      </c>
      <c r="AK13" s="47" t="n">
        <v>9</v>
      </c>
      <c r="AL13" s="47" t="n">
        <v>7.75</v>
      </c>
      <c r="AM13" s="47" t="s">
        <v>60</v>
      </c>
      <c r="AN13" s="47" t="s">
        <v>60</v>
      </c>
      <c r="AO13" s="47" t="s">
        <v>60</v>
      </c>
      <c r="AP13" s="47" t="s">
        <v>60</v>
      </c>
      <c r="AQ13" s="42" t="n">
        <f aca="false">AVERAGE(AJ13:AL13,AO13:AP13)</f>
        <v>8.91666666666667</v>
      </c>
      <c r="AR13" s="42" t="n">
        <v>10</v>
      </c>
      <c r="AS13" s="42" t="n">
        <v>0</v>
      </c>
      <c r="AT13" s="42" t="n">
        <v>0</v>
      </c>
      <c r="AU13" s="42" t="n">
        <f aca="false">IFERROR(AVERAGE(AS13:AT13),"-")</f>
        <v>0</v>
      </c>
      <c r="AV13" s="42" t="n">
        <f aca="false">AVERAGE(AR13,AU13)</f>
        <v>5</v>
      </c>
      <c r="AW13" s="43" t="n">
        <f aca="false">AVERAGE(Table2785[[#This Row],[RULE OF LAW]],Table2785[[#This Row],[SECURITY &amp; SAFETY]],Table2785[[#This Row],[PERSONAL FREEDOM (minus Security &amp;Safety and Rule of Law)]],Table2785[[#This Row],[PERSONAL FREEDOM (minus Security &amp;Safety and Rule of Law)]])</f>
        <v>7.91302944444444</v>
      </c>
      <c r="AX13" s="44" t="n">
        <v>6.9</v>
      </c>
      <c r="AY13" s="45" t="n">
        <f aca="false">AVERAGE(Table2785[[#This Row],[PERSONAL FREEDOM]:[ECONOMIC FREEDOM]])</f>
        <v>7.40651472222222</v>
      </c>
      <c r="AZ13" s="61" t="n">
        <f aca="false">RANK(BA13,$BA$2:$BA$154)</f>
        <v>55</v>
      </c>
      <c r="BA13" s="30" t="n">
        <f aca="false">ROUND(AY13, 2)</f>
        <v>7.41</v>
      </c>
      <c r="BB13" s="43" t="n">
        <f aca="false">Table2785[[#This Row],[1 Rule of Law]]</f>
        <v>6.69434</v>
      </c>
      <c r="BC13" s="43" t="n">
        <f aca="false">Table2785[[#This Row],[2 Security &amp; Safety]]</f>
        <v>9.01333333333333</v>
      </c>
      <c r="BD13" s="43" t="n">
        <f aca="false">AVERAGE(AQ13,U13,AI13,AV13,X13)</f>
        <v>7.97222222222222</v>
      </c>
    </row>
    <row r="14" customFormat="false" ht="15" hidden="false" customHeight="true" outlineLevel="0" collapsed="false">
      <c r="A14" s="41" t="s">
        <v>72</v>
      </c>
      <c r="B14" s="42" t="n">
        <v>8.5</v>
      </c>
      <c r="C14" s="42" t="n">
        <v>6.9</v>
      </c>
      <c r="D14" s="42" t="n">
        <v>6.7</v>
      </c>
      <c r="E14" s="42" t="n">
        <v>7.36031746031746</v>
      </c>
      <c r="F14" s="42" t="n">
        <v>9.36</v>
      </c>
      <c r="G14" s="42" t="n">
        <v>10</v>
      </c>
      <c r="H14" s="42" t="n">
        <v>10</v>
      </c>
      <c r="I14" s="42" t="n">
        <v>10</v>
      </c>
      <c r="J14" s="42" t="n">
        <v>9.97008359033773</v>
      </c>
      <c r="K14" s="42" t="n">
        <v>9.98205015420264</v>
      </c>
      <c r="L14" s="42" t="n">
        <f aca="false">AVERAGE(Table2785[[#This Row],[2Bi Disappearance]:[2Bv Terrorism Injured ]])</f>
        <v>9.99042674890807</v>
      </c>
      <c r="M14" s="42" t="n">
        <v>9.5</v>
      </c>
      <c r="N14" s="42" t="n">
        <v>10</v>
      </c>
      <c r="O14" s="47" t="n">
        <v>10</v>
      </c>
      <c r="P14" s="47" t="n">
        <f aca="false">AVERAGE(Table2785[[#This Row],[2Ci Female Genital Mutilation]:[2Ciii Equal Inheritance Rights]])</f>
        <v>9.83333333333333</v>
      </c>
      <c r="Q14" s="42" t="n">
        <f aca="false">AVERAGE(F14,L14,P14)</f>
        <v>9.7279200274138</v>
      </c>
      <c r="R14" s="42" t="n">
        <v>10</v>
      </c>
      <c r="S14" s="42" t="n">
        <v>10</v>
      </c>
      <c r="T14" s="42" t="n">
        <v>10</v>
      </c>
      <c r="U14" s="42" t="n">
        <f aca="false">AVERAGE(R14:T14)</f>
        <v>10</v>
      </c>
      <c r="V14" s="42" t="n">
        <v>10</v>
      </c>
      <c r="W14" s="42" t="n">
        <v>10</v>
      </c>
      <c r="X14" s="42" t="n">
        <f aca="false">AVERAGE(Table2785[[#This Row],[4A Freedom to establish religious organizations]:[4B Autonomy of religious organizations]])</f>
        <v>10</v>
      </c>
      <c r="Y14" s="42" t="n">
        <v>10</v>
      </c>
      <c r="Z14" s="42" t="n">
        <v>10</v>
      </c>
      <c r="AA14" s="42" t="n">
        <v>10</v>
      </c>
      <c r="AB14" s="42" t="n">
        <v>10</v>
      </c>
      <c r="AC14" s="42" t="n">
        <v>7.5</v>
      </c>
      <c r="AD14" s="42" t="e">
        <f aca="false">AVERAGE(Table2785[[#This Row],[5Ci Political parties]:[5ciii educational, sporting and cultural organizations]])</f>
        <v>#N/A</v>
      </c>
      <c r="AE14" s="42" t="n">
        <v>10</v>
      </c>
      <c r="AF14" s="42" t="n">
        <v>10</v>
      </c>
      <c r="AG14" s="42" t="n">
        <v>10</v>
      </c>
      <c r="AH14" s="42" t="e">
        <f aca="false">AVERAGE(Table2785[[#This Row],[5Di Political parties]:[5diii educational, sporting and cultural organizations5]])</f>
        <v>#N/A</v>
      </c>
      <c r="AI14" s="42" t="n">
        <f aca="false">AVERAGE(Y14,Z14,AD14,AH14)</f>
        <v>9.79166666666667</v>
      </c>
      <c r="AJ14" s="42" t="n">
        <v>10</v>
      </c>
      <c r="AK14" s="47" t="n">
        <v>9.33333333333333</v>
      </c>
      <c r="AL14" s="47" t="n">
        <v>9</v>
      </c>
      <c r="AM14" s="47" t="n">
        <v>10</v>
      </c>
      <c r="AN14" s="47" t="n">
        <v>10</v>
      </c>
      <c r="AO14" s="47" t="n">
        <f aca="false">AVERAGE(Table2785[[#This Row],[6Di Access to foreign television (cable/ satellite)]:[6Dii Access to foreign newspapers]])</f>
        <v>10</v>
      </c>
      <c r="AP14" s="47" t="n">
        <v>10</v>
      </c>
      <c r="AQ14" s="42" t="n">
        <f aca="false">AVERAGE(AJ14:AL14,AO14:AP14)</f>
        <v>9.66666666666667</v>
      </c>
      <c r="AR14" s="42" t="n">
        <v>10</v>
      </c>
      <c r="AS14" s="42" t="n">
        <v>10</v>
      </c>
      <c r="AT14" s="42" t="n">
        <v>10</v>
      </c>
      <c r="AU14" s="42" t="n">
        <f aca="false">IFERROR(AVERAGE(AS14:AT14),"-")</f>
        <v>10</v>
      </c>
      <c r="AV14" s="42" t="n">
        <f aca="false">AVERAGE(AR14,AU14)</f>
        <v>10</v>
      </c>
      <c r="AW14" s="43" t="n">
        <f aca="false">AVERAGE(Table2785[[#This Row],[RULE OF LAW]],Table2785[[#This Row],[SECURITY &amp; SAFETY]],Table2785[[#This Row],[PERSONAL FREEDOM (minus Security &amp;Safety and Rule of Law)]],Table2785[[#This Row],[PERSONAL FREEDOM (minus Security &amp;Safety and Rule of Law)]])</f>
        <v>9.21789270526615</v>
      </c>
      <c r="AX14" s="44" t="n">
        <v>7.28</v>
      </c>
      <c r="AY14" s="45" t="n">
        <f aca="false">AVERAGE(Table2785[[#This Row],[PERSONAL FREEDOM]:[ECONOMIC FREEDOM]])</f>
        <v>8.24894635263308</v>
      </c>
      <c r="AZ14" s="61" t="n">
        <f aca="false">RANK(BA14,$BA$2:$BA$154)</f>
        <v>19</v>
      </c>
      <c r="BA14" s="30" t="n">
        <f aca="false">ROUND(AY14, 2)</f>
        <v>8.25</v>
      </c>
      <c r="BB14" s="43" t="n">
        <f aca="false">Table2785[[#This Row],[1 Rule of Law]]</f>
        <v>7.36031746031746</v>
      </c>
      <c r="BC14" s="43" t="n">
        <f aca="false">Table2785[[#This Row],[2 Security &amp; Safety]]</f>
        <v>9.7279200274138</v>
      </c>
      <c r="BD14" s="43" t="n">
        <f aca="false">AVERAGE(AQ14,U14,AI14,AV14,X14)</f>
        <v>9.89166666666667</v>
      </c>
    </row>
    <row r="15" customFormat="false" ht="15" hidden="false" customHeight="true" outlineLevel="0" collapsed="false">
      <c r="A15" s="41" t="s">
        <v>73</v>
      </c>
      <c r="B15" s="42" t="s">
        <v>60</v>
      </c>
      <c r="C15" s="42" t="s">
        <v>60</v>
      </c>
      <c r="D15" s="42" t="s">
        <v>60</v>
      </c>
      <c r="E15" s="42" t="n">
        <v>4.566594</v>
      </c>
      <c r="F15" s="42" t="n">
        <v>0</v>
      </c>
      <c r="G15" s="42" t="n">
        <v>10</v>
      </c>
      <c r="H15" s="42" t="n">
        <v>10</v>
      </c>
      <c r="I15" s="42" t="s">
        <v>60</v>
      </c>
      <c r="J15" s="42" t="n">
        <v>10</v>
      </c>
      <c r="K15" s="42" t="n">
        <v>10</v>
      </c>
      <c r="L15" s="42" t="n">
        <f aca="false">AVERAGE(Table2785[[#This Row],[2Bi Disappearance]:[2Bv Terrorism Injured ]])</f>
        <v>10</v>
      </c>
      <c r="M15" s="42" t="s">
        <v>60</v>
      </c>
      <c r="N15" s="42" t="n">
        <v>10</v>
      </c>
      <c r="O15" s="47" t="n">
        <v>10</v>
      </c>
      <c r="P15" s="47" t="n">
        <f aca="false">AVERAGE(Table2785[[#This Row],[2Ci Female Genital Mutilation]:[2Ciii Equal Inheritance Rights]])</f>
        <v>10</v>
      </c>
      <c r="Q15" s="42" t="n">
        <f aca="false">AVERAGE(F15,L15,P15)</f>
        <v>6.66666666666667</v>
      </c>
      <c r="R15" s="42" t="n">
        <v>10</v>
      </c>
      <c r="S15" s="42" t="n">
        <v>10</v>
      </c>
      <c r="T15" s="42" t="s">
        <v>60</v>
      </c>
      <c r="U15" s="42" t="n">
        <f aca="false">AVERAGE(R15:T15)</f>
        <v>10</v>
      </c>
      <c r="V15" s="42" t="s">
        <v>60</v>
      </c>
      <c r="W15" s="42" t="s">
        <v>60</v>
      </c>
      <c r="X15" s="42" t="s">
        <v>60</v>
      </c>
      <c r="Y15" s="42" t="s">
        <v>60</v>
      </c>
      <c r="Z15" s="42" t="s">
        <v>60</v>
      </c>
      <c r="AA15" s="42" t="s">
        <v>60</v>
      </c>
      <c r="AB15" s="42" t="s">
        <v>60</v>
      </c>
      <c r="AC15" s="42" t="s">
        <v>60</v>
      </c>
      <c r="AD15" s="42" t="s">
        <v>60</v>
      </c>
      <c r="AE15" s="42" t="s">
        <v>60</v>
      </c>
      <c r="AF15" s="42" t="s">
        <v>60</v>
      </c>
      <c r="AG15" s="42" t="s">
        <v>60</v>
      </c>
      <c r="AH15" s="42" t="s">
        <v>60</v>
      </c>
      <c r="AI15" s="42" t="s">
        <v>60</v>
      </c>
      <c r="AJ15" s="42" t="n">
        <v>10</v>
      </c>
      <c r="AK15" s="47" t="n">
        <v>7.33333333333333</v>
      </c>
      <c r="AL15" s="47" t="n">
        <v>7.75</v>
      </c>
      <c r="AM15" s="47" t="s">
        <v>60</v>
      </c>
      <c r="AN15" s="47" t="s">
        <v>60</v>
      </c>
      <c r="AO15" s="47" t="s">
        <v>60</v>
      </c>
      <c r="AP15" s="47" t="s">
        <v>60</v>
      </c>
      <c r="AQ15" s="42" t="n">
        <f aca="false">AVERAGE(AJ15:AL15,AO15:AP15)</f>
        <v>8.36111111111111</v>
      </c>
      <c r="AR15" s="42" t="n">
        <v>10</v>
      </c>
      <c r="AS15" s="42" t="n">
        <v>0</v>
      </c>
      <c r="AT15" s="42" t="n">
        <v>10</v>
      </c>
      <c r="AU15" s="42" t="n">
        <f aca="false">IFERROR(AVERAGE(AS15:AT15),"-")</f>
        <v>5</v>
      </c>
      <c r="AV15" s="42" t="n">
        <f aca="false">AVERAGE(AR15,AU15)</f>
        <v>7.5</v>
      </c>
      <c r="AW15" s="43" t="n">
        <f aca="false">AVERAGE(Table2785[[#This Row],[RULE OF LAW]],Table2785[[#This Row],[SECURITY &amp; SAFETY]],Table2785[[#This Row],[PERSONAL FREEDOM (minus Security &amp;Safety and Rule of Law)]],Table2785[[#This Row],[PERSONAL FREEDOM (minus Security &amp;Safety and Rule of Law)]])</f>
        <v>7.11850035185185</v>
      </c>
      <c r="AX15" s="44" t="n">
        <v>6.63</v>
      </c>
      <c r="AY15" s="45" t="n">
        <f aca="false">AVERAGE(Table2785[[#This Row],[PERSONAL FREEDOM]:[ECONOMIC FREEDOM]])</f>
        <v>6.87425017592593</v>
      </c>
      <c r="AZ15" s="61" t="n">
        <f aca="false">RANK(BA15,$BA$2:$BA$154)</f>
        <v>77</v>
      </c>
      <c r="BA15" s="30" t="n">
        <f aca="false">ROUND(AY15, 2)</f>
        <v>6.87</v>
      </c>
      <c r="BB15" s="43" t="n">
        <f aca="false">Table2785[[#This Row],[1 Rule of Law]]</f>
        <v>4.566594</v>
      </c>
      <c r="BC15" s="43" t="n">
        <f aca="false">Table2785[[#This Row],[2 Security &amp; Safety]]</f>
        <v>6.66666666666667</v>
      </c>
      <c r="BD15" s="43" t="n">
        <f aca="false">AVERAGE(AQ15,U15,AI15,AV15,X15)</f>
        <v>8.62037037037037</v>
      </c>
    </row>
    <row r="16" customFormat="false" ht="15" hidden="false" customHeight="true" outlineLevel="0" collapsed="false">
      <c r="A16" s="41" t="s">
        <v>74</v>
      </c>
      <c r="B16" s="42" t="s">
        <v>60</v>
      </c>
      <c r="C16" s="42" t="s">
        <v>60</v>
      </c>
      <c r="D16" s="42" t="s">
        <v>60</v>
      </c>
      <c r="E16" s="42" t="n">
        <v>4.269008</v>
      </c>
      <c r="F16" s="42" t="n">
        <v>6.64</v>
      </c>
      <c r="G16" s="42" t="n">
        <v>10</v>
      </c>
      <c r="H16" s="42" t="n">
        <v>10</v>
      </c>
      <c r="I16" s="42" t="n">
        <v>2.5</v>
      </c>
      <c r="J16" s="42" t="n">
        <v>10</v>
      </c>
      <c r="K16" s="42" t="n">
        <v>10</v>
      </c>
      <c r="L16" s="42" t="n">
        <f aca="false">AVERAGE(Table2785[[#This Row],[2Bi Disappearance]:[2Bv Terrorism Injured ]])</f>
        <v>8.5</v>
      </c>
      <c r="M16" s="42" t="n">
        <v>8.7</v>
      </c>
      <c r="N16" s="42" t="n">
        <v>10</v>
      </c>
      <c r="O16" s="47" t="n">
        <v>2.5</v>
      </c>
      <c r="P16" s="47" t="n">
        <f aca="false">AVERAGE(Table2785[[#This Row],[2Ci Female Genital Mutilation]:[2Ciii Equal Inheritance Rights]])</f>
        <v>7.06666666666667</v>
      </c>
      <c r="Q16" s="42" t="n">
        <f aca="false">AVERAGE(F16,L16,P16)</f>
        <v>7.40222222222222</v>
      </c>
      <c r="R16" s="42" t="n">
        <v>0</v>
      </c>
      <c r="S16" s="42" t="n">
        <v>10</v>
      </c>
      <c r="T16" s="42" t="n">
        <v>5</v>
      </c>
      <c r="U16" s="42" t="n">
        <f aca="false">AVERAGE(R16:T16)</f>
        <v>5</v>
      </c>
      <c r="V16" s="42" t="n">
        <v>10</v>
      </c>
      <c r="W16" s="42" t="n">
        <v>10</v>
      </c>
      <c r="X16" s="42" t="n">
        <f aca="false">AVERAGE(Table2785[[#This Row],[4A Freedom to establish religious organizations]:[4B Autonomy of religious organizations]])</f>
        <v>10</v>
      </c>
      <c r="Y16" s="42" t="n">
        <v>10</v>
      </c>
      <c r="Z16" s="42" t="n">
        <v>10</v>
      </c>
      <c r="AA16" s="42" t="n">
        <v>10</v>
      </c>
      <c r="AB16" s="42" t="n">
        <v>10</v>
      </c>
      <c r="AC16" s="42" t="n">
        <v>10</v>
      </c>
      <c r="AD16" s="42" t="e">
        <f aca="false">AVERAGE(Table2785[[#This Row],[5Ci Political parties]:[5ciii educational, sporting and cultural organizations]])</f>
        <v>#N/A</v>
      </c>
      <c r="AE16" s="42" t="n">
        <v>10</v>
      </c>
      <c r="AF16" s="42" t="n">
        <v>10</v>
      </c>
      <c r="AG16" s="42" t="n">
        <v>10</v>
      </c>
      <c r="AH16" s="42" t="e">
        <f aca="false">AVERAGE(Table2785[[#This Row],[5Di Political parties]:[5diii educational, sporting and cultural organizations5]])</f>
        <v>#N/A</v>
      </c>
      <c r="AI16" s="42" t="n">
        <f aca="false">AVERAGE(Y16,Z16,AD16,AH16)</f>
        <v>10</v>
      </c>
      <c r="AJ16" s="42" t="n">
        <v>10</v>
      </c>
      <c r="AK16" s="47" t="n">
        <v>6.33333333333333</v>
      </c>
      <c r="AL16" s="47" t="n">
        <v>7</v>
      </c>
      <c r="AM16" s="47" t="n">
        <v>10</v>
      </c>
      <c r="AN16" s="47" t="n">
        <v>10</v>
      </c>
      <c r="AO16" s="47" t="n">
        <f aca="false">AVERAGE(Table2785[[#This Row],[6Di Access to foreign television (cable/ satellite)]:[6Dii Access to foreign newspapers]])</f>
        <v>10</v>
      </c>
      <c r="AP16" s="47" t="n">
        <v>10</v>
      </c>
      <c r="AQ16" s="42" t="n">
        <f aca="false">AVERAGE(AJ16:AL16,AO16:AP16)</f>
        <v>8.66666666666667</v>
      </c>
      <c r="AR16" s="42" t="n">
        <v>5</v>
      </c>
      <c r="AS16" s="42" t="n">
        <v>10</v>
      </c>
      <c r="AT16" s="42" t="n">
        <v>10</v>
      </c>
      <c r="AU16" s="42" t="n">
        <f aca="false">IFERROR(AVERAGE(AS16:AT16),"-")</f>
        <v>10</v>
      </c>
      <c r="AV16" s="42" t="n">
        <f aca="false">AVERAGE(AR16,AU16)</f>
        <v>7.5</v>
      </c>
      <c r="AW16" s="43" t="n">
        <f aca="false">AVERAGE(Table2785[[#This Row],[RULE OF LAW]],Table2785[[#This Row],[SECURITY &amp; SAFETY]],Table2785[[#This Row],[PERSONAL FREEDOM (minus Security &amp;Safety and Rule of Law)]],Table2785[[#This Row],[PERSONAL FREEDOM (minus Security &amp;Safety and Rule of Law)]])</f>
        <v>7.03447422222222</v>
      </c>
      <c r="AX16" s="44" t="n">
        <v>5.85</v>
      </c>
      <c r="AY16" s="45" t="n">
        <f aca="false">AVERAGE(Table2785[[#This Row],[PERSONAL FREEDOM]:[ECONOMIC FREEDOM]])</f>
        <v>6.44223711111111</v>
      </c>
      <c r="AZ16" s="61" t="n">
        <f aca="false">RANK(BA16,$BA$2:$BA$154)</f>
        <v>104</v>
      </c>
      <c r="BA16" s="30" t="n">
        <f aca="false">ROUND(AY16, 2)</f>
        <v>6.44</v>
      </c>
      <c r="BB16" s="43" t="n">
        <f aca="false">Table2785[[#This Row],[1 Rule of Law]]</f>
        <v>4.269008</v>
      </c>
      <c r="BC16" s="43" t="n">
        <f aca="false">Table2785[[#This Row],[2 Security &amp; Safety]]</f>
        <v>7.40222222222222</v>
      </c>
      <c r="BD16" s="43" t="n">
        <f aca="false">AVERAGE(AQ16,U16,AI16,AV16,X16)</f>
        <v>8.23333333333333</v>
      </c>
    </row>
    <row r="17" customFormat="false" ht="15" hidden="false" customHeight="true" outlineLevel="0" collapsed="false">
      <c r="A17" s="41" t="s">
        <v>75</v>
      </c>
      <c r="B17" s="42" t="n">
        <v>4.2</v>
      </c>
      <c r="C17" s="42" t="n">
        <v>3.4</v>
      </c>
      <c r="D17" s="42" t="n">
        <v>2.3</v>
      </c>
      <c r="E17" s="42" t="n">
        <v>3.2984126984127</v>
      </c>
      <c r="F17" s="42" t="n">
        <v>5.16</v>
      </c>
      <c r="G17" s="42" t="n">
        <v>10</v>
      </c>
      <c r="H17" s="42" t="n">
        <v>10</v>
      </c>
      <c r="I17" s="42" t="n">
        <v>5</v>
      </c>
      <c r="J17" s="42" t="n">
        <v>10</v>
      </c>
      <c r="K17" s="42" t="n">
        <v>9.96189127867622</v>
      </c>
      <c r="L17" s="42" t="n">
        <f aca="false">AVERAGE(Table2785[[#This Row],[2Bi Disappearance]:[2Bv Terrorism Injured ]])</f>
        <v>8.99237825573524</v>
      </c>
      <c r="M17" s="42" t="n">
        <v>10</v>
      </c>
      <c r="N17" s="42" t="n">
        <v>10</v>
      </c>
      <c r="O17" s="47" t="n">
        <v>10</v>
      </c>
      <c r="P17" s="47" t="n">
        <f aca="false">AVERAGE(Table2785[[#This Row],[2Ci Female Genital Mutilation]:[2Ciii Equal Inheritance Rights]])</f>
        <v>10</v>
      </c>
      <c r="Q17" s="42" t="n">
        <f aca="false">AVERAGE(F17,L17,P17)</f>
        <v>8.05079275191175</v>
      </c>
      <c r="R17" s="42" t="n">
        <v>10</v>
      </c>
      <c r="S17" s="42" t="n">
        <v>10</v>
      </c>
      <c r="T17" s="42" t="n">
        <v>10</v>
      </c>
      <c r="U17" s="42" t="n">
        <f aca="false">AVERAGE(R17:T17)</f>
        <v>10</v>
      </c>
      <c r="V17" s="42" t="n">
        <v>10</v>
      </c>
      <c r="W17" s="42" t="n">
        <v>10</v>
      </c>
      <c r="X17" s="42" t="n">
        <f aca="false">AVERAGE(Table2785[[#This Row],[4A Freedom to establish religious organizations]:[4B Autonomy of religious organizations]])</f>
        <v>10</v>
      </c>
      <c r="Y17" s="42" t="n">
        <v>10</v>
      </c>
      <c r="Z17" s="42" t="n">
        <v>10</v>
      </c>
      <c r="AA17" s="42" t="n">
        <v>7.5</v>
      </c>
      <c r="AB17" s="42" t="n">
        <v>7.5</v>
      </c>
      <c r="AC17" s="42" t="n">
        <v>10</v>
      </c>
      <c r="AD17" s="42" t="e">
        <f aca="false">AVERAGE(Table2785[[#This Row],[5Ci Political parties]:[5ciii educational, sporting and cultural organizations]])</f>
        <v>#N/A</v>
      </c>
      <c r="AE17" s="42" t="n">
        <v>10</v>
      </c>
      <c r="AF17" s="42" t="n">
        <v>10</v>
      </c>
      <c r="AG17" s="42" t="n">
        <v>10</v>
      </c>
      <c r="AH17" s="42" t="e">
        <f aca="false">AVERAGE(Table2785[[#This Row],[5Di Political parties]:[5diii educational, sporting and cultural organizations5]])</f>
        <v>#N/A</v>
      </c>
      <c r="AI17" s="42" t="n">
        <f aca="false">AVERAGE(Y17,Z17,AD17,AH17)</f>
        <v>9.58333333333333</v>
      </c>
      <c r="AJ17" s="42" t="n">
        <v>10</v>
      </c>
      <c r="AK17" s="47" t="n">
        <v>5.33333333333333</v>
      </c>
      <c r="AL17" s="47" t="n">
        <v>4.5</v>
      </c>
      <c r="AM17" s="47" t="n">
        <v>10</v>
      </c>
      <c r="AN17" s="47" t="n">
        <v>10</v>
      </c>
      <c r="AO17" s="47" t="n">
        <f aca="false">AVERAGE(Table2785[[#This Row],[6Di Access to foreign television (cable/ satellite)]:[6Dii Access to foreign newspapers]])</f>
        <v>10</v>
      </c>
      <c r="AP17" s="47" t="n">
        <v>10</v>
      </c>
      <c r="AQ17" s="42" t="n">
        <f aca="false">AVERAGE(AJ17:AL17,AO17:AP17)</f>
        <v>7.96666666666667</v>
      </c>
      <c r="AR17" s="42" t="n">
        <v>10</v>
      </c>
      <c r="AS17" s="42" t="n">
        <v>10</v>
      </c>
      <c r="AT17" s="42" t="n">
        <v>10</v>
      </c>
      <c r="AU17" s="42" t="n">
        <f aca="false">IFERROR(AVERAGE(AS17:AT17),"-")</f>
        <v>10</v>
      </c>
      <c r="AV17" s="42" t="n">
        <f aca="false">AVERAGE(AR17,AU17)</f>
        <v>10</v>
      </c>
      <c r="AW17" s="43" t="n">
        <f aca="false">AVERAGE(Table2785[[#This Row],[RULE OF LAW]],Table2785[[#This Row],[SECURITY &amp; SAFETY]],Table2785[[#This Row],[PERSONAL FREEDOM (minus Security &amp;Safety and Rule of Law)]],Table2785[[#This Row],[PERSONAL FREEDOM (minus Security &amp;Safety and Rule of Law)]])</f>
        <v>7.59230136258111</v>
      </c>
      <c r="AX17" s="44" t="n">
        <v>6.48</v>
      </c>
      <c r="AY17" s="45" t="n">
        <f aca="false">AVERAGE(Table2785[[#This Row],[PERSONAL FREEDOM]:[ECONOMIC FREEDOM]])</f>
        <v>7.03615068129056</v>
      </c>
      <c r="AZ17" s="61" t="n">
        <f aca="false">RANK(BA17,$BA$2:$BA$154)</f>
        <v>63</v>
      </c>
      <c r="BA17" s="30" t="n">
        <f aca="false">ROUND(AY17, 2)</f>
        <v>7.04</v>
      </c>
      <c r="BB17" s="43" t="n">
        <f aca="false">Table2785[[#This Row],[1 Rule of Law]]</f>
        <v>3.2984126984127</v>
      </c>
      <c r="BC17" s="43" t="n">
        <f aca="false">Table2785[[#This Row],[2 Security &amp; Safety]]</f>
        <v>8.05079275191175</v>
      </c>
      <c r="BD17" s="43" t="n">
        <f aca="false">AVERAGE(AQ17,U17,AI17,AV17,X17)</f>
        <v>9.51</v>
      </c>
    </row>
    <row r="18" customFormat="false" ht="15" hidden="false" customHeight="true" outlineLevel="0" collapsed="false">
      <c r="A18" s="41" t="s">
        <v>76</v>
      </c>
      <c r="B18" s="42" t="n">
        <v>6.9</v>
      </c>
      <c r="C18" s="42" t="n">
        <v>4.9</v>
      </c>
      <c r="D18" s="42" t="n">
        <v>5.4</v>
      </c>
      <c r="E18" s="42" t="n">
        <v>5.73015873015873</v>
      </c>
      <c r="F18" s="42" t="n">
        <v>9.48</v>
      </c>
      <c r="G18" s="42" t="n">
        <v>10</v>
      </c>
      <c r="H18" s="42" t="n">
        <v>10</v>
      </c>
      <c r="I18" s="42" t="n">
        <v>7.5</v>
      </c>
      <c r="J18" s="42" t="n">
        <v>10</v>
      </c>
      <c r="K18" s="42" t="n">
        <v>10</v>
      </c>
      <c r="L18" s="42" t="n">
        <f aca="false">AVERAGE(Table2785[[#This Row],[2Bi Disappearance]:[2Bv Terrorism Injured ]])</f>
        <v>9.5</v>
      </c>
      <c r="M18" s="42" t="n">
        <v>10</v>
      </c>
      <c r="N18" s="42" t="n">
        <v>10</v>
      </c>
      <c r="O18" s="47" t="n">
        <v>5</v>
      </c>
      <c r="P18" s="47" t="n">
        <f aca="false">AVERAGE(Table2785[[#This Row],[2Ci Female Genital Mutilation]:[2Ciii Equal Inheritance Rights]])</f>
        <v>8.33333333333333</v>
      </c>
      <c r="Q18" s="42" t="n">
        <f aca="false">AVERAGE(F18,L18,P18)</f>
        <v>9.10444444444445</v>
      </c>
      <c r="R18" s="42" t="n">
        <v>0</v>
      </c>
      <c r="S18" s="42" t="n">
        <v>10</v>
      </c>
      <c r="T18" s="42" t="n">
        <v>10</v>
      </c>
      <c r="U18" s="42" t="n">
        <f aca="false">AVERAGE(R18:T18)</f>
        <v>6.66666666666667</v>
      </c>
      <c r="V18" s="42" t="n">
        <v>7.5</v>
      </c>
      <c r="W18" s="42" t="n">
        <v>7.5</v>
      </c>
      <c r="X18" s="42" t="n">
        <f aca="false">AVERAGE(Table2785[[#This Row],[4A Freedom to establish religious organizations]:[4B Autonomy of religious organizations]])</f>
        <v>7.5</v>
      </c>
      <c r="Y18" s="42" t="n">
        <v>10</v>
      </c>
      <c r="Z18" s="42" t="n">
        <v>10</v>
      </c>
      <c r="AA18" s="42" t="n">
        <v>2.5</v>
      </c>
      <c r="AB18" s="42" t="n">
        <v>7.5</v>
      </c>
      <c r="AC18" s="42" t="n">
        <v>10</v>
      </c>
      <c r="AD18" s="42" t="e">
        <f aca="false">AVERAGE(Table2785[[#This Row],[5Ci Political parties]:[5ciii educational, sporting and cultural organizations]])</f>
        <v>#N/A</v>
      </c>
      <c r="AE18" s="42" t="n">
        <v>10</v>
      </c>
      <c r="AF18" s="42" t="n">
        <v>7.5</v>
      </c>
      <c r="AG18" s="42" t="n">
        <v>10</v>
      </c>
      <c r="AH18" s="42" t="e">
        <f aca="false">AVERAGE(Table2785[[#This Row],[5Di Political parties]:[5diii educational, sporting and cultural organizations5]])</f>
        <v>#N/A</v>
      </c>
      <c r="AI18" s="42" t="n">
        <f aca="false">AVERAGE(Y18,Z18,AD18,AH18)</f>
        <v>8.95833333333333</v>
      </c>
      <c r="AJ18" s="42" t="n">
        <v>10</v>
      </c>
      <c r="AK18" s="47" t="n">
        <v>7</v>
      </c>
      <c r="AL18" s="47" t="n">
        <v>4.25</v>
      </c>
      <c r="AM18" s="47" t="n">
        <v>10</v>
      </c>
      <c r="AN18" s="47" t="n">
        <v>10</v>
      </c>
      <c r="AO18" s="47" t="n">
        <f aca="false">AVERAGE(Table2785[[#This Row],[6Di Access to foreign television (cable/ satellite)]:[6Dii Access to foreign newspapers]])</f>
        <v>10</v>
      </c>
      <c r="AP18" s="47" t="n">
        <v>10</v>
      </c>
      <c r="AQ18" s="42" t="n">
        <f aca="false">AVERAGE(AJ18:AL18,AO18:AP18)</f>
        <v>8.25</v>
      </c>
      <c r="AR18" s="42" t="n">
        <v>10</v>
      </c>
      <c r="AS18" s="42" t="n">
        <v>10</v>
      </c>
      <c r="AT18" s="42" t="n">
        <v>10</v>
      </c>
      <c r="AU18" s="42" t="n">
        <f aca="false">IFERROR(AVERAGE(AS18:AT18),"-")</f>
        <v>10</v>
      </c>
      <c r="AV18" s="42" t="n">
        <f aca="false">AVERAGE(AR18,AU18)</f>
        <v>10</v>
      </c>
      <c r="AW18" s="43" t="n">
        <f aca="false">AVERAGE(Table2785[[#This Row],[RULE OF LAW]],Table2785[[#This Row],[SECURITY &amp; SAFETY]],Table2785[[#This Row],[PERSONAL FREEDOM (minus Security &amp;Safety and Rule of Law)]],Table2785[[#This Row],[PERSONAL FREEDOM (minus Security &amp;Safety and Rule of Law)]])</f>
        <v>7.84615079365079</v>
      </c>
      <c r="AX18" s="44" t="n">
        <v>6.83</v>
      </c>
      <c r="AY18" s="45" t="n">
        <f aca="false">AVERAGE(Table2785[[#This Row],[PERSONAL FREEDOM]:[ECONOMIC FREEDOM]])</f>
        <v>7.3380753968254</v>
      </c>
      <c r="AZ18" s="61" t="n">
        <f aca="false">RANK(BA18,$BA$2:$BA$154)</f>
        <v>57</v>
      </c>
      <c r="BA18" s="30" t="n">
        <f aca="false">ROUND(AY18, 2)</f>
        <v>7.34</v>
      </c>
      <c r="BB18" s="43" t="n">
        <f aca="false">Table2785[[#This Row],[1 Rule of Law]]</f>
        <v>5.73015873015873</v>
      </c>
      <c r="BC18" s="43" t="n">
        <f aca="false">Table2785[[#This Row],[2 Security &amp; Safety]]</f>
        <v>9.10444444444445</v>
      </c>
      <c r="BD18" s="43" t="n">
        <f aca="false">AVERAGE(AQ18,U18,AI18,AV18,X18)</f>
        <v>8.275</v>
      </c>
    </row>
    <row r="19" customFormat="false" ht="15" hidden="false" customHeight="true" outlineLevel="0" collapsed="false">
      <c r="A19" s="41" t="s">
        <v>77</v>
      </c>
      <c r="B19" s="42" t="n">
        <v>4.7</v>
      </c>
      <c r="C19" s="42" t="n">
        <v>6.1</v>
      </c>
      <c r="D19" s="42" t="n">
        <v>6.4</v>
      </c>
      <c r="E19" s="42" t="n">
        <v>5.6984126984127</v>
      </c>
      <c r="F19" s="42" t="n">
        <v>2.64</v>
      </c>
      <c r="G19" s="42" t="n">
        <v>10</v>
      </c>
      <c r="H19" s="42" t="n">
        <v>10</v>
      </c>
      <c r="I19" s="42" t="n">
        <v>10</v>
      </c>
      <c r="J19" s="42" t="n">
        <v>10</v>
      </c>
      <c r="K19" s="42" t="n">
        <v>10</v>
      </c>
      <c r="L19" s="42" t="n">
        <f aca="false">AVERAGE(Table2785[[#This Row],[2Bi Disappearance]:[2Bv Terrorism Injured ]])</f>
        <v>10</v>
      </c>
      <c r="M19" s="42" t="n">
        <v>10</v>
      </c>
      <c r="N19" s="42" t="n">
        <v>10</v>
      </c>
      <c r="O19" s="47" t="n">
        <v>5</v>
      </c>
      <c r="P19" s="47" t="n">
        <f aca="false">AVERAGE(Table2785[[#This Row],[2Ci Female Genital Mutilation]:[2Ciii Equal Inheritance Rights]])</f>
        <v>8.33333333333333</v>
      </c>
      <c r="Q19" s="42" t="n">
        <f aca="false">AVERAGE(F19,L19,P19)</f>
        <v>6.99111111111111</v>
      </c>
      <c r="R19" s="42" t="n">
        <v>5</v>
      </c>
      <c r="S19" s="42" t="n">
        <v>10</v>
      </c>
      <c r="T19" s="42" t="n">
        <v>5</v>
      </c>
      <c r="U19" s="42" t="n">
        <f aca="false">AVERAGE(R19:T19)</f>
        <v>6.66666666666667</v>
      </c>
      <c r="V19" s="42" t="n">
        <v>5</v>
      </c>
      <c r="W19" s="42" t="n">
        <v>7.5</v>
      </c>
      <c r="X19" s="42" t="n">
        <f aca="false">AVERAGE(Table2785[[#This Row],[4A Freedom to establish religious organizations]:[4B Autonomy of religious organizations]])</f>
        <v>6.25</v>
      </c>
      <c r="Y19" s="42" t="n">
        <v>7.5</v>
      </c>
      <c r="Z19" s="42" t="n">
        <v>7.5</v>
      </c>
      <c r="AA19" s="42" t="n">
        <v>5</v>
      </c>
      <c r="AB19" s="42" t="n">
        <v>5</v>
      </c>
      <c r="AC19" s="42" t="n">
        <v>7.5</v>
      </c>
      <c r="AD19" s="42" t="e">
        <f aca="false">AVERAGE(Table2785[[#This Row],[5Ci Political parties]:[5ciii educational, sporting and cultural organizations]])</f>
        <v>#N/A</v>
      </c>
      <c r="AE19" s="42" t="n">
        <v>5</v>
      </c>
      <c r="AF19" s="42" t="n">
        <v>5</v>
      </c>
      <c r="AG19" s="42" t="n">
        <v>5</v>
      </c>
      <c r="AH19" s="42" t="e">
        <f aca="false">AVERAGE(Table2785[[#This Row],[5Di Political parties]:[5diii educational, sporting and cultural organizations5]])</f>
        <v>#N/A</v>
      </c>
      <c r="AI19" s="42" t="n">
        <f aca="false">AVERAGE(Y19,Z19,AD19,AH19)</f>
        <v>6.45833333333333</v>
      </c>
      <c r="AJ19" s="42" t="n">
        <v>10</v>
      </c>
      <c r="AK19" s="47" t="n">
        <v>6.33333333333333</v>
      </c>
      <c r="AL19" s="47" t="n">
        <v>5.75</v>
      </c>
      <c r="AM19" s="47" t="n">
        <v>7.5</v>
      </c>
      <c r="AN19" s="47" t="n">
        <v>5</v>
      </c>
      <c r="AO19" s="47" t="n">
        <f aca="false">AVERAGE(Table2785[[#This Row],[6Di Access to foreign television (cable/ satellite)]:[6Dii Access to foreign newspapers]])</f>
        <v>6.25</v>
      </c>
      <c r="AP19" s="47" t="n">
        <v>7.5</v>
      </c>
      <c r="AQ19" s="42" t="n">
        <f aca="false">AVERAGE(AJ19:AL19,AO19:AP19)</f>
        <v>7.16666666666667</v>
      </c>
      <c r="AR19" s="42" t="n">
        <v>5</v>
      </c>
      <c r="AS19" s="42" t="n">
        <v>0</v>
      </c>
      <c r="AT19" s="42" t="n">
        <v>0</v>
      </c>
      <c r="AU19" s="42" t="n">
        <f aca="false">IFERROR(AVERAGE(AS19:AT19),"-")</f>
        <v>0</v>
      </c>
      <c r="AV19" s="42" t="n">
        <f aca="false">AVERAGE(AR19,AU19)</f>
        <v>2.5</v>
      </c>
      <c r="AW19" s="43" t="n">
        <f aca="false">AVERAGE(Table2785[[#This Row],[RULE OF LAW]],Table2785[[#This Row],[SECURITY &amp; SAFETY]],Table2785[[#This Row],[PERSONAL FREEDOM (minus Security &amp;Safety and Rule of Law)]],Table2785[[#This Row],[PERSONAL FREEDOM (minus Security &amp;Safety and Rule of Law)]])</f>
        <v>6.07654761904762</v>
      </c>
      <c r="AX19" s="44" t="n">
        <v>7.25</v>
      </c>
      <c r="AY19" s="45" t="n">
        <f aca="false">AVERAGE(Table2785[[#This Row],[PERSONAL FREEDOM]:[ECONOMIC FREEDOM]])</f>
        <v>6.66327380952381</v>
      </c>
      <c r="AZ19" s="61" t="n">
        <f aca="false">RANK(BA19,$BA$2:$BA$154)</f>
        <v>91</v>
      </c>
      <c r="BA19" s="30" t="n">
        <f aca="false">ROUND(AY19, 2)</f>
        <v>6.66</v>
      </c>
      <c r="BB19" s="43" t="n">
        <f aca="false">Table2785[[#This Row],[1 Rule of Law]]</f>
        <v>5.6984126984127</v>
      </c>
      <c r="BC19" s="43" t="n">
        <f aca="false">Table2785[[#This Row],[2 Security &amp; Safety]]</f>
        <v>6.99111111111111</v>
      </c>
      <c r="BD19" s="43" t="n">
        <f aca="false">AVERAGE(AQ19,U19,AI19,AV19,X19)</f>
        <v>5.80833333333333</v>
      </c>
    </row>
    <row r="20" customFormat="false" ht="15" hidden="false" customHeight="true" outlineLevel="0" collapsed="false">
      <c r="A20" s="41" t="s">
        <v>78</v>
      </c>
      <c r="B20" s="42" t="n">
        <v>5.5</v>
      </c>
      <c r="C20" s="42" t="n">
        <v>5.1</v>
      </c>
      <c r="D20" s="42" t="n">
        <v>3.7</v>
      </c>
      <c r="E20" s="42" t="n">
        <v>4.74603174603175</v>
      </c>
      <c r="F20" s="42" t="n">
        <v>0</v>
      </c>
      <c r="G20" s="42" t="n">
        <v>5</v>
      </c>
      <c r="H20" s="42" t="n">
        <v>10</v>
      </c>
      <c r="I20" s="42" t="n">
        <v>10</v>
      </c>
      <c r="J20" s="42" t="n">
        <v>9.99832205772062</v>
      </c>
      <c r="K20" s="42" t="n">
        <v>10</v>
      </c>
      <c r="L20" s="42" t="n">
        <f aca="false">AVERAGE(Table2785[[#This Row],[2Bi Disappearance]:[2Bv Terrorism Injured ]])</f>
        <v>8.99966441154412</v>
      </c>
      <c r="M20" s="42" t="n">
        <v>10</v>
      </c>
      <c r="N20" s="42" t="n">
        <v>10</v>
      </c>
      <c r="O20" s="47" t="n">
        <v>7.5</v>
      </c>
      <c r="P20" s="47" t="n">
        <f aca="false">AVERAGE(Table2785[[#This Row],[2Ci Female Genital Mutilation]:[2Ciii Equal Inheritance Rights]])</f>
        <v>9.16666666666667</v>
      </c>
      <c r="Q20" s="42" t="n">
        <f aca="false">AVERAGE(F20,L20,P20)</f>
        <v>6.05544369273693</v>
      </c>
      <c r="R20" s="42" t="n">
        <v>10</v>
      </c>
      <c r="S20" s="42" t="n">
        <v>10</v>
      </c>
      <c r="T20" s="42" t="n">
        <v>10</v>
      </c>
      <c r="U20" s="42" t="n">
        <f aca="false">AVERAGE(R20:T20)</f>
        <v>10</v>
      </c>
      <c r="V20" s="42" t="n">
        <v>10</v>
      </c>
      <c r="W20" s="42" t="n">
        <v>10</v>
      </c>
      <c r="X20" s="42" t="n">
        <f aca="false">AVERAGE(Table2785[[#This Row],[4A Freedom to establish religious organizations]:[4B Autonomy of religious organizations]])</f>
        <v>10</v>
      </c>
      <c r="Y20" s="42" t="n">
        <v>10</v>
      </c>
      <c r="Z20" s="42" t="n">
        <v>10</v>
      </c>
      <c r="AA20" s="42" t="n">
        <v>7.5</v>
      </c>
      <c r="AB20" s="42" t="n">
        <v>7.5</v>
      </c>
      <c r="AC20" s="42" t="n">
        <v>10</v>
      </c>
      <c r="AD20" s="42" t="e">
        <f aca="false">AVERAGE(Table2785[[#This Row],[5Ci Political parties]:[5ciii educational, sporting and cultural organizations]])</f>
        <v>#N/A</v>
      </c>
      <c r="AE20" s="42" t="n">
        <v>10</v>
      </c>
      <c r="AF20" s="42" t="n">
        <v>10</v>
      </c>
      <c r="AG20" s="42" t="n">
        <v>10</v>
      </c>
      <c r="AH20" s="42" t="e">
        <f aca="false">AVERAGE(Table2785[[#This Row],[5Di Political parties]:[5diii educational, sporting and cultural organizations5]])</f>
        <v>#N/A</v>
      </c>
      <c r="AI20" s="42" t="n">
        <f aca="false">AVERAGE(Y20,Z20,AD20,AH20)</f>
        <v>9.58333333333333</v>
      </c>
      <c r="AJ20" s="42" t="n">
        <v>7.48308658093063</v>
      </c>
      <c r="AK20" s="47" t="n">
        <v>5.66666666666667</v>
      </c>
      <c r="AL20" s="47" t="n">
        <v>4.5</v>
      </c>
      <c r="AM20" s="47" t="n">
        <v>10</v>
      </c>
      <c r="AN20" s="47" t="n">
        <v>10</v>
      </c>
      <c r="AO20" s="47" t="n">
        <f aca="false">AVERAGE(Table2785[[#This Row],[6Di Access to foreign television (cable/ satellite)]:[6Dii Access to foreign newspapers]])</f>
        <v>10</v>
      </c>
      <c r="AP20" s="47" t="n">
        <v>10</v>
      </c>
      <c r="AQ20" s="42" t="n">
        <f aca="false">AVERAGE(AJ20:AL20,AO20:AP20)</f>
        <v>7.52995064951946</v>
      </c>
      <c r="AR20" s="42" t="n">
        <v>10</v>
      </c>
      <c r="AS20" s="42" t="n">
        <v>10</v>
      </c>
      <c r="AT20" s="42" t="n">
        <v>10</v>
      </c>
      <c r="AU20" s="42" t="n">
        <f aca="false">IFERROR(AVERAGE(AS20:AT20),"-")</f>
        <v>10</v>
      </c>
      <c r="AV20" s="42" t="n">
        <f aca="false">AVERAGE(AR20,AU20)</f>
        <v>10</v>
      </c>
      <c r="AW20" s="43" t="n">
        <f aca="false">AVERAGE(Table2785[[#This Row],[RULE OF LAW]],Table2785[[#This Row],[SECURITY &amp; SAFETY]],Table2785[[#This Row],[PERSONAL FREEDOM (minus Security &amp;Safety and Rule of Law)]],Table2785[[#This Row],[PERSONAL FREEDOM (minus Security &amp;Safety and Rule of Law)]])</f>
        <v>7.41169725797745</v>
      </c>
      <c r="AX20" s="44" t="n">
        <v>6.54</v>
      </c>
      <c r="AY20" s="45" t="n">
        <f aca="false">AVERAGE(Table2785[[#This Row],[PERSONAL FREEDOM]:[ECONOMIC FREEDOM]])</f>
        <v>6.97584862898872</v>
      </c>
      <c r="AZ20" s="61" t="n">
        <f aca="false">RANK(BA20,$BA$2:$BA$154)</f>
        <v>68</v>
      </c>
      <c r="BA20" s="30" t="n">
        <f aca="false">ROUND(AY20, 2)</f>
        <v>6.98</v>
      </c>
      <c r="BB20" s="43" t="n">
        <f aca="false">Table2785[[#This Row],[1 Rule of Law]]</f>
        <v>4.74603174603175</v>
      </c>
      <c r="BC20" s="43" t="n">
        <f aca="false">Table2785[[#This Row],[2 Security &amp; Safety]]</f>
        <v>6.05544369273693</v>
      </c>
      <c r="BD20" s="43" t="n">
        <f aca="false">AVERAGE(AQ20,U20,AI20,AV20,X20)</f>
        <v>9.42265679657056</v>
      </c>
    </row>
    <row r="21" customFormat="false" ht="15" hidden="false" customHeight="true" outlineLevel="0" collapsed="false">
      <c r="A21" s="41" t="s">
        <v>203</v>
      </c>
      <c r="B21" s="42" t="s">
        <v>60</v>
      </c>
      <c r="C21" s="42" t="s">
        <v>60</v>
      </c>
      <c r="D21" s="42" t="s">
        <v>60</v>
      </c>
      <c r="E21" s="42" t="n">
        <v>6.426511</v>
      </c>
      <c r="F21" s="42" t="n">
        <v>9.2</v>
      </c>
      <c r="G21" s="42" t="n">
        <v>10</v>
      </c>
      <c r="H21" s="42" t="n">
        <v>10</v>
      </c>
      <c r="I21" s="42" t="s">
        <v>60</v>
      </c>
      <c r="J21" s="42" t="n">
        <v>10</v>
      </c>
      <c r="K21" s="42" t="n">
        <v>10</v>
      </c>
      <c r="L21" s="42" t="n">
        <f aca="false">AVERAGE(Table2785[[#This Row],[2Bi Disappearance]:[2Bv Terrorism Injured ]])</f>
        <v>10</v>
      </c>
      <c r="M21" s="42" t="n">
        <v>9</v>
      </c>
      <c r="N21" s="42" t="n">
        <v>10</v>
      </c>
      <c r="O21" s="47" t="n">
        <v>0</v>
      </c>
      <c r="P21" s="47" t="n">
        <f aca="false">AVERAGE(Table2785[[#This Row],[2Ci Female Genital Mutilation]:[2Ciii Equal Inheritance Rights]])</f>
        <v>6.33333333333333</v>
      </c>
      <c r="Q21" s="42" t="n">
        <f aca="false">AVERAGE(F21,L21,P21)</f>
        <v>8.51111111111111</v>
      </c>
      <c r="R21" s="42" t="n">
        <v>10</v>
      </c>
      <c r="S21" s="42" t="n">
        <v>5</v>
      </c>
      <c r="T21" s="42" t="n">
        <v>10</v>
      </c>
      <c r="U21" s="42" t="n">
        <f aca="false">AVERAGE(R21:T21)</f>
        <v>8.33333333333333</v>
      </c>
      <c r="V21" s="42" t="s">
        <v>60</v>
      </c>
      <c r="W21" s="42" t="s">
        <v>60</v>
      </c>
      <c r="X21" s="42" t="s">
        <v>60</v>
      </c>
      <c r="Y21" s="42" t="s">
        <v>60</v>
      </c>
      <c r="Z21" s="42" t="s">
        <v>60</v>
      </c>
      <c r="AA21" s="42" t="s">
        <v>60</v>
      </c>
      <c r="AB21" s="42" t="s">
        <v>60</v>
      </c>
      <c r="AC21" s="42" t="s">
        <v>60</v>
      </c>
      <c r="AD21" s="42" t="s">
        <v>60</v>
      </c>
      <c r="AE21" s="42" t="s">
        <v>60</v>
      </c>
      <c r="AF21" s="42" t="s">
        <v>60</v>
      </c>
      <c r="AG21" s="42" t="s">
        <v>60</v>
      </c>
      <c r="AH21" s="42" t="s">
        <v>60</v>
      </c>
      <c r="AI21" s="42" t="s">
        <v>60</v>
      </c>
      <c r="AJ21" s="42" t="n">
        <v>10</v>
      </c>
      <c r="AK21" s="47" t="n">
        <v>0.666666666666667</v>
      </c>
      <c r="AL21" s="47" t="n">
        <v>3.75</v>
      </c>
      <c r="AM21" s="47" t="s">
        <v>60</v>
      </c>
      <c r="AN21" s="47" t="s">
        <v>60</v>
      </c>
      <c r="AO21" s="47" t="s">
        <v>60</v>
      </c>
      <c r="AP21" s="47" t="s">
        <v>60</v>
      </c>
      <c r="AQ21" s="42" t="n">
        <f aca="false">AVERAGE(AJ21:AL21,AO21:AP21)</f>
        <v>4.80555555555556</v>
      </c>
      <c r="AR21" s="42" t="n">
        <v>0</v>
      </c>
      <c r="AS21" s="42" t="n">
        <v>0</v>
      </c>
      <c r="AT21" s="42" t="n">
        <v>10</v>
      </c>
      <c r="AU21" s="42" t="n">
        <f aca="false">IFERROR(AVERAGE(AS21:AT21),"-")</f>
        <v>5</v>
      </c>
      <c r="AV21" s="42" t="n">
        <f aca="false">AVERAGE(AR21,AU21)</f>
        <v>2.5</v>
      </c>
      <c r="AW21" s="43" t="n">
        <f aca="false">AVERAGE(Table2785[[#This Row],[RULE OF LAW]],Table2785[[#This Row],[SECURITY &amp; SAFETY]],Table2785[[#This Row],[PERSONAL FREEDOM (minus Security &amp;Safety and Rule of Law)]],Table2785[[#This Row],[PERSONAL FREEDOM (minus Security &amp;Safety and Rule of Law)]])</f>
        <v>6.34088700925926</v>
      </c>
      <c r="AX21" s="44" t="n">
        <v>7.18</v>
      </c>
      <c r="AY21" s="45" t="n">
        <f aca="false">AVERAGE(Table2785[[#This Row],[PERSONAL FREEDOM]:[ECONOMIC FREEDOM]])</f>
        <v>6.76044350462963</v>
      </c>
      <c r="AZ21" s="61" t="n">
        <f aca="false">RANK(BA21,$BA$2:$BA$154)</f>
        <v>84</v>
      </c>
      <c r="BA21" s="30" t="n">
        <f aca="false">ROUND(AY21, 2)</f>
        <v>6.76</v>
      </c>
      <c r="BB21" s="43" t="n">
        <f aca="false">Table2785[[#This Row],[1 Rule of Law]]</f>
        <v>6.426511</v>
      </c>
      <c r="BC21" s="43" t="n">
        <f aca="false">Table2785[[#This Row],[2 Security &amp; Safety]]</f>
        <v>8.51111111111111</v>
      </c>
      <c r="BD21" s="43" t="n">
        <f aca="false">AVERAGE(AQ21,U21,AI21,AV21,X21)</f>
        <v>5.21296296296296</v>
      </c>
    </row>
    <row r="22" customFormat="false" ht="15" hidden="false" customHeight="true" outlineLevel="0" collapsed="false">
      <c r="A22" s="41" t="s">
        <v>79</v>
      </c>
      <c r="B22" s="42" t="n">
        <v>5.9</v>
      </c>
      <c r="C22" s="42" t="n">
        <v>5.3</v>
      </c>
      <c r="D22" s="42" t="n">
        <v>4.1</v>
      </c>
      <c r="E22" s="42" t="n">
        <v>5.0984126984127</v>
      </c>
      <c r="F22" s="42" t="n">
        <v>9.24</v>
      </c>
      <c r="G22" s="42" t="n">
        <v>10</v>
      </c>
      <c r="H22" s="42" t="n">
        <v>10</v>
      </c>
      <c r="I22" s="42" t="n">
        <v>10</v>
      </c>
      <c r="J22" s="42" t="n">
        <v>9.63493483769385</v>
      </c>
      <c r="K22" s="42" t="n">
        <v>9.17860338481117</v>
      </c>
      <c r="L22" s="42" t="n">
        <f aca="false">AVERAGE(Table2785[[#This Row],[2Bi Disappearance]:[2Bv Terrorism Injured ]])</f>
        <v>9.76270764450101</v>
      </c>
      <c r="M22" s="42" t="n">
        <v>10</v>
      </c>
      <c r="N22" s="42" t="n">
        <v>10</v>
      </c>
      <c r="O22" s="47" t="n">
        <v>10</v>
      </c>
      <c r="P22" s="47" t="n">
        <f aca="false">AVERAGE(Table2785[[#This Row],[2Ci Female Genital Mutilation]:[2Ciii Equal Inheritance Rights]])</f>
        <v>10</v>
      </c>
      <c r="Q22" s="42" t="n">
        <f aca="false">AVERAGE(F22,L22,P22)</f>
        <v>9.66756921483367</v>
      </c>
      <c r="R22" s="42" t="n">
        <v>10</v>
      </c>
      <c r="S22" s="42" t="n">
        <v>10</v>
      </c>
      <c r="T22" s="42" t="n">
        <v>10</v>
      </c>
      <c r="U22" s="42" t="n">
        <f aca="false">AVERAGE(R22:T22)</f>
        <v>10</v>
      </c>
      <c r="V22" s="42" t="n">
        <v>7.5</v>
      </c>
      <c r="W22" s="42" t="n">
        <v>7.5</v>
      </c>
      <c r="X22" s="42" t="n">
        <f aca="false">AVERAGE(Table2785[[#This Row],[4A Freedom to establish religious organizations]:[4B Autonomy of religious organizations]])</f>
        <v>7.5</v>
      </c>
      <c r="Y22" s="42" t="n">
        <v>10</v>
      </c>
      <c r="Z22" s="42" t="n">
        <v>10</v>
      </c>
      <c r="AA22" s="42" t="n">
        <v>7.5</v>
      </c>
      <c r="AB22" s="42" t="n">
        <v>7.5</v>
      </c>
      <c r="AC22" s="42" t="n">
        <v>10</v>
      </c>
      <c r="AD22" s="42" t="e">
        <f aca="false">AVERAGE(Table2785[[#This Row],[5Ci Political parties]:[5ciii educational, sporting and cultural organizations]])</f>
        <v>#N/A</v>
      </c>
      <c r="AE22" s="42" t="n">
        <v>10</v>
      </c>
      <c r="AF22" s="42" t="n">
        <v>10</v>
      </c>
      <c r="AG22" s="42" t="n">
        <v>10</v>
      </c>
      <c r="AH22" s="42" t="e">
        <f aca="false">AVERAGE(Table2785[[#This Row],[5Di Political parties]:[5diii educational, sporting and cultural organizations5]])</f>
        <v>#N/A</v>
      </c>
      <c r="AI22" s="42" t="e">
        <f aca="false">AVERAGE(Y22,Z22,AD22,AH22)</f>
        <v>#N/A</v>
      </c>
      <c r="AJ22" s="42" t="n">
        <v>10</v>
      </c>
      <c r="AK22" s="47" t="n">
        <v>6.33333333333333</v>
      </c>
      <c r="AL22" s="47" t="n">
        <v>6.25</v>
      </c>
      <c r="AM22" s="47" t="n">
        <v>10</v>
      </c>
      <c r="AN22" s="47" t="n">
        <v>10</v>
      </c>
      <c r="AO22" s="47" t="n">
        <f aca="false">AVERAGE(Table2785[[#This Row],[6Di Access to foreign television (cable/ satellite)]:[6Dii Access to foreign newspapers]])</f>
        <v>10</v>
      </c>
      <c r="AP22" s="47" t="n">
        <v>10</v>
      </c>
      <c r="AQ22" s="42" t="n">
        <f aca="false">AVERAGE(AJ22:AL22,AO22:AP22)</f>
        <v>8.51666666666667</v>
      </c>
      <c r="AR22" s="42" t="n">
        <v>10</v>
      </c>
      <c r="AS22" s="42" t="n">
        <v>10</v>
      </c>
      <c r="AT22" s="42" t="n">
        <v>10</v>
      </c>
      <c r="AU22" s="42" t="n">
        <f aca="false">IFERROR(AVERAGE(AS22:AT22),"-")</f>
        <v>10</v>
      </c>
      <c r="AV22" s="42" t="n">
        <f aca="false">AVERAGE(AR22,AU22)</f>
        <v>10</v>
      </c>
      <c r="AW22" s="43" t="n">
        <f aca="false">AVERAGE(Table2785[[#This Row],[RULE OF LAW]],Table2785[[#This Row],[SECURITY &amp; SAFETY]],Table2785[[#This Row],[PERSONAL FREEDOM (minus Security &amp;Safety and Rule of Law)]],Table2785[[#This Row],[PERSONAL FREEDOM (minus Security &amp;Safety and Rule of Law)]])</f>
        <v>8.25149547831159</v>
      </c>
      <c r="AX22" s="44" t="n">
        <v>7.38</v>
      </c>
      <c r="AY22" s="45" t="n">
        <f aca="false">AVERAGE(Table2785[[#This Row],[PERSONAL FREEDOM]:[ECONOMIC FREEDOM]])</f>
        <v>7.8157477391558</v>
      </c>
      <c r="AZ22" s="61" t="n">
        <f aca="false">RANK(BA22,$BA$2:$BA$154)</f>
        <v>40</v>
      </c>
      <c r="BA22" s="30" t="n">
        <f aca="false">ROUND(AY22, 2)</f>
        <v>7.82</v>
      </c>
      <c r="BB22" s="43" t="n">
        <f aca="false">Table2785[[#This Row],[1 Rule of Law]]</f>
        <v>5.0984126984127</v>
      </c>
      <c r="BC22" s="43" t="n">
        <f aca="false">Table2785[[#This Row],[2 Security &amp; Safety]]</f>
        <v>9.66756921483367</v>
      </c>
      <c r="BD22" s="43" t="e">
        <f aca="false">AVERAGE(AQ22,U22,AI22,AV22,X22)</f>
        <v>#N/A</v>
      </c>
    </row>
    <row r="23" customFormat="false" ht="15" hidden="false" customHeight="true" outlineLevel="0" collapsed="false">
      <c r="A23" s="41" t="s">
        <v>80</v>
      </c>
      <c r="B23" s="42" t="n">
        <v>4.4</v>
      </c>
      <c r="C23" s="42" t="n">
        <v>5.4</v>
      </c>
      <c r="D23" s="42" t="n">
        <v>3.8</v>
      </c>
      <c r="E23" s="42" t="n">
        <v>4.51269841269841</v>
      </c>
      <c r="F23" s="42" t="n">
        <v>6.8</v>
      </c>
      <c r="G23" s="42" t="n">
        <v>10</v>
      </c>
      <c r="H23" s="42" t="n">
        <v>10</v>
      </c>
      <c r="I23" s="42" t="n">
        <v>7.5</v>
      </c>
      <c r="J23" s="42" t="n">
        <v>10</v>
      </c>
      <c r="K23" s="42" t="n">
        <v>10</v>
      </c>
      <c r="L23" s="42" t="n">
        <f aca="false">AVERAGE(Table2785[[#This Row],[2Bi Disappearance]:[2Bv Terrorism Injured ]])</f>
        <v>9.5</v>
      </c>
      <c r="M23" s="42" t="n">
        <v>2.7</v>
      </c>
      <c r="N23" s="42" t="n">
        <v>10</v>
      </c>
      <c r="O23" s="47" t="n">
        <v>0</v>
      </c>
      <c r="P23" s="47" t="n">
        <f aca="false">AVERAGE(Table2785[[#This Row],[2Ci Female Genital Mutilation]:[2Ciii Equal Inheritance Rights]])</f>
        <v>4.23333333333333</v>
      </c>
      <c r="Q23" s="42" t="n">
        <f aca="false">AVERAGE(F23,L23,P23)</f>
        <v>6.84444444444445</v>
      </c>
      <c r="R23" s="42" t="n">
        <v>10</v>
      </c>
      <c r="S23" s="42" t="n">
        <v>10</v>
      </c>
      <c r="T23" s="42" t="n">
        <v>5</v>
      </c>
      <c r="U23" s="42" t="n">
        <f aca="false">AVERAGE(R23:T23)</f>
        <v>8.33333333333333</v>
      </c>
      <c r="V23" s="42" t="n">
        <v>7.5</v>
      </c>
      <c r="W23" s="42" t="n">
        <v>10</v>
      </c>
      <c r="X23" s="42" t="n">
        <f aca="false">AVERAGE(Table2785[[#This Row],[4A Freedom to establish religious organizations]:[4B Autonomy of religious organizations]])</f>
        <v>8.75</v>
      </c>
      <c r="Y23" s="42" t="n">
        <v>10</v>
      </c>
      <c r="Z23" s="42" t="n">
        <v>7.5</v>
      </c>
      <c r="AA23" s="42" t="n">
        <v>2.5</v>
      </c>
      <c r="AB23" s="42" t="n">
        <v>7.5</v>
      </c>
      <c r="AC23" s="42" t="n">
        <v>10</v>
      </c>
      <c r="AD23" s="42" t="e">
        <f aca="false">AVERAGE(Table2785[[#This Row],[5Ci Political parties]:[5ciii educational, sporting and cultural organizations]])</f>
        <v>#N/A</v>
      </c>
      <c r="AE23" s="42" t="n">
        <v>10</v>
      </c>
      <c r="AF23" s="42" t="n">
        <v>10</v>
      </c>
      <c r="AG23" s="42" t="n">
        <v>10</v>
      </c>
      <c r="AH23" s="42" t="e">
        <f aca="false">AVERAGE(Table2785[[#This Row],[5Di Political parties]:[5diii educational, sporting and cultural organizations5]])</f>
        <v>#N/A</v>
      </c>
      <c r="AI23" s="42" t="e">
        <f aca="false">AVERAGE(Y23,Z23,AD23,AH23)</f>
        <v>#N/A</v>
      </c>
      <c r="AJ23" s="42" t="n">
        <v>10</v>
      </c>
      <c r="AK23" s="47" t="n">
        <v>5.66666666666667</v>
      </c>
      <c r="AL23" s="47" t="n">
        <v>6</v>
      </c>
      <c r="AM23" s="47" t="n">
        <v>10</v>
      </c>
      <c r="AN23" s="47" t="n">
        <v>10</v>
      </c>
      <c r="AO23" s="47" t="n">
        <f aca="false">AVERAGE(Table2785[[#This Row],[6Di Access to foreign television (cable/ satellite)]:[6Dii Access to foreign newspapers]])</f>
        <v>10</v>
      </c>
      <c r="AP23" s="47" t="n">
        <v>10</v>
      </c>
      <c r="AQ23" s="42" t="n">
        <f aca="false">AVERAGE(AJ23:AL23,AO23:AP23)</f>
        <v>8.33333333333333</v>
      </c>
      <c r="AR23" s="42" t="n">
        <v>7.5</v>
      </c>
      <c r="AS23" s="42" t="n">
        <v>10</v>
      </c>
      <c r="AT23" s="42" t="n">
        <v>10</v>
      </c>
      <c r="AU23" s="42" t="n">
        <f aca="false">IFERROR(AVERAGE(AS23:AT23),"-")</f>
        <v>10</v>
      </c>
      <c r="AV23" s="42" t="n">
        <f aca="false">AVERAGE(AR23,AU23)</f>
        <v>8.75</v>
      </c>
      <c r="AW23" s="43" t="n">
        <f aca="false">AVERAGE(Table2785[[#This Row],[RULE OF LAW]],Table2785[[#This Row],[SECURITY &amp; SAFETY]],Table2785[[#This Row],[PERSONAL FREEDOM (minus Security &amp;Safety and Rule of Law)]],Table2785[[#This Row],[PERSONAL FREEDOM (minus Security &amp;Safety and Rule of Law)]])</f>
        <v>7.11011904761905</v>
      </c>
      <c r="AX23" s="44" t="n">
        <v>5.83</v>
      </c>
      <c r="AY23" s="45" t="n">
        <f aca="false">AVERAGE(Table2785[[#This Row],[PERSONAL FREEDOM]:[ECONOMIC FREEDOM]])</f>
        <v>6.47005952380952</v>
      </c>
      <c r="AZ23" s="61" t="n">
        <f aca="false">RANK(BA23,$BA$2:$BA$154)</f>
        <v>102</v>
      </c>
      <c r="BA23" s="30" t="n">
        <f aca="false">ROUND(AY23, 2)</f>
        <v>6.47</v>
      </c>
      <c r="BB23" s="43" t="n">
        <f aca="false">Table2785[[#This Row],[1 Rule of Law]]</f>
        <v>4.51269841269841</v>
      </c>
      <c r="BC23" s="43" t="n">
        <f aca="false">Table2785[[#This Row],[2 Security &amp; Safety]]</f>
        <v>6.84444444444445</v>
      </c>
      <c r="BD23" s="43" t="e">
        <f aca="false">AVERAGE(AQ23,U23,AI23,AV23,X23)</f>
        <v>#N/A</v>
      </c>
    </row>
    <row r="24" customFormat="false" ht="15" hidden="false" customHeight="true" outlineLevel="0" collapsed="false">
      <c r="A24" s="41" t="s">
        <v>81</v>
      </c>
      <c r="B24" s="42" t="s">
        <v>60</v>
      </c>
      <c r="C24" s="42" t="s">
        <v>60</v>
      </c>
      <c r="D24" s="42" t="s">
        <v>60</v>
      </c>
      <c r="E24" s="42" t="n">
        <v>3.599437</v>
      </c>
      <c r="F24" s="42" t="n">
        <v>6.8</v>
      </c>
      <c r="G24" s="42" t="n">
        <v>10</v>
      </c>
      <c r="H24" s="42" t="n">
        <v>10</v>
      </c>
      <c r="I24" s="42" t="n">
        <v>2.5</v>
      </c>
      <c r="J24" s="42" t="n">
        <v>9.86545256442703</v>
      </c>
      <c r="K24" s="42" t="n">
        <v>9.70399564173947</v>
      </c>
      <c r="L24" s="42" t="n">
        <f aca="false">AVERAGE(Table2785[[#This Row],[2Bi Disappearance]:[2Bv Terrorism Injured ]])</f>
        <v>8.4138896412333</v>
      </c>
      <c r="M24" s="42" t="n">
        <v>10</v>
      </c>
      <c r="N24" s="42" t="n">
        <v>10</v>
      </c>
      <c r="O24" s="47" t="n">
        <v>0</v>
      </c>
      <c r="P24" s="47" t="n">
        <f aca="false">AVERAGE(Table2785[[#This Row],[2Ci Female Genital Mutilation]:[2Ciii Equal Inheritance Rights]])</f>
        <v>6.66666666666667</v>
      </c>
      <c r="Q24" s="42" t="n">
        <f aca="false">AVERAGE(F24,L24,P24)</f>
        <v>7.29351876929999</v>
      </c>
      <c r="R24" s="42" t="n">
        <v>5</v>
      </c>
      <c r="S24" s="42" t="n">
        <v>5</v>
      </c>
      <c r="T24" s="42" t="n">
        <v>5</v>
      </c>
      <c r="U24" s="42" t="n">
        <f aca="false">AVERAGE(R24:T24)</f>
        <v>5</v>
      </c>
      <c r="V24" s="42" t="n">
        <v>10</v>
      </c>
      <c r="W24" s="42" t="n">
        <v>10</v>
      </c>
      <c r="X24" s="42" t="n">
        <f aca="false">AVERAGE(Table2785[[#This Row],[4A Freedom to establish religious organizations]:[4B Autonomy of religious organizations]])</f>
        <v>10</v>
      </c>
      <c r="Y24" s="42" t="n">
        <v>7.5</v>
      </c>
      <c r="Z24" s="42" t="n">
        <v>7.5</v>
      </c>
      <c r="AA24" s="42" t="n">
        <v>5</v>
      </c>
      <c r="AB24" s="42" t="n">
        <v>10</v>
      </c>
      <c r="AC24" s="42" t="n">
        <v>10</v>
      </c>
      <c r="AD24" s="42" t="e">
        <f aca="false">AVERAGE(Table2785[[#This Row],[5Ci Political parties]:[5ciii educational, sporting and cultural organizations]])</f>
        <v>#N/A</v>
      </c>
      <c r="AE24" s="42" t="n">
        <v>10</v>
      </c>
      <c r="AF24" s="42" t="n">
        <v>10</v>
      </c>
      <c r="AG24" s="42" t="n">
        <v>10</v>
      </c>
      <c r="AH24" s="42" t="e">
        <f aca="false">AVERAGE(Table2785[[#This Row],[5Di Political parties]:[5diii educational, sporting and cultural organizations5]])</f>
        <v>#N/A</v>
      </c>
      <c r="AI24" s="42" t="e">
        <f aca="false">AVERAGE(Y24,Z24,AD24,AH24)</f>
        <v>#N/A</v>
      </c>
      <c r="AJ24" s="42" t="n">
        <v>10</v>
      </c>
      <c r="AK24" s="47" t="n">
        <v>2.33333333333333</v>
      </c>
      <c r="AL24" s="47" t="n">
        <v>3</v>
      </c>
      <c r="AM24" s="47" t="n">
        <v>7.5</v>
      </c>
      <c r="AN24" s="47" t="n">
        <v>10</v>
      </c>
      <c r="AO24" s="47" t="n">
        <f aca="false">AVERAGE(Table2785[[#This Row],[6Di Access to foreign television (cable/ satellite)]:[6Dii Access to foreign newspapers]])</f>
        <v>8.75</v>
      </c>
      <c r="AP24" s="47" t="n">
        <v>10</v>
      </c>
      <c r="AQ24" s="42" t="n">
        <f aca="false">AVERAGE(AJ24:AL24,AO24:AP24)</f>
        <v>6.81666666666667</v>
      </c>
      <c r="AR24" s="42" t="n">
        <v>5</v>
      </c>
      <c r="AS24" s="42" t="n">
        <v>0</v>
      </c>
      <c r="AT24" s="42" t="n">
        <v>0</v>
      </c>
      <c r="AU24" s="42" t="n">
        <f aca="false">IFERROR(AVERAGE(AS24:AT24),"-")</f>
        <v>0</v>
      </c>
      <c r="AV24" s="42" t="n">
        <f aca="false">AVERAGE(AR24,AU24)</f>
        <v>2.5</v>
      </c>
      <c r="AW24" s="43" t="n">
        <f aca="false">AVERAGE(Table2785[[#This Row],[RULE OF LAW]],Table2785[[#This Row],[SECURITY &amp; SAFETY]],Table2785[[#This Row],[PERSONAL FREEDOM (minus Security &amp;Safety and Rule of Law)]],Table2785[[#This Row],[PERSONAL FREEDOM (minus Security &amp;Safety and Rule of Law)]])</f>
        <v>5.988238942325</v>
      </c>
      <c r="AX24" s="44" t="n">
        <v>5.21</v>
      </c>
      <c r="AY24" s="45" t="n">
        <f aca="false">AVERAGE(Table2785[[#This Row],[PERSONAL FREEDOM]:[ECONOMIC FREEDOM]])</f>
        <v>5.5991194711625</v>
      </c>
      <c r="AZ24" s="61" t="n">
        <f aca="false">RANK(BA24,$BA$2:$BA$154)</f>
        <v>135</v>
      </c>
      <c r="BA24" s="30" t="n">
        <f aca="false">ROUND(AY24, 2)</f>
        <v>5.6</v>
      </c>
      <c r="BB24" s="43" t="n">
        <f aca="false">Table2785[[#This Row],[1 Rule of Law]]</f>
        <v>3.599437</v>
      </c>
      <c r="BC24" s="43" t="n">
        <f aca="false">Table2785[[#This Row],[2 Security &amp; Safety]]</f>
        <v>7.29351876929999</v>
      </c>
      <c r="BD24" s="43" t="e">
        <f aca="false">AVERAGE(AQ24,U24,AI24,AV24,X24)</f>
        <v>#N/A</v>
      </c>
    </row>
    <row r="25" customFormat="false" ht="15" hidden="false" customHeight="true" outlineLevel="0" collapsed="false">
      <c r="A25" s="41" t="s">
        <v>204</v>
      </c>
      <c r="B25" s="42" t="n">
        <v>4</v>
      </c>
      <c r="C25" s="42" t="n">
        <v>3.4</v>
      </c>
      <c r="D25" s="42" t="n">
        <v>2.9</v>
      </c>
      <c r="E25" s="42" t="n">
        <v>3.42380952380952</v>
      </c>
      <c r="F25" s="42" t="n">
        <v>7.4</v>
      </c>
      <c r="G25" s="42" t="n">
        <v>10</v>
      </c>
      <c r="H25" s="42" t="n">
        <v>10</v>
      </c>
      <c r="I25" s="42" t="n">
        <v>7.5</v>
      </c>
      <c r="J25" s="42" t="n">
        <v>10</v>
      </c>
      <c r="K25" s="42" t="n">
        <v>10</v>
      </c>
      <c r="L25" s="42" t="n">
        <f aca="false">AVERAGE(Table2785[[#This Row],[2Bi Disappearance]:[2Bv Terrorism Injured ]])</f>
        <v>9.5</v>
      </c>
      <c r="M25" s="42" t="n">
        <v>10</v>
      </c>
      <c r="N25" s="42" t="n">
        <v>10</v>
      </c>
      <c r="O25" s="47" t="n">
        <v>10</v>
      </c>
      <c r="P25" s="47" t="n">
        <f aca="false">AVERAGE(Table2785[[#This Row],[2Ci Female Genital Mutilation]:[2Ciii Equal Inheritance Rights]])</f>
        <v>10</v>
      </c>
      <c r="Q25" s="42" t="n">
        <f aca="false">AVERAGE(F25,L25,P25)</f>
        <v>8.96666666666667</v>
      </c>
      <c r="R25" s="42" t="n">
        <v>10</v>
      </c>
      <c r="S25" s="42" t="n">
        <v>5</v>
      </c>
      <c r="T25" s="42" t="n">
        <v>10</v>
      </c>
      <c r="U25" s="42" t="n">
        <f aca="false">AVERAGE(R25:T25)</f>
        <v>8.33333333333333</v>
      </c>
      <c r="V25" s="42" t="n">
        <v>7.5</v>
      </c>
      <c r="W25" s="42" t="n">
        <v>7.5</v>
      </c>
      <c r="X25" s="42" t="n">
        <f aca="false">AVERAGE(Table2785[[#This Row],[4A Freedom to establish religious organizations]:[4B Autonomy of religious organizations]])</f>
        <v>7.5</v>
      </c>
      <c r="Y25" s="42" t="n">
        <v>7.5</v>
      </c>
      <c r="Z25" s="42" t="n">
        <v>5</v>
      </c>
      <c r="AA25" s="42" t="n">
        <v>7.5</v>
      </c>
      <c r="AB25" s="42" t="n">
        <v>7.5</v>
      </c>
      <c r="AC25" s="42" t="n">
        <v>7.5</v>
      </c>
      <c r="AD25" s="42" t="e">
        <f aca="false">AVERAGE(Table2785[[#This Row],[5Ci Political parties]:[5ciii educational, sporting and cultural organizations]])</f>
        <v>#N/A</v>
      </c>
      <c r="AE25" s="42" t="n">
        <v>7.5</v>
      </c>
      <c r="AF25" s="42" t="n">
        <v>7.5</v>
      </c>
      <c r="AG25" s="42" t="n">
        <v>7.5</v>
      </c>
      <c r="AH25" s="42" t="e">
        <f aca="false">AVERAGE(Table2785[[#This Row],[5Di Political parties]:[5diii educational, sporting and cultural organizations5]])</f>
        <v>#N/A</v>
      </c>
      <c r="AI25" s="42" t="e">
        <f aca="false">AVERAGE(Y25,Z25,AD25,AH25)</f>
        <v>#N/A</v>
      </c>
      <c r="AJ25" s="42" t="n">
        <v>3.27262822135152</v>
      </c>
      <c r="AK25" s="47" t="n">
        <v>2.33333333333333</v>
      </c>
      <c r="AL25" s="47" t="n">
        <v>4</v>
      </c>
      <c r="AM25" s="47" t="n">
        <v>10</v>
      </c>
      <c r="AN25" s="47" t="n">
        <v>10</v>
      </c>
      <c r="AO25" s="47" t="n">
        <f aca="false">AVERAGE(Table2785[[#This Row],[6Di Access to foreign television (cable/ satellite)]:[6Dii Access to foreign newspapers]])</f>
        <v>10</v>
      </c>
      <c r="AP25" s="47" t="n">
        <v>10</v>
      </c>
      <c r="AQ25" s="42" t="n">
        <f aca="false">AVERAGE(AJ25:AL25,AO25:AP25)</f>
        <v>5.92119231093697</v>
      </c>
      <c r="AR25" s="42" t="n">
        <v>10</v>
      </c>
      <c r="AS25" s="42" t="n">
        <v>10</v>
      </c>
      <c r="AT25" s="42" t="n">
        <v>10</v>
      </c>
      <c r="AU25" s="42" t="n">
        <f aca="false">IFERROR(AVERAGE(AS25:AT25),"-")</f>
        <v>10</v>
      </c>
      <c r="AV25" s="42" t="n">
        <f aca="false">AVERAGE(AR25,AU25)</f>
        <v>10</v>
      </c>
      <c r="AW25" s="43" t="n">
        <f aca="false">AVERAGE(Table2785[[#This Row],[RULE OF LAW]],Table2785[[#This Row],[SECURITY &amp; SAFETY]],Table2785[[#This Row],[PERSONAL FREEDOM (minus Security &amp;Safety and Rule of Law)]],Table2785[[#This Row],[PERSONAL FREEDOM (minus Security &amp;Safety and Rule of Law)]])</f>
        <v>6.96057161204608</v>
      </c>
      <c r="AX25" s="44" t="n">
        <v>7</v>
      </c>
      <c r="AY25" s="45" t="n">
        <f aca="false">AVERAGE(Table2785[[#This Row],[PERSONAL FREEDOM]:[ECONOMIC FREEDOM]])</f>
        <v>6.98028580602304</v>
      </c>
      <c r="AZ25" s="61" t="n">
        <f aca="false">RANK(BA25,$BA$2:$BA$154)</f>
        <v>68</v>
      </c>
      <c r="BA25" s="30" t="n">
        <f aca="false">ROUND(AY25, 2)</f>
        <v>6.98</v>
      </c>
      <c r="BB25" s="43" t="n">
        <f aca="false">Table2785[[#This Row],[1 Rule of Law]]</f>
        <v>3.42380952380952</v>
      </c>
      <c r="BC25" s="43" t="n">
        <f aca="false">Table2785[[#This Row],[2 Security &amp; Safety]]</f>
        <v>8.96666666666667</v>
      </c>
      <c r="BD25" s="43" t="e">
        <f aca="false">AVERAGE(AQ25,U25,AI25,AV25,X25)</f>
        <v>#N/A</v>
      </c>
    </row>
    <row r="26" customFormat="false" ht="15" hidden="false" customHeight="true" outlineLevel="0" collapsed="false">
      <c r="A26" s="41" t="s">
        <v>82</v>
      </c>
      <c r="B26" s="42" t="n">
        <v>3.7</v>
      </c>
      <c r="C26" s="42" t="n">
        <v>3.4</v>
      </c>
      <c r="D26" s="42" t="n">
        <v>3.1</v>
      </c>
      <c r="E26" s="42" t="n">
        <v>3.4</v>
      </c>
      <c r="F26" s="42" t="n">
        <v>6.96</v>
      </c>
      <c r="G26" s="42" t="n">
        <v>10</v>
      </c>
      <c r="H26" s="42" t="n">
        <v>10</v>
      </c>
      <c r="I26" s="42" t="n">
        <v>5</v>
      </c>
      <c r="J26" s="42" t="n">
        <v>10</v>
      </c>
      <c r="K26" s="42" t="n">
        <v>10</v>
      </c>
      <c r="L26" s="42" t="n">
        <f aca="false">AVERAGE(Table2785[[#This Row],[2Bi Disappearance]:[2Bv Terrorism Injured ]])</f>
        <v>9</v>
      </c>
      <c r="M26" s="42" t="n">
        <v>9.9</v>
      </c>
      <c r="N26" s="42" t="n">
        <v>10</v>
      </c>
      <c r="O26" s="47" t="n">
        <v>5</v>
      </c>
      <c r="P26" s="47" t="n">
        <f aca="false">AVERAGE(Table2785[[#This Row],[2Ci Female Genital Mutilation]:[2Ciii Equal Inheritance Rights]])</f>
        <v>8.3</v>
      </c>
      <c r="Q26" s="42" t="n">
        <f aca="false">AVERAGE(F26,L26,P26)</f>
        <v>8.08666666666667</v>
      </c>
      <c r="R26" s="42" t="n">
        <v>0</v>
      </c>
      <c r="S26" s="42" t="n">
        <v>5</v>
      </c>
      <c r="T26" s="42" t="n">
        <v>5</v>
      </c>
      <c r="U26" s="42" t="n">
        <f aca="false">AVERAGE(R26:T26)</f>
        <v>3.33333333333333</v>
      </c>
      <c r="V26" s="42" t="n">
        <v>10</v>
      </c>
      <c r="W26" s="42" t="n">
        <v>7.5</v>
      </c>
      <c r="X26" s="42" t="n">
        <f aca="false">AVERAGE(Table2785[[#This Row],[4A Freedom to establish religious organizations]:[4B Autonomy of religious organizations]])</f>
        <v>8.75</v>
      </c>
      <c r="Y26" s="42" t="n">
        <v>7.5</v>
      </c>
      <c r="Z26" s="42" t="n">
        <v>7.5</v>
      </c>
      <c r="AA26" s="42" t="n">
        <v>10</v>
      </c>
      <c r="AB26" s="42" t="n">
        <v>5</v>
      </c>
      <c r="AC26" s="42" t="n">
        <v>7.5</v>
      </c>
      <c r="AD26" s="42" t="e">
        <f aca="false">AVERAGE(Table2785[[#This Row],[5Ci Political parties]:[5ciii educational, sporting and cultural organizations]])</f>
        <v>#N/A</v>
      </c>
      <c r="AE26" s="42" t="n">
        <v>7.5</v>
      </c>
      <c r="AF26" s="42" t="n">
        <v>7.5</v>
      </c>
      <c r="AG26" s="42" t="n">
        <v>10</v>
      </c>
      <c r="AH26" s="42" t="e">
        <f aca="false">AVERAGE(Table2785[[#This Row],[5Di Political parties]:[5diii educational, sporting and cultural organizations5]])</f>
        <v>#N/A</v>
      </c>
      <c r="AI26" s="42" t="e">
        <f aca="false">AVERAGE(Y26,Z26,AD26,AH26)</f>
        <v>#N/A</v>
      </c>
      <c r="AJ26" s="42" t="n">
        <v>10</v>
      </c>
      <c r="AK26" s="47" t="n">
        <v>3</v>
      </c>
      <c r="AL26" s="47" t="n">
        <v>4</v>
      </c>
      <c r="AM26" s="47" t="n">
        <v>10</v>
      </c>
      <c r="AN26" s="47" t="n">
        <v>7.5</v>
      </c>
      <c r="AO26" s="47" t="n">
        <f aca="false">AVERAGE(Table2785[[#This Row],[6Di Access to foreign television (cable/ satellite)]:[6Dii Access to foreign newspapers]])</f>
        <v>8.75</v>
      </c>
      <c r="AP26" s="47" t="n">
        <v>10</v>
      </c>
      <c r="AQ26" s="42" t="n">
        <f aca="false">AVERAGE(AJ26:AL26,AO26:AP26)</f>
        <v>7.15</v>
      </c>
      <c r="AR26" s="42" t="n">
        <v>7.5</v>
      </c>
      <c r="AS26" s="42" t="n">
        <v>0</v>
      </c>
      <c r="AT26" s="42" t="n">
        <v>0</v>
      </c>
      <c r="AU26" s="42" t="n">
        <f aca="false">IFERROR(AVERAGE(AS26:AT26),"-")</f>
        <v>0</v>
      </c>
      <c r="AV26" s="42" t="n">
        <f aca="false">AVERAGE(AR26,AU26)</f>
        <v>3.75</v>
      </c>
      <c r="AW26" s="43" t="n">
        <f aca="false">AVERAGE(Table2785[[#This Row],[RULE OF LAW]],Table2785[[#This Row],[SECURITY &amp; SAFETY]],Table2785[[#This Row],[PERSONAL FREEDOM (minus Security &amp;Safety and Rule of Law)]],Table2785[[#This Row],[PERSONAL FREEDOM (minus Security &amp;Safety and Rule of Law)]])</f>
        <v>5.94083333333333</v>
      </c>
      <c r="AX26" s="44" t="n">
        <v>6.38</v>
      </c>
      <c r="AY26" s="45" t="n">
        <f aca="false">AVERAGE(Table2785[[#This Row],[PERSONAL FREEDOM]:[ECONOMIC FREEDOM]])</f>
        <v>6.16041666666667</v>
      </c>
      <c r="AZ26" s="61" t="n">
        <f aca="false">RANK(BA26,$BA$2:$BA$154)</f>
        <v>121</v>
      </c>
      <c r="BA26" s="30" t="n">
        <f aca="false">ROUND(AY26, 2)</f>
        <v>6.16</v>
      </c>
      <c r="BB26" s="43" t="n">
        <f aca="false">Table2785[[#This Row],[1 Rule of Law]]</f>
        <v>3.4</v>
      </c>
      <c r="BC26" s="43" t="n">
        <f aca="false">Table2785[[#This Row],[2 Security &amp; Safety]]</f>
        <v>8.08666666666667</v>
      </c>
      <c r="BD26" s="43" t="e">
        <f aca="false">AVERAGE(AQ26,U26,AI26,AV26,X26)</f>
        <v>#N/A</v>
      </c>
    </row>
    <row r="27" customFormat="false" ht="15" hidden="false" customHeight="true" outlineLevel="0" collapsed="false">
      <c r="A27" s="41" t="s">
        <v>83</v>
      </c>
      <c r="B27" s="42" t="n">
        <v>7.9</v>
      </c>
      <c r="C27" s="42" t="n">
        <v>7.3</v>
      </c>
      <c r="D27" s="42" t="n">
        <v>7.2</v>
      </c>
      <c r="E27" s="42" t="n">
        <v>7.43809523809524</v>
      </c>
      <c r="F27" s="42" t="n">
        <v>9.36</v>
      </c>
      <c r="G27" s="42" t="n">
        <v>10</v>
      </c>
      <c r="H27" s="42" t="n">
        <v>10</v>
      </c>
      <c r="I27" s="42" t="n">
        <v>10</v>
      </c>
      <c r="J27" s="42" t="n">
        <v>10</v>
      </c>
      <c r="K27" s="42" t="n">
        <v>10</v>
      </c>
      <c r="L27" s="42" t="n">
        <f aca="false">AVERAGE(Table2785[[#This Row],[2Bi Disappearance]:[2Bv Terrorism Injured ]])</f>
        <v>10</v>
      </c>
      <c r="M27" s="42" t="n">
        <v>9.5</v>
      </c>
      <c r="N27" s="42" t="n">
        <v>10</v>
      </c>
      <c r="O27" s="47" t="n">
        <v>10</v>
      </c>
      <c r="P27" s="47" t="n">
        <f aca="false">AVERAGE(Table2785[[#This Row],[2Ci Female Genital Mutilation]:[2Ciii Equal Inheritance Rights]])</f>
        <v>9.83333333333333</v>
      </c>
      <c r="Q27" s="42" t="n">
        <f aca="false">AVERAGE(F27,L27,P27)</f>
        <v>9.73111111111111</v>
      </c>
      <c r="R27" s="42" t="n">
        <v>10</v>
      </c>
      <c r="S27" s="42" t="n">
        <v>10</v>
      </c>
      <c r="T27" s="42" t="n">
        <v>10</v>
      </c>
      <c r="U27" s="42" t="n">
        <f aca="false">AVERAGE(R27:T27)</f>
        <v>10</v>
      </c>
      <c r="V27" s="42" t="n">
        <v>10</v>
      </c>
      <c r="W27" s="42" t="n">
        <v>10</v>
      </c>
      <c r="X27" s="42" t="n">
        <f aca="false">AVERAGE(Table2785[[#This Row],[4A Freedom to establish religious organizations]:[4B Autonomy of religious organizations]])</f>
        <v>10</v>
      </c>
      <c r="Y27" s="42" t="n">
        <v>10</v>
      </c>
      <c r="Z27" s="42" t="n">
        <v>10</v>
      </c>
      <c r="AA27" s="42" t="n">
        <v>10</v>
      </c>
      <c r="AB27" s="42" t="n">
        <v>10</v>
      </c>
      <c r="AC27" s="42" t="n">
        <v>10</v>
      </c>
      <c r="AD27" s="42" t="e">
        <f aca="false">AVERAGE(Table2785[[#This Row],[5Ci Political parties]:[5ciii educational, sporting and cultural organizations]])</f>
        <v>#N/A</v>
      </c>
      <c r="AE27" s="42" t="n">
        <v>10</v>
      </c>
      <c r="AF27" s="42" t="n">
        <v>10</v>
      </c>
      <c r="AG27" s="42" t="n">
        <v>10</v>
      </c>
      <c r="AH27" s="42" t="e">
        <f aca="false">AVERAGE(Table2785[[#This Row],[5Di Political parties]:[5diii educational, sporting and cultural organizations5]])</f>
        <v>#N/A</v>
      </c>
      <c r="AI27" s="42" t="e">
        <f aca="false">AVERAGE(Y27,Z27,AD27,AH27)</f>
        <v>#N/A</v>
      </c>
      <c r="AJ27" s="42" t="n">
        <v>10</v>
      </c>
      <c r="AK27" s="47" t="n">
        <v>8.33333333333333</v>
      </c>
      <c r="AL27" s="47" t="n">
        <v>7.75</v>
      </c>
      <c r="AM27" s="47" t="n">
        <v>10</v>
      </c>
      <c r="AN27" s="47" t="n">
        <v>10</v>
      </c>
      <c r="AO27" s="47" t="n">
        <f aca="false">AVERAGE(Table2785[[#This Row],[6Di Access to foreign television (cable/ satellite)]:[6Dii Access to foreign newspapers]])</f>
        <v>10</v>
      </c>
      <c r="AP27" s="47" t="n">
        <v>10</v>
      </c>
      <c r="AQ27" s="42" t="n">
        <f aca="false">AVERAGE(AJ27:AL27,AO27:AP27)</f>
        <v>9.21666666666667</v>
      </c>
      <c r="AR27" s="42" t="n">
        <v>10</v>
      </c>
      <c r="AS27" s="42" t="n">
        <v>10</v>
      </c>
      <c r="AT27" s="42" t="n">
        <v>10</v>
      </c>
      <c r="AU27" s="42" t="n">
        <f aca="false">IFERROR(AVERAGE(AS27:AT27),"-")</f>
        <v>10</v>
      </c>
      <c r="AV27" s="42" t="n">
        <f aca="false">AVERAGE(AR27,AU27)</f>
        <v>10</v>
      </c>
      <c r="AW27" s="43" t="n">
        <f aca="false">AVERAGE(Table2785[[#This Row],[RULE OF LAW]],Table2785[[#This Row],[SECURITY &amp; SAFETY]],Table2785[[#This Row],[PERSONAL FREEDOM (minus Security &amp;Safety and Rule of Law)]],Table2785[[#This Row],[PERSONAL FREEDOM (minus Security &amp;Safety and Rule of Law)]])</f>
        <v>9.21396825396825</v>
      </c>
      <c r="AX27" s="44" t="n">
        <v>7.9</v>
      </c>
      <c r="AY27" s="45" t="n">
        <f aca="false">AVERAGE(Table2785[[#This Row],[PERSONAL FREEDOM]:[ECONOMIC FREEDOM]])</f>
        <v>8.55698412698413</v>
      </c>
      <c r="AZ27" s="61" t="n">
        <f aca="false">RANK(BA27,$BA$2:$BA$154)</f>
        <v>6</v>
      </c>
      <c r="BA27" s="30" t="n">
        <f aca="false">ROUND(AY27, 2)</f>
        <v>8.56</v>
      </c>
      <c r="BB27" s="43" t="n">
        <f aca="false">Table2785[[#This Row],[1 Rule of Law]]</f>
        <v>7.43809523809524</v>
      </c>
      <c r="BC27" s="43" t="n">
        <f aca="false">Table2785[[#This Row],[2 Security &amp; Safety]]</f>
        <v>9.73111111111111</v>
      </c>
      <c r="BD27" s="43" t="e">
        <f aca="false">AVERAGE(AQ27,U27,AI27,AV27,X27)</f>
        <v>#N/A</v>
      </c>
    </row>
    <row r="28" customFormat="false" ht="15" hidden="false" customHeight="true" outlineLevel="0" collapsed="false">
      <c r="A28" s="41" t="s">
        <v>205</v>
      </c>
      <c r="B28" s="42" t="s">
        <v>60</v>
      </c>
      <c r="C28" s="42" t="s">
        <v>60</v>
      </c>
      <c r="D28" s="42" t="s">
        <v>60</v>
      </c>
      <c r="E28" s="42" t="n">
        <v>5.935493</v>
      </c>
      <c r="F28" s="42" t="n">
        <v>5.88</v>
      </c>
      <c r="G28" s="42" t="n">
        <v>10</v>
      </c>
      <c r="H28" s="42" t="n">
        <v>10</v>
      </c>
      <c r="I28" s="42" t="s">
        <v>60</v>
      </c>
      <c r="J28" s="42" t="n">
        <v>10</v>
      </c>
      <c r="K28" s="42" t="n">
        <v>10</v>
      </c>
      <c r="L28" s="42" t="n">
        <f aca="false">AVERAGE(Table2785[[#This Row],[2Bi Disappearance]:[2Bv Terrorism Injured ]])</f>
        <v>10</v>
      </c>
      <c r="M28" s="42" t="n">
        <v>10</v>
      </c>
      <c r="N28" s="42" t="n">
        <v>10</v>
      </c>
      <c r="O28" s="47" t="s">
        <v>60</v>
      </c>
      <c r="P28" s="47" t="n">
        <f aca="false">AVERAGE(Table2785[[#This Row],[2Ci Female Genital Mutilation]:[2Ciii Equal Inheritance Rights]])</f>
        <v>10</v>
      </c>
      <c r="Q28" s="42" t="n">
        <f aca="false">AVERAGE(F28,L28,P28)</f>
        <v>8.62666666666667</v>
      </c>
      <c r="R28" s="42" t="n">
        <v>10</v>
      </c>
      <c r="S28" s="42" t="n">
        <v>10</v>
      </c>
      <c r="T28" s="42" t="n">
        <v>10</v>
      </c>
      <c r="U28" s="42" t="n">
        <f aca="false">AVERAGE(R28:T28)</f>
        <v>10</v>
      </c>
      <c r="V28" s="42" t="s">
        <v>60</v>
      </c>
      <c r="W28" s="42" t="s">
        <v>60</v>
      </c>
      <c r="X28" s="42" t="s">
        <v>60</v>
      </c>
      <c r="Y28" s="42" t="s">
        <v>60</v>
      </c>
      <c r="Z28" s="42" t="s">
        <v>60</v>
      </c>
      <c r="AA28" s="42" t="s">
        <v>60</v>
      </c>
      <c r="AB28" s="42" t="s">
        <v>60</v>
      </c>
      <c r="AC28" s="42" t="s">
        <v>60</v>
      </c>
      <c r="AD28" s="42" t="s">
        <v>60</v>
      </c>
      <c r="AE28" s="42" t="s">
        <v>60</v>
      </c>
      <c r="AF28" s="42" t="s">
        <v>60</v>
      </c>
      <c r="AG28" s="42" t="s">
        <v>60</v>
      </c>
      <c r="AH28" s="42" t="s">
        <v>60</v>
      </c>
      <c r="AI28" s="42" t="s">
        <v>60</v>
      </c>
      <c r="AJ28" s="42" t="n">
        <v>10</v>
      </c>
      <c r="AK28" s="47" t="n">
        <v>8</v>
      </c>
      <c r="AL28" s="47" t="n">
        <v>7.75</v>
      </c>
      <c r="AM28" s="47" t="s">
        <v>60</v>
      </c>
      <c r="AN28" s="47" t="s">
        <v>60</v>
      </c>
      <c r="AO28" s="47" t="s">
        <v>60</v>
      </c>
      <c r="AP28" s="47" t="s">
        <v>60</v>
      </c>
      <c r="AQ28" s="42" t="n">
        <f aca="false">AVERAGE(AJ28:AL28,AO28:AP28)</f>
        <v>8.58333333333333</v>
      </c>
      <c r="AR28" s="42" t="s">
        <v>60</v>
      </c>
      <c r="AS28" s="42" t="n">
        <v>10</v>
      </c>
      <c r="AT28" s="42" t="n">
        <v>10</v>
      </c>
      <c r="AU28" s="42" t="n">
        <f aca="false">IFERROR(AVERAGE(AS28:AT28),"-")</f>
        <v>10</v>
      </c>
      <c r="AV28" s="42" t="n">
        <f aca="false">AVERAGE(AR28,AU28)</f>
        <v>10</v>
      </c>
      <c r="AW28" s="43" t="n">
        <f aca="false">AVERAGE(Table2785[[#This Row],[RULE OF LAW]],Table2785[[#This Row],[SECURITY &amp; SAFETY]],Table2785[[#This Row],[PERSONAL FREEDOM (minus Security &amp;Safety and Rule of Law)]],Table2785[[#This Row],[PERSONAL FREEDOM (minus Security &amp;Safety and Rule of Law)]])</f>
        <v>8.40442880555556</v>
      </c>
      <c r="AX28" s="44" t="n">
        <v>6.79</v>
      </c>
      <c r="AY28" s="45" t="n">
        <f aca="false">AVERAGE(Table2785[[#This Row],[PERSONAL FREEDOM]:[ECONOMIC FREEDOM]])</f>
        <v>7.59721440277778</v>
      </c>
      <c r="AZ28" s="61" t="n">
        <f aca="false">RANK(BA28,$BA$2:$BA$154)</f>
        <v>46</v>
      </c>
      <c r="BA28" s="30" t="n">
        <f aca="false">ROUND(AY28, 2)</f>
        <v>7.6</v>
      </c>
      <c r="BB28" s="43" t="n">
        <f aca="false">Table2785[[#This Row],[1 Rule of Law]]</f>
        <v>5.935493</v>
      </c>
      <c r="BC28" s="43" t="n">
        <f aca="false">Table2785[[#This Row],[2 Security &amp; Safety]]</f>
        <v>8.62666666666667</v>
      </c>
      <c r="BD28" s="43" t="n">
        <f aca="false">AVERAGE(AQ28,U28,AI28,AV28,X28)</f>
        <v>9.52777777777778</v>
      </c>
    </row>
    <row r="29" customFormat="false" ht="15" hidden="false" customHeight="true" outlineLevel="0" collapsed="false">
      <c r="A29" s="41" t="s">
        <v>84</v>
      </c>
      <c r="B29" s="42" t="s">
        <v>60</v>
      </c>
      <c r="C29" s="42" t="s">
        <v>60</v>
      </c>
      <c r="D29" s="42" t="s">
        <v>60</v>
      </c>
      <c r="E29" s="42" t="n">
        <v>3.063782</v>
      </c>
      <c r="F29" s="42" t="n">
        <v>5.28</v>
      </c>
      <c r="G29" s="42" t="n">
        <v>10</v>
      </c>
      <c r="H29" s="42" t="n">
        <v>8.79500408694447</v>
      </c>
      <c r="I29" s="42" t="n">
        <v>0</v>
      </c>
      <c r="J29" s="42" t="n">
        <v>9.62511238260495</v>
      </c>
      <c r="K29" s="42" t="n">
        <v>9.74293420521482</v>
      </c>
      <c r="L29" s="42" t="n">
        <f aca="false">AVERAGE(Table2785[[#This Row],[2Bi Disappearance]:[2Bv Terrorism Injured ]])</f>
        <v>7.63261013495285</v>
      </c>
      <c r="M29" s="42" t="n">
        <v>7.4</v>
      </c>
      <c r="N29" s="42" t="n">
        <v>10</v>
      </c>
      <c r="O29" s="47" t="n">
        <v>5</v>
      </c>
      <c r="P29" s="47" t="n">
        <f aca="false">AVERAGE(Table2785[[#This Row],[2Ci Female Genital Mutilation]:[2Ciii Equal Inheritance Rights]])</f>
        <v>7.46666666666667</v>
      </c>
      <c r="Q29" s="42" t="n">
        <f aca="false">AVERAGE(F29,L29,P29)</f>
        <v>6.7930922672065</v>
      </c>
      <c r="R29" s="42" t="n">
        <v>0</v>
      </c>
      <c r="S29" s="42" t="n">
        <v>5</v>
      </c>
      <c r="T29" s="42" t="n">
        <v>0</v>
      </c>
      <c r="U29" s="42" t="n">
        <f aca="false">AVERAGE(R29:T29)</f>
        <v>1.66666666666667</v>
      </c>
      <c r="V29" s="42" t="n">
        <v>7.5</v>
      </c>
      <c r="W29" s="42" t="n">
        <v>7.5</v>
      </c>
      <c r="X29" s="42" t="n">
        <f aca="false">AVERAGE(Table2785[[#This Row],[4A Freedom to establish religious organizations]:[4B Autonomy of religious organizations]])</f>
        <v>7.5</v>
      </c>
      <c r="Y29" s="42" t="n">
        <v>7.5</v>
      </c>
      <c r="Z29" s="42" t="n">
        <v>2.5</v>
      </c>
      <c r="AA29" s="42" t="n">
        <v>7.5</v>
      </c>
      <c r="AB29" s="42" t="n">
        <v>7.5</v>
      </c>
      <c r="AC29" s="42" t="n">
        <v>5</v>
      </c>
      <c r="AD29" s="42" t="e">
        <f aca="false">AVERAGE(Table2785[[#This Row],[5Ci Political parties]:[5ciii educational, sporting and cultural organizations]])</f>
        <v>#N/A</v>
      </c>
      <c r="AE29" s="42" t="n">
        <v>2.5</v>
      </c>
      <c r="AF29" s="42" t="n">
        <v>7.5</v>
      </c>
      <c r="AG29" s="42" t="n">
        <v>7.5</v>
      </c>
      <c r="AH29" s="42" t="e">
        <f aca="false">AVERAGE(Table2785[[#This Row],[5Di Political parties]:[5diii educational, sporting and cultural organizations5]])</f>
        <v>#N/A</v>
      </c>
      <c r="AI29" s="42" t="e">
        <f aca="false">AVERAGE(Y29,Z29,AD29,AH29)</f>
        <v>#N/A</v>
      </c>
      <c r="AJ29" s="42" t="n">
        <v>10</v>
      </c>
      <c r="AK29" s="47" t="n">
        <v>3.33333333333333</v>
      </c>
      <c r="AL29" s="47" t="n">
        <v>4.25</v>
      </c>
      <c r="AM29" s="47" t="n">
        <v>5</v>
      </c>
      <c r="AN29" s="47" t="n">
        <v>2.5</v>
      </c>
      <c r="AO29" s="47" t="n">
        <f aca="false">AVERAGE(Table2785[[#This Row],[6Di Access to foreign television (cable/ satellite)]:[6Dii Access to foreign newspapers]])</f>
        <v>3.75</v>
      </c>
      <c r="AP29" s="47" t="n">
        <v>5</v>
      </c>
      <c r="AQ29" s="42" t="n">
        <f aca="false">AVERAGE(AJ29:AL29,AO29:AP29)</f>
        <v>5.26666666666667</v>
      </c>
      <c r="AR29" s="42" t="n">
        <v>0</v>
      </c>
      <c r="AS29" s="42" t="n">
        <v>10</v>
      </c>
      <c r="AT29" s="42" t="n">
        <v>10</v>
      </c>
      <c r="AU29" s="42" t="n">
        <f aca="false">IFERROR(AVERAGE(AS29:AT29),"-")</f>
        <v>10</v>
      </c>
      <c r="AV29" s="42" t="n">
        <f aca="false">AVERAGE(AR29,AU29)</f>
        <v>5</v>
      </c>
      <c r="AW29" s="43" t="n">
        <f aca="false">AVERAGE(Table2785[[#This Row],[RULE OF LAW]],Table2785[[#This Row],[SECURITY &amp; SAFETY]],Table2785[[#This Row],[PERSONAL FREEDOM (minus Security &amp;Safety and Rule of Law)]],Table2785[[#This Row],[PERSONAL FREEDOM (minus Security &amp;Safety and Rule of Law)]])</f>
        <v>4.97005190013496</v>
      </c>
      <c r="AX29" s="44" t="n">
        <v>5.3</v>
      </c>
      <c r="AY29" s="45" t="n">
        <f aca="false">AVERAGE(Table2785[[#This Row],[PERSONAL FREEDOM]:[ECONOMIC FREEDOM]])</f>
        <v>5.13502595006748</v>
      </c>
      <c r="AZ29" s="61" t="n">
        <f aca="false">RANK(BA29,$BA$2:$BA$154)</f>
        <v>145</v>
      </c>
      <c r="BA29" s="30" t="n">
        <f aca="false">ROUND(AY29, 2)</f>
        <v>5.14</v>
      </c>
      <c r="BB29" s="43" t="n">
        <f aca="false">Table2785[[#This Row],[1 Rule of Law]]</f>
        <v>3.063782</v>
      </c>
      <c r="BC29" s="43" t="n">
        <f aca="false">Table2785[[#This Row],[2 Security &amp; Safety]]</f>
        <v>6.7930922672065</v>
      </c>
      <c r="BD29" s="43" t="e">
        <f aca="false">AVERAGE(AQ29,U29,AI29,AV29,X29)</f>
        <v>#N/A</v>
      </c>
    </row>
    <row r="30" customFormat="false" ht="15" hidden="false" customHeight="true" outlineLevel="0" collapsed="false">
      <c r="A30" s="41" t="s">
        <v>85</v>
      </c>
      <c r="B30" s="42" t="s">
        <v>60</v>
      </c>
      <c r="C30" s="42" t="s">
        <v>60</v>
      </c>
      <c r="D30" s="42" t="s">
        <v>60</v>
      </c>
      <c r="E30" s="42" t="n">
        <v>3.063782</v>
      </c>
      <c r="F30" s="42" t="n">
        <v>7.08</v>
      </c>
      <c r="G30" s="42" t="n">
        <v>5</v>
      </c>
      <c r="H30" s="42" t="n">
        <v>10</v>
      </c>
      <c r="I30" s="42" t="n">
        <v>2.5</v>
      </c>
      <c r="J30" s="42" t="n">
        <v>10</v>
      </c>
      <c r="K30" s="42" t="n">
        <v>10</v>
      </c>
      <c r="L30" s="42" t="n">
        <f aca="false">AVERAGE(Table2785[[#This Row],[2Bi Disappearance]:[2Bv Terrorism Injured ]])</f>
        <v>7.5</v>
      </c>
      <c r="M30" s="42" t="n">
        <v>5.5</v>
      </c>
      <c r="N30" s="42" t="n">
        <v>10</v>
      </c>
      <c r="O30" s="47" t="n">
        <v>0</v>
      </c>
      <c r="P30" s="47" t="n">
        <f aca="false">AVERAGE(Table2785[[#This Row],[2Ci Female Genital Mutilation]:[2Ciii Equal Inheritance Rights]])</f>
        <v>5.16666666666667</v>
      </c>
      <c r="Q30" s="42" t="n">
        <f aca="false">AVERAGE(F30,L30,P30)</f>
        <v>6.58222222222222</v>
      </c>
      <c r="R30" s="42" t="n">
        <v>5</v>
      </c>
      <c r="S30" s="42" t="n">
        <v>10</v>
      </c>
      <c r="T30" s="42" t="n">
        <v>5</v>
      </c>
      <c r="U30" s="42" t="n">
        <f aca="false">AVERAGE(R30:T30)</f>
        <v>6.66666666666667</v>
      </c>
      <c r="V30" s="42" t="n">
        <v>5</v>
      </c>
      <c r="W30" s="42" t="n">
        <v>7.5</v>
      </c>
      <c r="X30" s="42" t="n">
        <f aca="false">AVERAGE(Table2785[[#This Row],[4A Freedom to establish religious organizations]:[4B Autonomy of religious organizations]])</f>
        <v>6.25</v>
      </c>
      <c r="Y30" s="42" t="n">
        <v>7.5</v>
      </c>
      <c r="Z30" s="42" t="n">
        <v>5</v>
      </c>
      <c r="AA30" s="42" t="n">
        <v>7.5</v>
      </c>
      <c r="AB30" s="42" t="n">
        <v>7.5</v>
      </c>
      <c r="AC30" s="42" t="n">
        <v>7.5</v>
      </c>
      <c r="AD30" s="42" t="e">
        <f aca="false">AVERAGE(Table2785[[#This Row],[5Ci Political parties]:[5ciii educational, sporting and cultural organizations]])</f>
        <v>#N/A</v>
      </c>
      <c r="AE30" s="42" t="n">
        <v>7.5</v>
      </c>
      <c r="AF30" s="42" t="n">
        <v>5</v>
      </c>
      <c r="AG30" s="42" t="n">
        <v>5</v>
      </c>
      <c r="AH30" s="42" t="e">
        <f aca="false">AVERAGE(Table2785[[#This Row],[5Di Political parties]:[5diii educational, sporting and cultural organizations5]])</f>
        <v>#N/A</v>
      </c>
      <c r="AI30" s="42" t="e">
        <f aca="false">AVERAGE(Y30,Z30,AD30,AH30)</f>
        <v>#N/A</v>
      </c>
      <c r="AJ30" s="42" t="n">
        <v>10</v>
      </c>
      <c r="AK30" s="47" t="n">
        <v>2.33333333333333</v>
      </c>
      <c r="AL30" s="47" t="n">
        <v>2.25</v>
      </c>
      <c r="AM30" s="47" t="n">
        <v>5</v>
      </c>
      <c r="AN30" s="47" t="n">
        <v>7.5</v>
      </c>
      <c r="AO30" s="47" t="n">
        <f aca="false">AVERAGE(Table2785[[#This Row],[6Di Access to foreign television (cable/ satellite)]:[6Dii Access to foreign newspapers]])</f>
        <v>6.25</v>
      </c>
      <c r="AP30" s="47" t="n">
        <v>7.5</v>
      </c>
      <c r="AQ30" s="42" t="n">
        <f aca="false">AVERAGE(AJ30:AL30,AO30:AP30)</f>
        <v>5.66666666666667</v>
      </c>
      <c r="AR30" s="42" t="n">
        <v>0</v>
      </c>
      <c r="AS30" s="42" t="n">
        <v>10</v>
      </c>
      <c r="AT30" s="42" t="n">
        <v>10</v>
      </c>
      <c r="AU30" s="42" t="n">
        <f aca="false">IFERROR(AVERAGE(AS30:AT30),"-")</f>
        <v>10</v>
      </c>
      <c r="AV30" s="42" t="n">
        <f aca="false">AVERAGE(AR30,AU30)</f>
        <v>5</v>
      </c>
      <c r="AW30" s="43" t="n">
        <f aca="false">AVERAGE(Table2785[[#This Row],[RULE OF LAW]],Table2785[[#This Row],[SECURITY &amp; SAFETY]],Table2785[[#This Row],[PERSONAL FREEDOM (minus Security &amp;Safety and Rule of Law)]],Table2785[[#This Row],[PERSONAL FREEDOM (minus Security &amp;Safety and Rule of Law)]])</f>
        <v>5.41566772222222</v>
      </c>
      <c r="AX30" s="44" t="n">
        <v>4.85</v>
      </c>
      <c r="AY30" s="45" t="n">
        <f aca="false">AVERAGE(Table2785[[#This Row],[PERSONAL FREEDOM]:[ECONOMIC FREEDOM]])</f>
        <v>5.13283386111111</v>
      </c>
      <c r="AZ30" s="61" t="n">
        <f aca="false">RANK(BA30,$BA$2:$BA$154)</f>
        <v>146</v>
      </c>
      <c r="BA30" s="30" t="n">
        <f aca="false">ROUND(AY30, 2)</f>
        <v>5.13</v>
      </c>
      <c r="BB30" s="43" t="n">
        <f aca="false">Table2785[[#This Row],[1 Rule of Law]]</f>
        <v>3.063782</v>
      </c>
      <c r="BC30" s="43" t="n">
        <f aca="false">Table2785[[#This Row],[2 Security &amp; Safety]]</f>
        <v>6.58222222222222</v>
      </c>
      <c r="BD30" s="43" t="e">
        <f aca="false">AVERAGE(AQ30,U30,AI30,AV30,X30)</f>
        <v>#N/A</v>
      </c>
    </row>
    <row r="31" customFormat="false" ht="15" hidden="false" customHeight="true" outlineLevel="0" collapsed="false">
      <c r="A31" s="41" t="s">
        <v>86</v>
      </c>
      <c r="B31" s="42" t="n">
        <v>7.6</v>
      </c>
      <c r="C31" s="42" t="n">
        <v>6.1</v>
      </c>
      <c r="D31" s="42" t="n">
        <v>5.7</v>
      </c>
      <c r="E31" s="42" t="n">
        <v>6.47619047619048</v>
      </c>
      <c r="F31" s="42" t="n">
        <v>8.76</v>
      </c>
      <c r="G31" s="42" t="n">
        <v>10</v>
      </c>
      <c r="H31" s="42" t="n">
        <v>10</v>
      </c>
      <c r="I31" s="42" t="n">
        <v>10</v>
      </c>
      <c r="J31" s="42" t="n">
        <v>10</v>
      </c>
      <c r="K31" s="42" t="n">
        <v>10</v>
      </c>
      <c r="L31" s="42" t="n">
        <f aca="false">AVERAGE(Table2785[[#This Row],[2Bi Disappearance]:[2Bv Terrorism Injured ]])</f>
        <v>10</v>
      </c>
      <c r="M31" s="42" t="s">
        <v>60</v>
      </c>
      <c r="N31" s="42" t="n">
        <v>10</v>
      </c>
      <c r="O31" s="47" t="n">
        <v>10</v>
      </c>
      <c r="P31" s="47" t="n">
        <f aca="false">AVERAGE(Table2785[[#This Row],[2Ci Female Genital Mutilation]:[2Ciii Equal Inheritance Rights]])</f>
        <v>10</v>
      </c>
      <c r="Q31" s="42" t="n">
        <f aca="false">AVERAGE(F31,L31,P31)</f>
        <v>9.58666666666667</v>
      </c>
      <c r="R31" s="42" t="n">
        <v>10</v>
      </c>
      <c r="S31" s="42" t="n">
        <v>10</v>
      </c>
      <c r="T31" s="42" t="n">
        <v>10</v>
      </c>
      <c r="U31" s="42" t="n">
        <f aca="false">AVERAGE(R31:T31)</f>
        <v>10</v>
      </c>
      <c r="V31" s="42" t="n">
        <v>10</v>
      </c>
      <c r="W31" s="42" t="n">
        <v>10</v>
      </c>
      <c r="X31" s="42" t="n">
        <f aca="false">AVERAGE(Table2785[[#This Row],[4A Freedom to establish religious organizations]:[4B Autonomy of religious organizations]])</f>
        <v>10</v>
      </c>
      <c r="Y31" s="42" t="n">
        <v>10</v>
      </c>
      <c r="Z31" s="42" t="n">
        <v>7.5</v>
      </c>
      <c r="AA31" s="42" t="n">
        <v>7.5</v>
      </c>
      <c r="AB31" s="42" t="n">
        <v>10</v>
      </c>
      <c r="AC31" s="42" t="n">
        <v>10</v>
      </c>
      <c r="AD31" s="42" t="e">
        <f aca="false">AVERAGE(Table2785[[#This Row],[5Ci Political parties]:[5ciii educational, sporting and cultural organizations]])</f>
        <v>#N/A</v>
      </c>
      <c r="AE31" s="42" t="n">
        <v>10</v>
      </c>
      <c r="AF31" s="42" t="n">
        <v>10</v>
      </c>
      <c r="AG31" s="42" t="n">
        <v>10</v>
      </c>
      <c r="AH31" s="42" t="e">
        <f aca="false">AVERAGE(Table2785[[#This Row],[5Di Political parties]:[5diii educational, sporting and cultural organizations5]])</f>
        <v>#N/A</v>
      </c>
      <c r="AI31" s="42" t="e">
        <f aca="false">AVERAGE(Y31,Z31,AD31,AH31)</f>
        <v>#N/A</v>
      </c>
      <c r="AJ31" s="42" t="n">
        <v>10</v>
      </c>
      <c r="AK31" s="47" t="n">
        <v>7.33333333333333</v>
      </c>
      <c r="AL31" s="47" t="n">
        <v>6.5</v>
      </c>
      <c r="AM31" s="47" t="n">
        <v>10</v>
      </c>
      <c r="AN31" s="47" t="n">
        <v>10</v>
      </c>
      <c r="AO31" s="47" t="n">
        <f aca="false">AVERAGE(Table2785[[#This Row],[6Di Access to foreign television (cable/ satellite)]:[6Dii Access to foreign newspapers]])</f>
        <v>10</v>
      </c>
      <c r="AP31" s="47" t="n">
        <v>10</v>
      </c>
      <c r="AQ31" s="42" t="n">
        <f aca="false">AVERAGE(AJ31:AL31,AO31:AP31)</f>
        <v>8.76666666666667</v>
      </c>
      <c r="AR31" s="42" t="n">
        <v>0</v>
      </c>
      <c r="AS31" s="42" t="n">
        <v>10</v>
      </c>
      <c r="AT31" s="42" t="n">
        <v>10</v>
      </c>
      <c r="AU31" s="42" t="n">
        <f aca="false">IFERROR(AVERAGE(AS31:AT31),"-")</f>
        <v>10</v>
      </c>
      <c r="AV31" s="42" t="n">
        <f aca="false">AVERAGE(AR31,AU31)</f>
        <v>5</v>
      </c>
      <c r="AW31" s="43" t="n">
        <f aca="false">AVERAGE(Table2785[[#This Row],[RULE OF LAW]],Table2785[[#This Row],[SECURITY &amp; SAFETY]],Table2785[[#This Row],[PERSONAL FREEDOM (minus Security &amp;Safety and Rule of Law)]],Table2785[[#This Row],[PERSONAL FREEDOM (minus Security &amp;Safety and Rule of Law)]])</f>
        <v>8.30904761904762</v>
      </c>
      <c r="AX31" s="44" t="n">
        <v>7.84</v>
      </c>
      <c r="AY31" s="45" t="n">
        <f aca="false">AVERAGE(Table2785[[#This Row],[PERSONAL FREEDOM]:[ECONOMIC FREEDOM]])</f>
        <v>8.07452380952381</v>
      </c>
      <c r="AZ31" s="61" t="n">
        <f aca="false">RANK(BA31,$BA$2:$BA$154)</f>
        <v>30</v>
      </c>
      <c r="BA31" s="30" t="n">
        <f aca="false">ROUND(AY31, 2)</f>
        <v>8.07</v>
      </c>
      <c r="BB31" s="43" t="n">
        <f aca="false">Table2785[[#This Row],[1 Rule of Law]]</f>
        <v>6.47619047619048</v>
      </c>
      <c r="BC31" s="43" t="n">
        <f aca="false">Table2785[[#This Row],[2 Security &amp; Safety]]</f>
        <v>9.58666666666667</v>
      </c>
      <c r="BD31" s="43" t="e">
        <f aca="false">AVERAGE(AQ31,U31,AI31,AV31,X31)</f>
        <v>#N/A</v>
      </c>
    </row>
    <row r="32" customFormat="false" ht="15" hidden="false" customHeight="true" outlineLevel="0" collapsed="false">
      <c r="A32" s="41" t="s">
        <v>87</v>
      </c>
      <c r="B32" s="42" t="n">
        <v>4</v>
      </c>
      <c r="C32" s="42" t="n">
        <v>4.1</v>
      </c>
      <c r="D32" s="42" t="n">
        <v>4.3</v>
      </c>
      <c r="E32" s="42" t="n">
        <v>4.15396825396825</v>
      </c>
      <c r="F32" s="42" t="n">
        <v>9.6</v>
      </c>
      <c r="G32" s="42" t="n">
        <v>0</v>
      </c>
      <c r="H32" s="42" t="n">
        <v>10</v>
      </c>
      <c r="I32" s="42" t="n">
        <v>5</v>
      </c>
      <c r="J32" s="42" t="n">
        <v>9.81133826426633</v>
      </c>
      <c r="K32" s="42" t="n">
        <v>9.84068564538046</v>
      </c>
      <c r="L32" s="42" t="n">
        <f aca="false">AVERAGE(Table2785[[#This Row],[2Bi Disappearance]:[2Bv Terrorism Injured ]])</f>
        <v>6.93040478192936</v>
      </c>
      <c r="M32" s="42" t="n">
        <v>10</v>
      </c>
      <c r="N32" s="42" t="n">
        <v>2.5</v>
      </c>
      <c r="O32" s="47" t="n">
        <v>5</v>
      </c>
      <c r="P32" s="47" t="n">
        <f aca="false">AVERAGE(Table2785[[#This Row],[2Ci Female Genital Mutilation]:[2Ciii Equal Inheritance Rights]])</f>
        <v>5.83333333333333</v>
      </c>
      <c r="Q32" s="42" t="n">
        <f aca="false">AVERAGE(F32,L32,P32)</f>
        <v>7.45457937175423</v>
      </c>
      <c r="R32" s="42" t="n">
        <v>0</v>
      </c>
      <c r="S32" s="42" t="n">
        <v>0</v>
      </c>
      <c r="T32" s="42" t="n">
        <v>10</v>
      </c>
      <c r="U32" s="42" t="n">
        <f aca="false">AVERAGE(R32:T32)</f>
        <v>3.33333333333333</v>
      </c>
      <c r="V32" s="42" t="n">
        <v>2.5</v>
      </c>
      <c r="W32" s="42" t="n">
        <v>2.5</v>
      </c>
      <c r="X32" s="42" t="n">
        <f aca="false">AVERAGE(Table2785[[#This Row],[4A Freedom to establish religious organizations]:[4B Autonomy of religious organizations]])</f>
        <v>2.5</v>
      </c>
      <c r="Y32" s="42" t="n">
        <v>0</v>
      </c>
      <c r="Z32" s="42" t="n">
        <v>2.5</v>
      </c>
      <c r="AA32" s="42" t="n">
        <v>0</v>
      </c>
      <c r="AB32" s="42" t="n">
        <v>2.5</v>
      </c>
      <c r="AC32" s="42" t="n">
        <v>5</v>
      </c>
      <c r="AD32" s="42" t="e">
        <f aca="false">AVERAGE(Table2785[[#This Row],[5Ci Political parties]:[5ciii educational, sporting and cultural organizations]])</f>
        <v>#N/A</v>
      </c>
      <c r="AE32" s="42" t="n">
        <v>0</v>
      </c>
      <c r="AF32" s="42" t="n">
        <v>0</v>
      </c>
      <c r="AG32" s="42" t="n">
        <v>5</v>
      </c>
      <c r="AH32" s="42" t="e">
        <f aca="false">AVERAGE(Table2785[[#This Row],[5Di Political parties]:[5diii educational, sporting and cultural organizations5]])</f>
        <v>#N/A</v>
      </c>
      <c r="AI32" s="42" t="e">
        <f aca="false">AVERAGE(Y32,Z32,AD32,AH32)</f>
        <v>#N/A</v>
      </c>
      <c r="AJ32" s="42" t="n">
        <v>10</v>
      </c>
      <c r="AK32" s="47" t="n">
        <v>0.333333333333333</v>
      </c>
      <c r="AL32" s="47" t="n">
        <v>2</v>
      </c>
      <c r="AM32" s="47" t="n">
        <v>5</v>
      </c>
      <c r="AN32" s="47" t="n">
        <v>7.5</v>
      </c>
      <c r="AO32" s="47" t="n">
        <f aca="false">AVERAGE(Table2785[[#This Row],[6Di Access to foreign television (cable/ satellite)]:[6Dii Access to foreign newspapers]])</f>
        <v>6.25</v>
      </c>
      <c r="AP32" s="47" t="n">
        <v>5</v>
      </c>
      <c r="AQ32" s="42" t="n">
        <f aca="false">AVERAGE(AJ32:AL32,AO32:AP32)</f>
        <v>4.71666666666667</v>
      </c>
      <c r="AR32" s="42" t="n">
        <v>10</v>
      </c>
      <c r="AS32" s="42" t="n">
        <v>10</v>
      </c>
      <c r="AT32" s="42" t="n">
        <v>10</v>
      </c>
      <c r="AU32" s="42" t="n">
        <f aca="false">IFERROR(AVERAGE(AS32:AT32),"-")</f>
        <v>10</v>
      </c>
      <c r="AV32" s="42" t="n">
        <f aca="false">AVERAGE(AR32,AU32)</f>
        <v>10</v>
      </c>
      <c r="AW32" s="43" t="n">
        <f aca="false">AVERAGE(Table2785[[#This Row],[RULE OF LAW]],Table2785[[#This Row],[SECURITY &amp; SAFETY]],Table2785[[#This Row],[PERSONAL FREEDOM (minus Security &amp;Safety and Rule of Law)]],Table2785[[#This Row],[PERSONAL FREEDOM (minus Security &amp;Safety and Rule of Law)]])</f>
        <v>5.12380357309729</v>
      </c>
      <c r="AX32" s="44" t="n">
        <v>6.39</v>
      </c>
      <c r="AY32" s="45" t="n">
        <f aca="false">AVERAGE(Table2785[[#This Row],[PERSONAL FREEDOM]:[ECONOMIC FREEDOM]])</f>
        <v>5.75690178654864</v>
      </c>
      <c r="AZ32" s="61" t="n">
        <f aca="false">RANK(BA32,$BA$2:$BA$154)</f>
        <v>133</v>
      </c>
      <c r="BA32" s="30" t="n">
        <f aca="false">ROUND(AY32, 2)</f>
        <v>5.76</v>
      </c>
      <c r="BB32" s="43" t="n">
        <f aca="false">Table2785[[#This Row],[1 Rule of Law]]</f>
        <v>4.15396825396825</v>
      </c>
      <c r="BC32" s="43" t="n">
        <f aca="false">Table2785[[#This Row],[2 Security &amp; Safety]]</f>
        <v>7.45457937175423</v>
      </c>
      <c r="BD32" s="43" t="e">
        <f aca="false">AVERAGE(AQ32,U32,AI32,AV32,X32)</f>
        <v>#N/A</v>
      </c>
    </row>
    <row r="33" customFormat="false" ht="15" hidden="false" customHeight="true" outlineLevel="0" collapsed="false">
      <c r="A33" s="41" t="s">
        <v>88</v>
      </c>
      <c r="B33" s="42" t="n">
        <v>5.1</v>
      </c>
      <c r="C33" s="42" t="n">
        <v>4.9</v>
      </c>
      <c r="D33" s="42" t="n">
        <v>3.5</v>
      </c>
      <c r="E33" s="42" t="n">
        <v>4.50793650793651</v>
      </c>
      <c r="F33" s="42" t="n">
        <v>0</v>
      </c>
      <c r="G33" s="42" t="n">
        <v>0</v>
      </c>
      <c r="H33" s="42" t="n">
        <v>0</v>
      </c>
      <c r="I33" s="42" t="n">
        <v>2.5</v>
      </c>
      <c r="J33" s="42" t="n">
        <v>0</v>
      </c>
      <c r="K33" s="42" t="n">
        <v>0</v>
      </c>
      <c r="L33" s="42" t="n">
        <f aca="false">AVERAGE(Table2785[[#This Row],[2Bi Disappearance]:[2Bv Terrorism Injured ]])</f>
        <v>0.5</v>
      </c>
      <c r="M33" s="42" t="n">
        <v>10</v>
      </c>
      <c r="N33" s="42" t="n">
        <v>10</v>
      </c>
      <c r="O33" s="47" t="n">
        <v>10</v>
      </c>
      <c r="P33" s="47" t="n">
        <f aca="false">AVERAGE(Table2785[[#This Row],[2Ci Female Genital Mutilation]:[2Ciii Equal Inheritance Rights]])</f>
        <v>10</v>
      </c>
      <c r="Q33" s="42" t="n">
        <f aca="false">AVERAGE(F33,L33,P33)</f>
        <v>3.5</v>
      </c>
      <c r="R33" s="42" t="n">
        <v>5</v>
      </c>
      <c r="S33" s="42" t="n">
        <v>10</v>
      </c>
      <c r="T33" s="42" t="n">
        <v>5</v>
      </c>
      <c r="U33" s="42" t="n">
        <f aca="false">AVERAGE(R33:T33)</f>
        <v>6.66666666666667</v>
      </c>
      <c r="V33" s="42" t="n">
        <v>7.5</v>
      </c>
      <c r="W33" s="42" t="n">
        <v>7.5</v>
      </c>
      <c r="X33" s="42" t="n">
        <f aca="false">AVERAGE(Table2785[[#This Row],[4A Freedom to establish religious organizations]:[4B Autonomy of religious organizations]])</f>
        <v>7.5</v>
      </c>
      <c r="Y33" s="42" t="n">
        <v>10</v>
      </c>
      <c r="Z33" s="42" t="n">
        <v>7.5</v>
      </c>
      <c r="AA33" s="42" t="n">
        <v>7.5</v>
      </c>
      <c r="AB33" s="42" t="n">
        <v>7.5</v>
      </c>
      <c r="AC33" s="42" t="n">
        <v>7.5</v>
      </c>
      <c r="AD33" s="42" t="e">
        <f aca="false">AVERAGE(Table2785[[#This Row],[5Ci Political parties]:[5ciii educational, sporting and cultural organizations]])</f>
        <v>#N/A</v>
      </c>
      <c r="AE33" s="42" t="n">
        <v>7.5</v>
      </c>
      <c r="AF33" s="42" t="n">
        <v>5</v>
      </c>
      <c r="AG33" s="42" t="n">
        <v>7.5</v>
      </c>
      <c r="AH33" s="42" t="e">
        <f aca="false">AVERAGE(Table2785[[#This Row],[5Di Political parties]:[5diii educational, sporting and cultural organizations5]])</f>
        <v>#N/A</v>
      </c>
      <c r="AI33" s="42" t="e">
        <f aca="false">AVERAGE(Y33,Z33,AD33,AH33)</f>
        <v>#N/A</v>
      </c>
      <c r="AJ33" s="42" t="n">
        <v>5.80751698369629</v>
      </c>
      <c r="AK33" s="47" t="n">
        <v>6.33333333333333</v>
      </c>
      <c r="AL33" s="47" t="n">
        <v>3.5</v>
      </c>
      <c r="AM33" s="47" t="n">
        <v>10</v>
      </c>
      <c r="AN33" s="47" t="n">
        <v>10</v>
      </c>
      <c r="AO33" s="47" t="n">
        <f aca="false">AVERAGE(Table2785[[#This Row],[6Di Access to foreign television (cable/ satellite)]:[6Dii Access to foreign newspapers]])</f>
        <v>10</v>
      </c>
      <c r="AP33" s="47" t="n">
        <v>7.5</v>
      </c>
      <c r="AQ33" s="42" t="n">
        <f aca="false">AVERAGE(AJ33:AL33,AO33:AP33)</f>
        <v>6.62817006340593</v>
      </c>
      <c r="AR33" s="42" t="n">
        <v>10</v>
      </c>
      <c r="AS33" s="42" t="n">
        <v>10</v>
      </c>
      <c r="AT33" s="42" t="n">
        <v>10</v>
      </c>
      <c r="AU33" s="42" t="n">
        <f aca="false">IFERROR(AVERAGE(AS33:AT33),"-")</f>
        <v>10</v>
      </c>
      <c r="AV33" s="42" t="n">
        <f aca="false">AVERAGE(AR33,AU33)</f>
        <v>10</v>
      </c>
      <c r="AW33" s="43" t="n">
        <f aca="false">AVERAGE(Table2785[[#This Row],[RULE OF LAW]],Table2785[[#This Row],[SECURITY &amp; SAFETY]],Table2785[[#This Row],[PERSONAL FREEDOM (minus Security &amp;Safety and Rule of Law)]],Table2785[[#This Row],[PERSONAL FREEDOM (minus Security &amp;Safety and Rule of Law)]])</f>
        <v>5.87313446665805</v>
      </c>
      <c r="AX33" s="44" t="n">
        <v>6.59</v>
      </c>
      <c r="AY33" s="45" t="n">
        <f aca="false">AVERAGE(Table2785[[#This Row],[PERSONAL FREEDOM]:[ECONOMIC FREEDOM]])</f>
        <v>6.23156723332903</v>
      </c>
      <c r="AZ33" s="61" t="n">
        <f aca="false">RANK(BA33,$BA$2:$BA$154)</f>
        <v>117</v>
      </c>
      <c r="BA33" s="30" t="n">
        <f aca="false">ROUND(AY33, 2)</f>
        <v>6.23</v>
      </c>
      <c r="BB33" s="43" t="n">
        <f aca="false">Table2785[[#This Row],[1 Rule of Law]]</f>
        <v>4.50793650793651</v>
      </c>
      <c r="BC33" s="43" t="n">
        <f aca="false">Table2785[[#This Row],[2 Security &amp; Safety]]</f>
        <v>3.5</v>
      </c>
      <c r="BD33" s="43" t="e">
        <f aca="false">AVERAGE(AQ33,U33,AI33,AV33,X33)</f>
        <v>#N/A</v>
      </c>
    </row>
    <row r="34" customFormat="false" ht="15" hidden="false" customHeight="true" outlineLevel="0" collapsed="false">
      <c r="A34" s="41" t="s">
        <v>89</v>
      </c>
      <c r="B34" s="42" t="s">
        <v>60</v>
      </c>
      <c r="C34" s="42" t="s">
        <v>60</v>
      </c>
      <c r="D34" s="42" t="s">
        <v>60</v>
      </c>
      <c r="E34" s="42" t="n">
        <v>2.766195</v>
      </c>
      <c r="F34" s="42" t="n">
        <v>0</v>
      </c>
      <c r="G34" s="42" t="n">
        <v>0</v>
      </c>
      <c r="H34" s="42" t="n">
        <v>6.65170552304066</v>
      </c>
      <c r="I34" s="42" t="n">
        <v>0</v>
      </c>
      <c r="J34" s="42" t="n">
        <v>8.56429191366743</v>
      </c>
      <c r="K34" s="42" t="n">
        <v>9.65908274416414</v>
      </c>
      <c r="L34" s="42" t="n">
        <f aca="false">AVERAGE(Table2785[[#This Row],[2Bi Disappearance]:[2Bv Terrorism Injured ]])</f>
        <v>4.97501603617445</v>
      </c>
      <c r="M34" s="42" t="n">
        <v>10</v>
      </c>
      <c r="N34" s="42" t="n">
        <v>10</v>
      </c>
      <c r="O34" s="47" t="n">
        <v>5</v>
      </c>
      <c r="P34" s="47" t="n">
        <f aca="false">AVERAGE(Table2785[[#This Row],[2Ci Female Genital Mutilation]:[2Ciii Equal Inheritance Rights]])</f>
        <v>8.33333333333333</v>
      </c>
      <c r="Q34" s="42" t="n">
        <f aca="false">AVERAGE(F34,L34,P34)</f>
        <v>4.43611645650259</v>
      </c>
      <c r="R34" s="42" t="n">
        <v>0</v>
      </c>
      <c r="S34" s="42" t="n">
        <v>0</v>
      </c>
      <c r="T34" s="42" t="n">
        <v>0</v>
      </c>
      <c r="U34" s="42" t="n">
        <f aca="false">AVERAGE(R34:T34)</f>
        <v>0</v>
      </c>
      <c r="V34" s="42" t="n">
        <v>5</v>
      </c>
      <c r="W34" s="42" t="n">
        <v>7.5</v>
      </c>
      <c r="X34" s="42" t="n">
        <f aca="false">AVERAGE(Table2785[[#This Row],[4A Freedom to establish religious organizations]:[4B Autonomy of religious organizations]])</f>
        <v>6.25</v>
      </c>
      <c r="Y34" s="42" t="n">
        <v>7.5</v>
      </c>
      <c r="Z34" s="42" t="n">
        <v>7.5</v>
      </c>
      <c r="AA34" s="42" t="n">
        <v>2.5</v>
      </c>
      <c r="AB34" s="42" t="n">
        <v>5</v>
      </c>
      <c r="AC34" s="42" t="n">
        <v>5</v>
      </c>
      <c r="AD34" s="42" t="e">
        <f aca="false">AVERAGE(Table2785[[#This Row],[5Ci Political parties]:[5ciii educational, sporting and cultural organizations]])</f>
        <v>#N/A</v>
      </c>
      <c r="AE34" s="42" t="n">
        <v>5</v>
      </c>
      <c r="AF34" s="42" t="n">
        <v>2.5</v>
      </c>
      <c r="AG34" s="42" t="n">
        <v>2.5</v>
      </c>
      <c r="AH34" s="42" t="e">
        <f aca="false">AVERAGE(Table2785[[#This Row],[5Di Political parties]:[5diii educational, sporting and cultural organizations5]])</f>
        <v>#N/A</v>
      </c>
      <c r="AI34" s="42" t="e">
        <f aca="false">AVERAGE(Y34,Z34,AD34,AH34)</f>
        <v>#N/A</v>
      </c>
      <c r="AJ34" s="42" t="n">
        <v>10</v>
      </c>
      <c r="AK34" s="47" t="n">
        <v>1.33333333333333</v>
      </c>
      <c r="AL34" s="47" t="n">
        <v>1.75</v>
      </c>
      <c r="AM34" s="47" t="n">
        <v>7.5</v>
      </c>
      <c r="AN34" s="47" t="n">
        <v>7.5</v>
      </c>
      <c r="AO34" s="47" t="n">
        <f aca="false">AVERAGE(Table2785[[#This Row],[6Di Access to foreign television (cable/ satellite)]:[6Dii Access to foreign newspapers]])</f>
        <v>7.5</v>
      </c>
      <c r="AP34" s="47" t="n">
        <v>10</v>
      </c>
      <c r="AQ34" s="42" t="n">
        <f aca="false">AVERAGE(AJ34:AL34,AO34:AP34)</f>
        <v>6.11666666666667</v>
      </c>
      <c r="AR34" s="42" t="n">
        <v>0</v>
      </c>
      <c r="AS34" s="42" t="n">
        <v>10</v>
      </c>
      <c r="AT34" s="42" t="n">
        <v>10</v>
      </c>
      <c r="AU34" s="42" t="n">
        <f aca="false">IFERROR(AVERAGE(AS34:AT34),"-")</f>
        <v>10</v>
      </c>
      <c r="AV34" s="42" t="n">
        <f aca="false">AVERAGE(AR34,AU34)</f>
        <v>5</v>
      </c>
      <c r="AW34" s="43" t="n">
        <f aca="false">AVERAGE(Table2785[[#This Row],[RULE OF LAW]],Table2785[[#This Row],[SECURITY &amp; SAFETY]],Table2785[[#This Row],[PERSONAL FREEDOM (minus Security &amp;Safety and Rule of Law)]],Table2785[[#This Row],[PERSONAL FREEDOM (minus Security &amp;Safety and Rule of Law)]])</f>
        <v>4.09974453079232</v>
      </c>
      <c r="AX34" s="44" t="n">
        <v>5.39</v>
      </c>
      <c r="AY34" s="45" t="n">
        <f aca="false">AVERAGE(Table2785[[#This Row],[PERSONAL FREEDOM]:[ECONOMIC FREEDOM]])</f>
        <v>4.74487226539616</v>
      </c>
      <c r="AZ34" s="61" t="n">
        <f aca="false">RANK(BA34,$BA$2:$BA$154)</f>
        <v>151</v>
      </c>
      <c r="BA34" s="30" t="n">
        <f aca="false">ROUND(AY34, 2)</f>
        <v>4.74</v>
      </c>
      <c r="BB34" s="43" t="n">
        <f aca="false">Table2785[[#This Row],[1 Rule of Law]]</f>
        <v>2.766195</v>
      </c>
      <c r="BC34" s="43" t="n">
        <f aca="false">Table2785[[#This Row],[2 Security &amp; Safety]]</f>
        <v>4.43611645650259</v>
      </c>
      <c r="BD34" s="43" t="e">
        <f aca="false">AVERAGE(AQ34,U34,AI34,AV34,X34)</f>
        <v>#N/A</v>
      </c>
    </row>
    <row r="35" customFormat="false" ht="15" hidden="false" customHeight="true" outlineLevel="0" collapsed="false">
      <c r="A35" s="41" t="s">
        <v>90</v>
      </c>
      <c r="B35" s="42" t="s">
        <v>60</v>
      </c>
      <c r="C35" s="42" t="s">
        <v>60</v>
      </c>
      <c r="D35" s="42" t="s">
        <v>60</v>
      </c>
      <c r="E35" s="42" t="n">
        <v>3.5548</v>
      </c>
      <c r="F35" s="42" t="n">
        <v>5</v>
      </c>
      <c r="G35" s="42" t="n">
        <v>10</v>
      </c>
      <c r="H35" s="42" t="n">
        <v>10</v>
      </c>
      <c r="I35" s="42" t="n">
        <v>5</v>
      </c>
      <c r="J35" s="42" t="n">
        <v>10</v>
      </c>
      <c r="K35" s="42" t="n">
        <v>10</v>
      </c>
      <c r="L35" s="42" t="n">
        <f aca="false">AVERAGE(Table2785[[#This Row],[2Bi Disappearance]:[2Bv Terrorism Injured ]])</f>
        <v>9</v>
      </c>
      <c r="M35" s="42" t="n">
        <v>9</v>
      </c>
      <c r="N35" s="42" t="n">
        <v>10</v>
      </c>
      <c r="O35" s="47" t="n">
        <v>2.5</v>
      </c>
      <c r="P35" s="47" t="n">
        <f aca="false">AVERAGE(Table2785[[#This Row],[2Ci Female Genital Mutilation]:[2Ciii Equal Inheritance Rights]])</f>
        <v>7.16666666666667</v>
      </c>
      <c r="Q35" s="42" t="n">
        <f aca="false">AVERAGE(F35,L35,P35)</f>
        <v>7.05555555555556</v>
      </c>
      <c r="R35" s="42" t="n">
        <v>10</v>
      </c>
      <c r="S35" s="42" t="n">
        <v>10</v>
      </c>
      <c r="T35" s="42" t="n">
        <v>5</v>
      </c>
      <c r="U35" s="42" t="n">
        <f aca="false">AVERAGE(R35:T35)</f>
        <v>8.33333333333333</v>
      </c>
      <c r="V35" s="42" t="n">
        <v>10</v>
      </c>
      <c r="W35" s="42" t="n">
        <v>7.5</v>
      </c>
      <c r="X35" s="42" t="n">
        <f aca="false">AVERAGE(Table2785[[#This Row],[4A Freedom to establish religious organizations]:[4B Autonomy of religious organizations]])</f>
        <v>8.75</v>
      </c>
      <c r="Y35" s="42" t="n">
        <v>7.5</v>
      </c>
      <c r="Z35" s="42" t="n">
        <v>5</v>
      </c>
      <c r="AA35" s="42" t="n">
        <v>7.5</v>
      </c>
      <c r="AB35" s="42" t="n">
        <v>5</v>
      </c>
      <c r="AC35" s="42" t="n">
        <v>5</v>
      </c>
      <c r="AD35" s="42" t="e">
        <f aca="false">AVERAGE(Table2785[[#This Row],[5Ci Political parties]:[5ciii educational, sporting and cultural organizations]])</f>
        <v>#N/A</v>
      </c>
      <c r="AE35" s="42" t="n">
        <v>10</v>
      </c>
      <c r="AF35" s="42" t="n">
        <v>10</v>
      </c>
      <c r="AG35" s="42" t="n">
        <v>7.5</v>
      </c>
      <c r="AH35" s="42" t="e">
        <f aca="false">AVERAGE(Table2785[[#This Row],[5Di Political parties]:[5diii educational, sporting and cultural organizations5]])</f>
        <v>#N/A</v>
      </c>
      <c r="AI35" s="42" t="e">
        <f aca="false">AVERAGE(Y35,Z35,AD35,AH35)</f>
        <v>#N/A</v>
      </c>
      <c r="AJ35" s="42" t="n">
        <v>10</v>
      </c>
      <c r="AK35" s="47" t="n">
        <v>4.66666666666667</v>
      </c>
      <c r="AL35" s="47" t="n">
        <v>4.25</v>
      </c>
      <c r="AM35" s="47" t="n">
        <v>7.5</v>
      </c>
      <c r="AN35" s="47" t="n">
        <v>7.5</v>
      </c>
      <c r="AO35" s="47" t="n">
        <f aca="false">AVERAGE(Table2785[[#This Row],[6Di Access to foreign television (cable/ satellite)]:[6Dii Access to foreign newspapers]])</f>
        <v>7.5</v>
      </c>
      <c r="AP35" s="47" t="n">
        <v>5</v>
      </c>
      <c r="AQ35" s="42" t="n">
        <f aca="false">AVERAGE(AJ35:AL35,AO35:AP35)</f>
        <v>6.28333333333333</v>
      </c>
      <c r="AR35" s="42" t="n">
        <v>0</v>
      </c>
      <c r="AS35" s="42" t="n">
        <v>10</v>
      </c>
      <c r="AT35" s="42" t="n">
        <v>10</v>
      </c>
      <c r="AU35" s="42" t="n">
        <f aca="false">IFERROR(AVERAGE(AS35:AT35),"-")</f>
        <v>10</v>
      </c>
      <c r="AV35" s="42" t="n">
        <f aca="false">AVERAGE(AR35,AU35)</f>
        <v>5</v>
      </c>
      <c r="AW35" s="43" t="n">
        <f aca="false">AVERAGE(Table2785[[#This Row],[RULE OF LAW]],Table2785[[#This Row],[SECURITY &amp; SAFETY]],Table2785[[#This Row],[PERSONAL FREEDOM (minus Security &amp;Safety and Rule of Law)]],Table2785[[#This Row],[PERSONAL FREEDOM (minus Security &amp;Safety and Rule of Law)]])</f>
        <v>6.17675555555556</v>
      </c>
      <c r="AX35" s="44" t="n">
        <v>4.51</v>
      </c>
      <c r="AY35" s="45" t="n">
        <f aca="false">AVERAGE(Table2785[[#This Row],[PERSONAL FREEDOM]:[ECONOMIC FREEDOM]])</f>
        <v>5.34337777777778</v>
      </c>
      <c r="AZ35" s="61" t="n">
        <f aca="false">RANK(BA35,$BA$2:$BA$154)</f>
        <v>142</v>
      </c>
      <c r="BA35" s="30" t="n">
        <f aca="false">ROUND(AY35, 2)</f>
        <v>5.34</v>
      </c>
      <c r="BB35" s="43" t="n">
        <f aca="false">Table2785[[#This Row],[1 Rule of Law]]</f>
        <v>3.5548</v>
      </c>
      <c r="BC35" s="43" t="n">
        <f aca="false">Table2785[[#This Row],[2 Security &amp; Safety]]</f>
        <v>7.05555555555556</v>
      </c>
      <c r="BD35" s="43" t="e">
        <f aca="false">AVERAGE(AQ35,U35,AI35,AV35,X35)</f>
        <v>#N/A</v>
      </c>
    </row>
    <row r="36" customFormat="false" ht="15" hidden="false" customHeight="true" outlineLevel="0" collapsed="false">
      <c r="A36" s="41" t="s">
        <v>91</v>
      </c>
      <c r="B36" s="42" t="s">
        <v>60</v>
      </c>
      <c r="C36" s="42" t="s">
        <v>60</v>
      </c>
      <c r="D36" s="42" t="s">
        <v>60</v>
      </c>
      <c r="E36" s="42" t="n">
        <v>5.920614</v>
      </c>
      <c r="F36" s="42" t="n">
        <v>6.6</v>
      </c>
      <c r="G36" s="42" t="n">
        <v>10</v>
      </c>
      <c r="H36" s="42" t="n">
        <v>10</v>
      </c>
      <c r="I36" s="42" t="n">
        <v>10</v>
      </c>
      <c r="J36" s="42" t="n">
        <v>10</v>
      </c>
      <c r="K36" s="42" t="n">
        <v>10</v>
      </c>
      <c r="L36" s="42" t="n">
        <f aca="false">AVERAGE(Table2785[[#This Row],[2Bi Disappearance]:[2Bv Terrorism Injured ]])</f>
        <v>10</v>
      </c>
      <c r="M36" s="42" t="n">
        <v>10</v>
      </c>
      <c r="N36" s="42" t="n">
        <v>10</v>
      </c>
      <c r="O36" s="47" t="n">
        <v>10</v>
      </c>
      <c r="P36" s="47" t="n">
        <f aca="false">AVERAGE(Table2785[[#This Row],[2Ci Female Genital Mutilation]:[2Ciii Equal Inheritance Rights]])</f>
        <v>10</v>
      </c>
      <c r="Q36" s="42" t="n">
        <f aca="false">AVERAGE(F36,L36,P36)</f>
        <v>8.86666666666667</v>
      </c>
      <c r="R36" s="42" t="n">
        <v>5</v>
      </c>
      <c r="S36" s="42" t="n">
        <v>10</v>
      </c>
      <c r="T36" s="42" t="n">
        <v>10</v>
      </c>
      <c r="U36" s="42" t="n">
        <f aca="false">AVERAGE(R36:T36)</f>
        <v>8.33333333333333</v>
      </c>
      <c r="V36" s="42" t="n">
        <v>7.5</v>
      </c>
      <c r="W36" s="42" t="n">
        <v>7.5</v>
      </c>
      <c r="X36" s="42" t="n">
        <f aca="false">AVERAGE(Table2785[[#This Row],[4A Freedom to establish religious organizations]:[4B Autonomy of religious organizations]])</f>
        <v>7.5</v>
      </c>
      <c r="Y36" s="42" t="n">
        <v>10</v>
      </c>
      <c r="Z36" s="42" t="n">
        <v>10</v>
      </c>
      <c r="AA36" s="42" t="n">
        <v>10</v>
      </c>
      <c r="AB36" s="42" t="n">
        <v>7.5</v>
      </c>
      <c r="AC36" s="42" t="n">
        <v>7.5</v>
      </c>
      <c r="AD36" s="42" t="e">
        <f aca="false">AVERAGE(Table2785[[#This Row],[5Ci Political parties]:[5ciii educational, sporting and cultural organizations]])</f>
        <v>#N/A</v>
      </c>
      <c r="AE36" s="42" t="n">
        <v>7.5</v>
      </c>
      <c r="AF36" s="42" t="n">
        <v>7.5</v>
      </c>
      <c r="AG36" s="42" t="n">
        <v>10</v>
      </c>
      <c r="AH36" s="42" t="e">
        <f aca="false">AVERAGE(Table2785[[#This Row],[5Di Political parties]:[5diii educational, sporting and cultural organizations5]])</f>
        <v>#N/A</v>
      </c>
      <c r="AI36" s="42" t="e">
        <f aca="false">AVERAGE(Y36,Z36,AD36,AH36)</f>
        <v>#N/A</v>
      </c>
      <c r="AJ36" s="42" t="n">
        <v>10</v>
      </c>
      <c r="AK36" s="47" t="n">
        <v>8.33333333333333</v>
      </c>
      <c r="AL36" s="47" t="n">
        <v>8.25</v>
      </c>
      <c r="AM36" s="47" t="n">
        <v>10</v>
      </c>
      <c r="AN36" s="47" t="n">
        <v>10</v>
      </c>
      <c r="AO36" s="47" t="n">
        <f aca="false">AVERAGE(Table2785[[#This Row],[6Di Access to foreign television (cable/ satellite)]:[6Dii Access to foreign newspapers]])</f>
        <v>10</v>
      </c>
      <c r="AP36" s="47" t="n">
        <v>10</v>
      </c>
      <c r="AQ36" s="42" t="n">
        <f aca="false">AVERAGE(AJ36:AL36,AO36:AP36)</f>
        <v>9.31666666666667</v>
      </c>
      <c r="AR36" s="42" t="n">
        <v>10</v>
      </c>
      <c r="AS36" s="42" t="n">
        <v>10</v>
      </c>
      <c r="AT36" s="42" t="n">
        <v>10</v>
      </c>
      <c r="AU36" s="42" t="n">
        <f aca="false">IFERROR(AVERAGE(AS36:AT36),"-")</f>
        <v>10</v>
      </c>
      <c r="AV36" s="42" t="n">
        <f aca="false">AVERAGE(AR36,AU36)</f>
        <v>10</v>
      </c>
      <c r="AW36" s="43" t="n">
        <f aca="false">AVERAGE(Table2785[[#This Row],[RULE OF LAW]],Table2785[[#This Row],[SECURITY &amp; SAFETY]],Table2785[[#This Row],[PERSONAL FREEDOM (minus Security &amp;Safety and Rule of Law)]],Table2785[[#This Row],[PERSONAL FREEDOM (minus Security &amp;Safety and Rule of Law)]])</f>
        <v>8.12848683333333</v>
      </c>
      <c r="AX36" s="44" t="n">
        <v>7.57</v>
      </c>
      <c r="AY36" s="45" t="n">
        <f aca="false">AVERAGE(Table2785[[#This Row],[PERSONAL FREEDOM]:[ECONOMIC FREEDOM]])</f>
        <v>7.84924341666667</v>
      </c>
      <c r="AZ36" s="61" t="n">
        <f aca="false">RANK(BA36,$BA$2:$BA$154)</f>
        <v>39</v>
      </c>
      <c r="BA36" s="30" t="n">
        <f aca="false">ROUND(AY36, 2)</f>
        <v>7.85</v>
      </c>
      <c r="BB36" s="43" t="n">
        <f aca="false">Table2785[[#This Row],[1 Rule of Law]]</f>
        <v>5.920614</v>
      </c>
      <c r="BC36" s="43" t="n">
        <f aca="false">Table2785[[#This Row],[2 Security &amp; Safety]]</f>
        <v>8.86666666666667</v>
      </c>
      <c r="BD36" s="43" t="e">
        <f aca="false">AVERAGE(AQ36,U36,AI36,AV36,X36)</f>
        <v>#N/A</v>
      </c>
    </row>
    <row r="37" customFormat="false" ht="15" hidden="false" customHeight="true" outlineLevel="0" collapsed="false">
      <c r="A37" s="41" t="s">
        <v>92</v>
      </c>
      <c r="B37" s="42" t="n">
        <v>3</v>
      </c>
      <c r="C37" s="42" t="n">
        <v>4.8</v>
      </c>
      <c r="D37" s="42" t="n">
        <v>4</v>
      </c>
      <c r="E37" s="42" t="n">
        <v>3.96349206349206</v>
      </c>
      <c r="F37" s="42" t="n">
        <v>4.56</v>
      </c>
      <c r="G37" s="42" t="n">
        <v>5</v>
      </c>
      <c r="H37" s="42" t="n">
        <v>10</v>
      </c>
      <c r="I37" s="42" t="n">
        <v>2.5</v>
      </c>
      <c r="J37" s="42" t="n">
        <v>6.48464963674713</v>
      </c>
      <c r="K37" s="42" t="n">
        <v>9.48441528005625</v>
      </c>
      <c r="L37" s="42" t="n">
        <f aca="false">AVERAGE(Table2785[[#This Row],[2Bi Disappearance]:[2Bv Terrorism Injured ]])</f>
        <v>6.69381298336068</v>
      </c>
      <c r="M37" s="42" t="n">
        <v>6.4</v>
      </c>
      <c r="N37" s="42" t="n">
        <v>10</v>
      </c>
      <c r="O37" s="47" t="n">
        <v>5</v>
      </c>
      <c r="P37" s="47" t="n">
        <f aca="false">AVERAGE(Table2785[[#This Row],[2Ci Female Genital Mutilation]:[2Ciii Equal Inheritance Rights]])</f>
        <v>7.13333333333333</v>
      </c>
      <c r="Q37" s="42" t="n">
        <f aca="false">AVERAGE(F37,L37,P37)</f>
        <v>6.12904877223134</v>
      </c>
      <c r="R37" s="42" t="n">
        <v>0</v>
      </c>
      <c r="S37" s="42" t="n">
        <v>5</v>
      </c>
      <c r="T37" s="42" t="n">
        <v>5</v>
      </c>
      <c r="U37" s="42" t="n">
        <f aca="false">AVERAGE(R37:T37)</f>
        <v>3.33333333333333</v>
      </c>
      <c r="V37" s="42" t="n">
        <v>10</v>
      </c>
      <c r="W37" s="42" t="n">
        <v>10</v>
      </c>
      <c r="X37" s="42" t="n">
        <f aca="false">AVERAGE(Table2785[[#This Row],[4A Freedom to establish religious organizations]:[4B Autonomy of religious organizations]])</f>
        <v>10</v>
      </c>
      <c r="Y37" s="42" t="n">
        <v>10</v>
      </c>
      <c r="Z37" s="42" t="n">
        <v>7.5</v>
      </c>
      <c r="AA37" s="42" t="n">
        <v>10</v>
      </c>
      <c r="AB37" s="42" t="n">
        <v>10</v>
      </c>
      <c r="AC37" s="42" t="n">
        <v>10</v>
      </c>
      <c r="AD37" s="42" t="e">
        <f aca="false">AVERAGE(Table2785[[#This Row],[5Ci Political parties]:[5ciii educational, sporting and cultural organizations]])</f>
        <v>#N/A</v>
      </c>
      <c r="AE37" s="42" t="n">
        <v>10</v>
      </c>
      <c r="AF37" s="42" t="n">
        <v>10</v>
      </c>
      <c r="AG37" s="42" t="n">
        <v>10</v>
      </c>
      <c r="AH37" s="42" t="e">
        <f aca="false">AVERAGE(Table2785[[#This Row],[5Di Political parties]:[5diii educational, sporting and cultural organizations5]])</f>
        <v>#N/A</v>
      </c>
      <c r="AI37" s="42" t="e">
        <f aca="false">AVERAGE(Y37,Z37,AD37,AH37)</f>
        <v>#N/A</v>
      </c>
      <c r="AJ37" s="42" t="n">
        <v>10</v>
      </c>
      <c r="AK37" s="47" t="n">
        <v>4.33333333333333</v>
      </c>
      <c r="AL37" s="47" t="n">
        <v>3.75</v>
      </c>
      <c r="AM37" s="47" t="n">
        <v>10</v>
      </c>
      <c r="AN37" s="47" t="n">
        <v>7.5</v>
      </c>
      <c r="AO37" s="47" t="n">
        <f aca="false">AVERAGE(Table2785[[#This Row],[6Di Access to foreign television (cable/ satellite)]:[6Dii Access to foreign newspapers]])</f>
        <v>8.75</v>
      </c>
      <c r="AP37" s="47" t="n">
        <v>10</v>
      </c>
      <c r="AQ37" s="42" t="n">
        <f aca="false">AVERAGE(AJ37:AL37,AO37:AP37)</f>
        <v>7.36666666666667</v>
      </c>
      <c r="AR37" s="42" t="n">
        <v>5</v>
      </c>
      <c r="AS37" s="42" t="n">
        <v>10</v>
      </c>
      <c r="AT37" s="42" t="n">
        <v>10</v>
      </c>
      <c r="AU37" s="42" t="n">
        <f aca="false">IFERROR(AVERAGE(AS37:AT37),"-")</f>
        <v>10</v>
      </c>
      <c r="AV37" s="42" t="n">
        <f aca="false">AVERAGE(AR37,AU37)</f>
        <v>7.5</v>
      </c>
      <c r="AW37" s="43" t="n">
        <f aca="false">AVERAGE(Table2785[[#This Row],[RULE OF LAW]],Table2785[[#This Row],[SECURITY &amp; SAFETY]],Table2785[[#This Row],[PERSONAL FREEDOM (minus Security &amp;Safety and Rule of Law)]],Table2785[[#This Row],[PERSONAL FREEDOM (minus Security &amp;Safety and Rule of Law)]])</f>
        <v>6.28063520893085</v>
      </c>
      <c r="AX37" s="44" t="n">
        <v>5.9</v>
      </c>
      <c r="AY37" s="45" t="n">
        <f aca="false">AVERAGE(Table2785[[#This Row],[PERSONAL FREEDOM]:[ECONOMIC FREEDOM]])</f>
        <v>6.09031760446543</v>
      </c>
      <c r="AZ37" s="61" t="n">
        <f aca="false">RANK(BA37,$BA$2:$BA$154)</f>
        <v>126</v>
      </c>
      <c r="BA37" s="30" t="n">
        <f aca="false">ROUND(AY37, 2)</f>
        <v>6.09</v>
      </c>
      <c r="BB37" s="43" t="n">
        <f aca="false">Table2785[[#This Row],[1 Rule of Law]]</f>
        <v>3.96349206349206</v>
      </c>
      <c r="BC37" s="43" t="n">
        <f aca="false">Table2785[[#This Row],[2 Security &amp; Safety]]</f>
        <v>6.12904877223134</v>
      </c>
      <c r="BD37" s="43" t="e">
        <f aca="false">AVERAGE(AQ37,U37,AI37,AV37,X37)</f>
        <v>#N/A</v>
      </c>
    </row>
    <row r="38" customFormat="false" ht="15" hidden="false" customHeight="true" outlineLevel="0" collapsed="false">
      <c r="A38" s="41" t="s">
        <v>93</v>
      </c>
      <c r="B38" s="42" t="n">
        <v>5.5</v>
      </c>
      <c r="C38" s="42" t="n">
        <v>5.2</v>
      </c>
      <c r="D38" s="42" t="n">
        <v>5.5</v>
      </c>
      <c r="E38" s="42" t="n">
        <v>5.38888888888889</v>
      </c>
      <c r="F38" s="42" t="n">
        <v>9.52</v>
      </c>
      <c r="G38" s="42" t="n">
        <v>10</v>
      </c>
      <c r="H38" s="42" t="n">
        <v>10</v>
      </c>
      <c r="I38" s="42" t="n">
        <v>10</v>
      </c>
      <c r="J38" s="42" t="n">
        <v>10</v>
      </c>
      <c r="K38" s="42" t="n">
        <v>10</v>
      </c>
      <c r="L38" s="42" t="n">
        <f aca="false">AVERAGE(Table2785[[#This Row],[2Bi Disappearance]:[2Bv Terrorism Injured ]])</f>
        <v>10</v>
      </c>
      <c r="M38" s="42" t="n">
        <v>10</v>
      </c>
      <c r="N38" s="42" t="n">
        <v>10</v>
      </c>
      <c r="O38" s="47" t="n">
        <v>10</v>
      </c>
      <c r="P38" s="47" t="n">
        <f aca="false">AVERAGE(Table2785[[#This Row],[2Ci Female Genital Mutilation]:[2Ciii Equal Inheritance Rights]])</f>
        <v>10</v>
      </c>
      <c r="Q38" s="42" t="n">
        <f aca="false">AVERAGE(F38,L38,P38)</f>
        <v>9.84</v>
      </c>
      <c r="R38" s="42" t="n">
        <v>10</v>
      </c>
      <c r="S38" s="42" t="n">
        <v>10</v>
      </c>
      <c r="T38" s="42" t="n">
        <v>10</v>
      </c>
      <c r="U38" s="42" t="n">
        <f aca="false">AVERAGE(R38:T38)</f>
        <v>10</v>
      </c>
      <c r="V38" s="42" t="n">
        <v>7.5</v>
      </c>
      <c r="W38" s="42" t="n">
        <v>7.5</v>
      </c>
      <c r="X38" s="42" t="n">
        <f aca="false">AVERAGE(Table2785[[#This Row],[4A Freedom to establish religious organizations]:[4B Autonomy of religious organizations]])</f>
        <v>7.5</v>
      </c>
      <c r="Y38" s="42" t="n">
        <v>10</v>
      </c>
      <c r="Z38" s="42" t="n">
        <v>10</v>
      </c>
      <c r="AA38" s="42" t="n">
        <v>10</v>
      </c>
      <c r="AB38" s="42" t="n">
        <v>7.5</v>
      </c>
      <c r="AC38" s="42" t="n">
        <v>10</v>
      </c>
      <c r="AD38" s="42" t="e">
        <f aca="false">AVERAGE(Table2785[[#This Row],[5Ci Political parties]:[5ciii educational, sporting and cultural organizations]])</f>
        <v>#N/A</v>
      </c>
      <c r="AE38" s="42" t="n">
        <v>10</v>
      </c>
      <c r="AF38" s="42" t="n">
        <v>7.5</v>
      </c>
      <c r="AG38" s="42" t="n">
        <v>10</v>
      </c>
      <c r="AH38" s="42" t="e">
        <f aca="false">AVERAGE(Table2785[[#This Row],[5Di Political parties]:[5diii educational, sporting and cultural organizations5]])</f>
        <v>#N/A</v>
      </c>
      <c r="AI38" s="42" t="e">
        <f aca="false">AVERAGE(Y38,Z38,AD38,AH38)</f>
        <v>#N/A</v>
      </c>
      <c r="AJ38" s="42" t="n">
        <v>10</v>
      </c>
      <c r="AK38" s="47" t="n">
        <v>7</v>
      </c>
      <c r="AL38" s="47" t="n">
        <v>6</v>
      </c>
      <c r="AM38" s="47" t="n">
        <v>10</v>
      </c>
      <c r="AN38" s="47" t="n">
        <v>10</v>
      </c>
      <c r="AO38" s="47" t="n">
        <f aca="false">AVERAGE(Table2785[[#This Row],[6Di Access to foreign television (cable/ satellite)]:[6Dii Access to foreign newspapers]])</f>
        <v>10</v>
      </c>
      <c r="AP38" s="47" t="n">
        <v>10</v>
      </c>
      <c r="AQ38" s="42" t="n">
        <f aca="false">AVERAGE(AJ38:AL38,AO38:AP38)</f>
        <v>8.6</v>
      </c>
      <c r="AR38" s="42" t="n">
        <v>10</v>
      </c>
      <c r="AS38" s="42" t="n">
        <v>10</v>
      </c>
      <c r="AT38" s="42" t="n">
        <v>10</v>
      </c>
      <c r="AU38" s="42" t="n">
        <f aca="false">IFERROR(AVERAGE(AS38:AT38),"-")</f>
        <v>10</v>
      </c>
      <c r="AV38" s="42" t="n">
        <f aca="false">AVERAGE(AR38,AU38)</f>
        <v>10</v>
      </c>
      <c r="AW38" s="43" t="n">
        <f aca="false">AVERAGE(Table2785[[#This Row],[RULE OF LAW]],Table2785[[#This Row],[SECURITY &amp; SAFETY]],Table2785[[#This Row],[PERSONAL FREEDOM (minus Security &amp;Safety and Rule of Law)]],Table2785[[#This Row],[PERSONAL FREEDOM (minus Security &amp;Safety and Rule of Law)]])</f>
        <v>8.37555555555556</v>
      </c>
      <c r="AX38" s="44" t="n">
        <v>6.94</v>
      </c>
      <c r="AY38" s="45" t="n">
        <f aca="false">AVERAGE(Table2785[[#This Row],[PERSONAL FREEDOM]:[ECONOMIC FREEDOM]])</f>
        <v>7.65777777777778</v>
      </c>
      <c r="AZ38" s="61" t="n">
        <f aca="false">RANK(BA38,$BA$2:$BA$154)</f>
        <v>45</v>
      </c>
      <c r="BA38" s="30" t="n">
        <f aca="false">ROUND(AY38, 2)</f>
        <v>7.66</v>
      </c>
      <c r="BB38" s="43" t="n">
        <f aca="false">Table2785[[#This Row],[1 Rule of Law]]</f>
        <v>5.38888888888889</v>
      </c>
      <c r="BC38" s="43" t="n">
        <f aca="false">Table2785[[#This Row],[2 Security &amp; Safety]]</f>
        <v>9.84</v>
      </c>
      <c r="BD38" s="43" t="e">
        <f aca="false">AVERAGE(AQ38,U38,AI38,AV38,X38)</f>
        <v>#N/A</v>
      </c>
    </row>
    <row r="39" customFormat="false" ht="15" hidden="false" customHeight="true" outlineLevel="0" collapsed="false">
      <c r="A39" s="41" t="s">
        <v>94</v>
      </c>
      <c r="B39" s="42" t="s">
        <v>60</v>
      </c>
      <c r="C39" s="42" t="s">
        <v>60</v>
      </c>
      <c r="D39" s="42" t="s">
        <v>60</v>
      </c>
      <c r="E39" s="42" t="n">
        <v>6.813374</v>
      </c>
      <c r="F39" s="42" t="n">
        <v>9.2</v>
      </c>
      <c r="G39" s="42" t="n">
        <v>10</v>
      </c>
      <c r="H39" s="42" t="n">
        <v>10</v>
      </c>
      <c r="I39" s="42" t="n">
        <v>7.5</v>
      </c>
      <c r="J39" s="42" t="n">
        <v>10</v>
      </c>
      <c r="K39" s="42" t="n">
        <v>10</v>
      </c>
      <c r="L39" s="42" t="n">
        <f aca="false">AVERAGE(Table2785[[#This Row],[2Bi Disappearance]:[2Bv Terrorism Injured ]])</f>
        <v>9.5</v>
      </c>
      <c r="M39" s="42" t="n">
        <v>10</v>
      </c>
      <c r="N39" s="42" t="n">
        <v>10</v>
      </c>
      <c r="O39" s="47" t="s">
        <v>60</v>
      </c>
      <c r="P39" s="47" t="n">
        <f aca="false">AVERAGE(Table2785[[#This Row],[2Ci Female Genital Mutilation]:[2Ciii Equal Inheritance Rights]])</f>
        <v>10</v>
      </c>
      <c r="Q39" s="42" t="n">
        <f aca="false">AVERAGE(F39,L39,P39)</f>
        <v>9.56666666666667</v>
      </c>
      <c r="R39" s="42" t="n">
        <v>10</v>
      </c>
      <c r="S39" s="42" t="n">
        <v>10</v>
      </c>
      <c r="T39" s="42" t="n">
        <v>10</v>
      </c>
      <c r="U39" s="42" t="n">
        <f aca="false">AVERAGE(R39:T39)</f>
        <v>10</v>
      </c>
      <c r="V39" s="42" t="n">
        <v>5</v>
      </c>
      <c r="W39" s="42" t="n">
        <v>10</v>
      </c>
      <c r="X39" s="42" t="n">
        <f aca="false">AVERAGE(Table2785[[#This Row],[4A Freedom to establish religious organizations]:[4B Autonomy of religious organizations]])</f>
        <v>7.5</v>
      </c>
      <c r="Y39" s="42" t="n">
        <v>10</v>
      </c>
      <c r="Z39" s="42" t="n">
        <v>10</v>
      </c>
      <c r="AA39" s="42" t="n">
        <v>7.5</v>
      </c>
      <c r="AB39" s="42" t="n">
        <v>10</v>
      </c>
      <c r="AC39" s="42" t="n">
        <v>7.5</v>
      </c>
      <c r="AD39" s="42" t="e">
        <f aca="false">AVERAGE(Table2785[[#This Row],[5Ci Political parties]:[5ciii educational, sporting and cultural organizations]])</f>
        <v>#N/A</v>
      </c>
      <c r="AE39" s="42" t="n">
        <v>10</v>
      </c>
      <c r="AF39" s="42" t="n">
        <v>10</v>
      </c>
      <c r="AG39" s="42" t="n">
        <v>10</v>
      </c>
      <c r="AH39" s="42" t="e">
        <f aca="false">AVERAGE(Table2785[[#This Row],[5Di Political parties]:[5diii educational, sporting and cultural organizations5]])</f>
        <v>#N/A</v>
      </c>
      <c r="AI39" s="42" t="e">
        <f aca="false">AVERAGE(Y39,Z39,AD39,AH39)</f>
        <v>#N/A</v>
      </c>
      <c r="AJ39" s="42" t="n">
        <v>10</v>
      </c>
      <c r="AK39" s="47" t="n">
        <v>8</v>
      </c>
      <c r="AL39" s="47" t="n">
        <v>7.5</v>
      </c>
      <c r="AM39" s="47" t="n">
        <v>10</v>
      </c>
      <c r="AN39" s="47" t="n">
        <v>10</v>
      </c>
      <c r="AO39" s="47" t="n">
        <f aca="false">AVERAGE(Table2785[[#This Row],[6Di Access to foreign television (cable/ satellite)]:[6Dii Access to foreign newspapers]])</f>
        <v>10</v>
      </c>
      <c r="AP39" s="47" t="n">
        <v>10</v>
      </c>
      <c r="AQ39" s="42" t="n">
        <f aca="false">AVERAGE(AJ39:AL39,AO39:AP39)</f>
        <v>9.1</v>
      </c>
      <c r="AR39" s="42" t="n">
        <v>10</v>
      </c>
      <c r="AS39" s="42" t="n">
        <v>5</v>
      </c>
      <c r="AT39" s="42" t="n">
        <v>5</v>
      </c>
      <c r="AU39" s="42" t="n">
        <f aca="false">IFERROR(AVERAGE(AS39:AT39),"-")</f>
        <v>5</v>
      </c>
      <c r="AV39" s="42" t="n">
        <f aca="false">AVERAGE(AR39,AU39)</f>
        <v>7.5</v>
      </c>
      <c r="AW39" s="43" t="n">
        <f aca="false">AVERAGE(Table2785[[#This Row],[RULE OF LAW]],Table2785[[#This Row],[SECURITY &amp; SAFETY]],Table2785[[#This Row],[PERSONAL FREEDOM (minus Security &amp;Safety and Rule of Law)]],Table2785[[#This Row],[PERSONAL FREEDOM (minus Security &amp;Safety and Rule of Law)]])</f>
        <v>8.4633435</v>
      </c>
      <c r="AX39" s="44" t="n">
        <v>7.47</v>
      </c>
      <c r="AY39" s="45" t="n">
        <f aca="false">AVERAGE(Table2785[[#This Row],[PERSONAL FREEDOM]:[ECONOMIC FREEDOM]])</f>
        <v>7.96667175</v>
      </c>
      <c r="AZ39" s="61" t="n">
        <f aca="false">RANK(BA39,$BA$2:$BA$154)</f>
        <v>34</v>
      </c>
      <c r="BA39" s="30" t="n">
        <f aca="false">ROUND(AY39, 2)</f>
        <v>7.97</v>
      </c>
      <c r="BB39" s="43" t="n">
        <f aca="false">Table2785[[#This Row],[1 Rule of Law]]</f>
        <v>6.813374</v>
      </c>
      <c r="BC39" s="43" t="n">
        <f aca="false">Table2785[[#This Row],[2 Security &amp; Safety]]</f>
        <v>9.56666666666667</v>
      </c>
      <c r="BD39" s="43" t="e">
        <f aca="false">AVERAGE(AQ39,U39,AI39,AV39,X39)</f>
        <v>#N/A</v>
      </c>
    </row>
    <row r="40" customFormat="false" ht="15" hidden="false" customHeight="true" outlineLevel="0" collapsed="false">
      <c r="A40" s="41" t="s">
        <v>95</v>
      </c>
      <c r="B40" s="42" t="n">
        <v>8.6</v>
      </c>
      <c r="C40" s="42" t="n">
        <v>6.5</v>
      </c>
      <c r="D40" s="42" t="n">
        <v>6.8</v>
      </c>
      <c r="E40" s="42" t="n">
        <v>7.26507936507936</v>
      </c>
      <c r="F40" s="42" t="n">
        <v>9.6</v>
      </c>
      <c r="G40" s="42" t="n">
        <v>10</v>
      </c>
      <c r="H40" s="42" t="n">
        <v>10</v>
      </c>
      <c r="I40" s="42" t="n">
        <v>7.5</v>
      </c>
      <c r="J40" s="42" t="n">
        <v>10</v>
      </c>
      <c r="K40" s="42" t="n">
        <v>10</v>
      </c>
      <c r="L40" s="42" t="n">
        <f aca="false">AVERAGE(Table2785[[#This Row],[2Bi Disappearance]:[2Bv Terrorism Injured ]])</f>
        <v>9.5</v>
      </c>
      <c r="M40" s="42" t="n">
        <v>10</v>
      </c>
      <c r="N40" s="42" t="n">
        <v>10</v>
      </c>
      <c r="O40" s="47" t="n">
        <v>10</v>
      </c>
      <c r="P40" s="47" t="n">
        <f aca="false">AVERAGE(Table2785[[#This Row],[2Ci Female Genital Mutilation]:[2Ciii Equal Inheritance Rights]])</f>
        <v>10</v>
      </c>
      <c r="Q40" s="42" t="n">
        <f aca="false">AVERAGE(F40,L40,P40)</f>
        <v>9.7</v>
      </c>
      <c r="R40" s="42" t="n">
        <v>10</v>
      </c>
      <c r="S40" s="42" t="n">
        <v>10</v>
      </c>
      <c r="T40" s="42" t="s">
        <v>60</v>
      </c>
      <c r="U40" s="42" t="n">
        <f aca="false">AVERAGE(R40:T40)</f>
        <v>10</v>
      </c>
      <c r="V40" s="42" t="n">
        <v>10</v>
      </c>
      <c r="W40" s="42" t="n">
        <v>10</v>
      </c>
      <c r="X40" s="42" t="n">
        <f aca="false">AVERAGE(Table2785[[#This Row],[4A Freedom to establish religious organizations]:[4B Autonomy of religious organizations]])</f>
        <v>10</v>
      </c>
      <c r="Y40" s="42" t="n">
        <v>10</v>
      </c>
      <c r="Z40" s="42" t="n">
        <v>10</v>
      </c>
      <c r="AA40" s="42" t="n">
        <v>10</v>
      </c>
      <c r="AB40" s="42" t="n">
        <v>5</v>
      </c>
      <c r="AC40" s="42" t="n">
        <v>10</v>
      </c>
      <c r="AD40" s="42" t="e">
        <f aca="false">AVERAGE(Table2785[[#This Row],[5Ci Political parties]:[5ciii educational, sporting and cultural organizations]])</f>
        <v>#N/A</v>
      </c>
      <c r="AE40" s="42" t="n">
        <v>7.5</v>
      </c>
      <c r="AF40" s="42" t="n">
        <v>10</v>
      </c>
      <c r="AG40" s="42" t="n">
        <v>10</v>
      </c>
      <c r="AH40" s="42" t="e">
        <f aca="false">AVERAGE(Table2785[[#This Row],[5Di Political parties]:[5diii educational, sporting and cultural organizations5]])</f>
        <v>#N/A</v>
      </c>
      <c r="AI40" s="42" t="e">
        <f aca="false">AVERAGE(Y40,Z40,AD40,AH40)</f>
        <v>#N/A</v>
      </c>
      <c r="AJ40" s="42" t="n">
        <v>10</v>
      </c>
      <c r="AK40" s="47" t="n">
        <v>8.66666666666667</v>
      </c>
      <c r="AL40" s="47" t="n">
        <v>8</v>
      </c>
      <c r="AM40" s="47" t="n">
        <v>10</v>
      </c>
      <c r="AN40" s="47" t="n">
        <v>10</v>
      </c>
      <c r="AO40" s="47" t="n">
        <f aca="false">AVERAGE(Table2785[[#This Row],[6Di Access to foreign television (cable/ satellite)]:[6Dii Access to foreign newspapers]])</f>
        <v>10</v>
      </c>
      <c r="AP40" s="47" t="n">
        <v>10</v>
      </c>
      <c r="AQ40" s="42" t="n">
        <f aca="false">AVERAGE(AJ40:AL40,AO40:AP40)</f>
        <v>9.33333333333333</v>
      </c>
      <c r="AR40" s="42" t="n">
        <v>10</v>
      </c>
      <c r="AS40" s="42" t="n">
        <v>10</v>
      </c>
      <c r="AT40" s="42" t="n">
        <v>10</v>
      </c>
      <c r="AU40" s="42" t="n">
        <f aca="false">IFERROR(AVERAGE(AS40:AT40),"-")</f>
        <v>10</v>
      </c>
      <c r="AV40" s="42" t="n">
        <f aca="false">AVERAGE(AR40,AU40)</f>
        <v>10</v>
      </c>
      <c r="AW40" s="43" t="n">
        <f aca="false">AVERAGE(Table2785[[#This Row],[RULE OF LAW]],Table2785[[#This Row],[SECURITY &amp; SAFETY]],Table2785[[#This Row],[PERSONAL FREEDOM (minus Security &amp;Safety and Rule of Law)]],Table2785[[#This Row],[PERSONAL FREEDOM (minus Security &amp;Safety and Rule of Law)]])</f>
        <v>9.11210317460317</v>
      </c>
      <c r="AX40" s="44" t="n">
        <v>7.38</v>
      </c>
      <c r="AY40" s="45" t="n">
        <f aca="false">AVERAGE(Table2785[[#This Row],[PERSONAL FREEDOM]:[ECONOMIC FREEDOM]])</f>
        <v>8.24605158730159</v>
      </c>
      <c r="AZ40" s="61" t="n">
        <f aca="false">RANK(BA40,$BA$2:$BA$154)</f>
        <v>19</v>
      </c>
      <c r="BA40" s="30" t="n">
        <f aca="false">ROUND(AY40, 2)</f>
        <v>8.25</v>
      </c>
      <c r="BB40" s="43" t="n">
        <f aca="false">Table2785[[#This Row],[1 Rule of Law]]</f>
        <v>7.26507936507936</v>
      </c>
      <c r="BC40" s="43" t="n">
        <f aca="false">Table2785[[#This Row],[2 Security &amp; Safety]]</f>
        <v>9.7</v>
      </c>
      <c r="BD40" s="43" t="e">
        <f aca="false">AVERAGE(AQ40,U40,AI40,AV40,X40)</f>
        <v>#N/A</v>
      </c>
    </row>
    <row r="41" customFormat="false" ht="15" hidden="false" customHeight="true" outlineLevel="0" collapsed="false">
      <c r="A41" s="41" t="s">
        <v>96</v>
      </c>
      <c r="B41" s="42" t="n">
        <v>9.3</v>
      </c>
      <c r="C41" s="42" t="n">
        <v>8.2</v>
      </c>
      <c r="D41" s="42" t="n">
        <v>8.4</v>
      </c>
      <c r="E41" s="42" t="n">
        <v>8.62380952380952</v>
      </c>
      <c r="F41" s="42" t="n">
        <v>9.68</v>
      </c>
      <c r="G41" s="42" t="n">
        <v>10</v>
      </c>
      <c r="H41" s="42" t="n">
        <v>10</v>
      </c>
      <c r="I41" s="42" t="n">
        <v>10</v>
      </c>
      <c r="J41" s="42" t="n">
        <v>10</v>
      </c>
      <c r="K41" s="42" t="n">
        <v>10</v>
      </c>
      <c r="L41" s="42" t="n">
        <f aca="false">AVERAGE(Table2785[[#This Row],[2Bi Disappearance]:[2Bv Terrorism Injured ]])</f>
        <v>10</v>
      </c>
      <c r="M41" s="42" t="n">
        <v>9.5</v>
      </c>
      <c r="N41" s="42" t="n">
        <v>10</v>
      </c>
      <c r="O41" s="47" t="n">
        <v>10</v>
      </c>
      <c r="P41" s="47" t="n">
        <f aca="false">AVERAGE(Table2785[[#This Row],[2Ci Female Genital Mutilation]:[2Ciii Equal Inheritance Rights]])</f>
        <v>9.83333333333333</v>
      </c>
      <c r="Q41" s="42" t="n">
        <f aca="false">AVERAGE(F41,L41,P41)</f>
        <v>9.83777777777778</v>
      </c>
      <c r="R41" s="42" t="n">
        <v>10</v>
      </c>
      <c r="S41" s="42" t="n">
        <v>10</v>
      </c>
      <c r="T41" s="42" t="n">
        <v>10</v>
      </c>
      <c r="U41" s="42" t="n">
        <f aca="false">AVERAGE(R41:T41)</f>
        <v>10</v>
      </c>
      <c r="V41" s="42" t="n">
        <v>10</v>
      </c>
      <c r="W41" s="42" t="n">
        <v>10</v>
      </c>
      <c r="X41" s="42" t="n">
        <f aca="false">AVERAGE(Table2785[[#This Row],[4A Freedom to establish religious organizations]:[4B Autonomy of religious organizations]])</f>
        <v>10</v>
      </c>
      <c r="Y41" s="42" t="n">
        <v>10</v>
      </c>
      <c r="Z41" s="42" t="n">
        <v>10</v>
      </c>
      <c r="AA41" s="42" t="n">
        <v>10</v>
      </c>
      <c r="AB41" s="42" t="n">
        <v>10</v>
      </c>
      <c r="AC41" s="42" t="n">
        <v>10</v>
      </c>
      <c r="AD41" s="42" t="e">
        <f aca="false">AVERAGE(Table2785[[#This Row],[5Ci Political parties]:[5ciii educational, sporting and cultural organizations]])</f>
        <v>#N/A</v>
      </c>
      <c r="AE41" s="42" t="n">
        <v>10</v>
      </c>
      <c r="AF41" s="42" t="n">
        <v>10</v>
      </c>
      <c r="AG41" s="42" t="n">
        <v>10</v>
      </c>
      <c r="AH41" s="42" t="e">
        <f aca="false">AVERAGE(Table2785[[#This Row],[5Di Political parties]:[5diii educational, sporting and cultural organizations5]])</f>
        <v>#N/A</v>
      </c>
      <c r="AI41" s="42" t="e">
        <f aca="false">AVERAGE(Y41,Z41,AD41,AH41)</f>
        <v>#N/A</v>
      </c>
      <c r="AJ41" s="42" t="n">
        <v>10</v>
      </c>
      <c r="AK41" s="47" t="n">
        <v>9.33333333333333</v>
      </c>
      <c r="AL41" s="47" t="n">
        <v>8.75</v>
      </c>
      <c r="AM41" s="47" t="n">
        <v>10</v>
      </c>
      <c r="AN41" s="47" t="n">
        <v>10</v>
      </c>
      <c r="AO41" s="47" t="n">
        <f aca="false">AVERAGE(Table2785[[#This Row],[6Di Access to foreign television (cable/ satellite)]:[6Dii Access to foreign newspapers]])</f>
        <v>10</v>
      </c>
      <c r="AP41" s="47" t="n">
        <v>10</v>
      </c>
      <c r="AQ41" s="42" t="n">
        <f aca="false">AVERAGE(AJ41:AL41,AO41:AP41)</f>
        <v>9.61666666666667</v>
      </c>
      <c r="AR41" s="42" t="n">
        <v>10</v>
      </c>
      <c r="AS41" s="42" t="n">
        <v>10</v>
      </c>
      <c r="AT41" s="42" t="n">
        <v>10</v>
      </c>
      <c r="AU41" s="42" t="n">
        <f aca="false">IFERROR(AVERAGE(AS41:AT41),"-")</f>
        <v>10</v>
      </c>
      <c r="AV41" s="42" t="n">
        <f aca="false">AVERAGE(AR41,AU41)</f>
        <v>10</v>
      </c>
      <c r="AW41" s="43" t="n">
        <f aca="false">AVERAGE(Table2785[[#This Row],[RULE OF LAW]],Table2785[[#This Row],[SECURITY &amp; SAFETY]],Table2785[[#This Row],[PERSONAL FREEDOM (minus Security &amp;Safety and Rule of Law)]],Table2785[[#This Row],[PERSONAL FREEDOM (minus Security &amp;Safety and Rule of Law)]])</f>
        <v>9.57706349206349</v>
      </c>
      <c r="AX41" s="44" t="n">
        <v>7.5</v>
      </c>
      <c r="AY41" s="45" t="n">
        <f aca="false">AVERAGE(Table2785[[#This Row],[PERSONAL FREEDOM]:[ECONOMIC FREEDOM]])</f>
        <v>8.53853174603175</v>
      </c>
      <c r="AZ41" s="61" t="n">
        <f aca="false">RANK(BA41,$BA$2:$BA$154)</f>
        <v>8</v>
      </c>
      <c r="BA41" s="30" t="n">
        <f aca="false">ROUND(AY41, 2)</f>
        <v>8.54</v>
      </c>
      <c r="BB41" s="43" t="n">
        <f aca="false">Table2785[[#This Row],[1 Rule of Law]]</f>
        <v>8.62380952380952</v>
      </c>
      <c r="BC41" s="43" t="n">
        <f aca="false">Table2785[[#This Row],[2 Security &amp; Safety]]</f>
        <v>9.83777777777778</v>
      </c>
      <c r="BD41" s="43" t="e">
        <f aca="false">AVERAGE(AQ41,U41,AI41,AV41,X41)</f>
        <v>#N/A</v>
      </c>
    </row>
    <row r="42" customFormat="false" ht="15" hidden="false" customHeight="true" outlineLevel="0" collapsed="false">
      <c r="A42" s="41" t="s">
        <v>97</v>
      </c>
      <c r="B42" s="42" t="n">
        <v>4.9</v>
      </c>
      <c r="C42" s="42" t="n">
        <v>4.8</v>
      </c>
      <c r="D42" s="42" t="n">
        <v>3.8</v>
      </c>
      <c r="E42" s="42" t="n">
        <v>4.47460317460318</v>
      </c>
      <c r="F42" s="42" t="n">
        <v>1.16</v>
      </c>
      <c r="G42" s="42" t="n">
        <v>10</v>
      </c>
      <c r="H42" s="42" t="n">
        <v>10</v>
      </c>
      <c r="I42" s="42" t="n">
        <v>7.5</v>
      </c>
      <c r="J42" s="42" t="n">
        <v>10</v>
      </c>
      <c r="K42" s="42" t="n">
        <v>10</v>
      </c>
      <c r="L42" s="42" t="n">
        <f aca="false">AVERAGE(Table2785[[#This Row],[2Bi Disappearance]:[2Bv Terrorism Injured ]])</f>
        <v>9.5</v>
      </c>
      <c r="M42" s="42" t="n">
        <v>10</v>
      </c>
      <c r="N42" s="42" t="n">
        <v>10</v>
      </c>
      <c r="O42" s="47" t="n">
        <v>10</v>
      </c>
      <c r="P42" s="47" t="n">
        <f aca="false">AVERAGE(Table2785[[#This Row],[2Ci Female Genital Mutilation]:[2Ciii Equal Inheritance Rights]])</f>
        <v>10</v>
      </c>
      <c r="Q42" s="42" t="n">
        <f aca="false">AVERAGE(F42,L42,P42)</f>
        <v>6.88666666666667</v>
      </c>
      <c r="R42" s="42" t="n">
        <v>5</v>
      </c>
      <c r="S42" s="42" t="n">
        <v>5</v>
      </c>
      <c r="T42" s="42" t="n">
        <v>10</v>
      </c>
      <c r="U42" s="42" t="n">
        <f aca="false">AVERAGE(R42:T42)</f>
        <v>6.66666666666667</v>
      </c>
      <c r="V42" s="42" t="n">
        <v>10</v>
      </c>
      <c r="W42" s="42" t="n">
        <v>7.5</v>
      </c>
      <c r="X42" s="42" t="n">
        <f aca="false">AVERAGE(Table2785[[#This Row],[4A Freedom to establish religious organizations]:[4B Autonomy of religious organizations]])</f>
        <v>8.75</v>
      </c>
      <c r="Y42" s="42" t="n">
        <v>7.5</v>
      </c>
      <c r="Z42" s="42" t="n">
        <v>5</v>
      </c>
      <c r="AA42" s="42" t="n">
        <v>7.5</v>
      </c>
      <c r="AB42" s="42" t="n">
        <v>7.5</v>
      </c>
      <c r="AC42" s="42" t="n">
        <v>7.5</v>
      </c>
      <c r="AD42" s="42" t="e">
        <f aca="false">AVERAGE(Table2785[[#This Row],[5Ci Political parties]:[5ciii educational, sporting and cultural organizations]])</f>
        <v>#N/A</v>
      </c>
      <c r="AE42" s="42" t="n">
        <v>10</v>
      </c>
      <c r="AF42" s="42" t="n">
        <v>7.5</v>
      </c>
      <c r="AG42" s="42" t="n">
        <v>10</v>
      </c>
      <c r="AH42" s="42" t="e">
        <f aca="false">AVERAGE(Table2785[[#This Row],[5Di Political parties]:[5diii educational, sporting and cultural organizations5]])</f>
        <v>#N/A</v>
      </c>
      <c r="AI42" s="42" t="e">
        <f aca="false">AVERAGE(Y42,Z42,AD42,AH42)</f>
        <v>#N/A</v>
      </c>
      <c r="AJ42" s="42" t="n">
        <v>10</v>
      </c>
      <c r="AK42" s="47" t="n">
        <v>7.66666666666667</v>
      </c>
      <c r="AL42" s="47" t="n">
        <v>5</v>
      </c>
      <c r="AM42" s="47" t="n">
        <v>10</v>
      </c>
      <c r="AN42" s="47" t="n">
        <v>10</v>
      </c>
      <c r="AO42" s="47" t="n">
        <f aca="false">AVERAGE(Table2785[[#This Row],[6Di Access to foreign television (cable/ satellite)]:[6Dii Access to foreign newspapers]])</f>
        <v>10</v>
      </c>
      <c r="AP42" s="47" t="n">
        <v>10</v>
      </c>
      <c r="AQ42" s="42" t="n">
        <f aca="false">AVERAGE(AJ42:AL42,AO42:AP42)</f>
        <v>8.53333333333334</v>
      </c>
      <c r="AR42" s="42" t="n">
        <v>10</v>
      </c>
      <c r="AS42" s="42" t="n">
        <v>10</v>
      </c>
      <c r="AT42" s="42" t="n">
        <v>10</v>
      </c>
      <c r="AU42" s="42" t="n">
        <f aca="false">IFERROR(AVERAGE(AS42:AT42),"-")</f>
        <v>10</v>
      </c>
      <c r="AV42" s="42" t="n">
        <f aca="false">AVERAGE(AR42,AU42)</f>
        <v>10</v>
      </c>
      <c r="AW42" s="43" t="n">
        <f aca="false">AVERAGE(Table2785[[#This Row],[RULE OF LAW]],Table2785[[#This Row],[SECURITY &amp; SAFETY]],Table2785[[#This Row],[PERSONAL FREEDOM (minus Security &amp;Safety and Rule of Law)]],Table2785[[#This Row],[PERSONAL FREEDOM (minus Security &amp;Safety and Rule of Law)]])</f>
        <v>6.96448412698413</v>
      </c>
      <c r="AX42" s="44" t="n">
        <v>7.05</v>
      </c>
      <c r="AY42" s="45" t="n">
        <f aca="false">AVERAGE(Table2785[[#This Row],[PERSONAL FREEDOM]:[ECONOMIC FREEDOM]])</f>
        <v>7.00724206349206</v>
      </c>
      <c r="AZ42" s="61" t="n">
        <f aca="false">RANK(BA42,$BA$2:$BA$154)</f>
        <v>65</v>
      </c>
      <c r="BA42" s="30" t="n">
        <f aca="false">ROUND(AY42, 2)</f>
        <v>7.01</v>
      </c>
      <c r="BB42" s="43" t="n">
        <f aca="false">Table2785[[#This Row],[1 Rule of Law]]</f>
        <v>4.47460317460318</v>
      </c>
      <c r="BC42" s="43" t="n">
        <f aca="false">Table2785[[#This Row],[2 Security &amp; Safety]]</f>
        <v>6.88666666666667</v>
      </c>
      <c r="BD42" s="43" t="e">
        <f aca="false">AVERAGE(AQ42,U42,AI42,AV42,X42)</f>
        <v>#N/A</v>
      </c>
    </row>
    <row r="43" customFormat="false" ht="15" hidden="false" customHeight="true" outlineLevel="0" collapsed="false">
      <c r="A43" s="41" t="s">
        <v>206</v>
      </c>
      <c r="B43" s="42" t="s">
        <v>60</v>
      </c>
      <c r="C43" s="42" t="s">
        <v>60</v>
      </c>
      <c r="D43" s="42" t="s">
        <v>60</v>
      </c>
      <c r="E43" s="42" t="n">
        <v>3.435765</v>
      </c>
      <c r="F43" s="42" t="n">
        <v>8.56</v>
      </c>
      <c r="G43" s="42" t="n">
        <v>10</v>
      </c>
      <c r="H43" s="42" t="n">
        <v>10</v>
      </c>
      <c r="I43" s="42" t="n">
        <v>7.5</v>
      </c>
      <c r="J43" s="42" t="n">
        <v>10</v>
      </c>
      <c r="K43" s="42" t="n">
        <v>10</v>
      </c>
      <c r="L43" s="42" t="n">
        <f aca="false">AVERAGE(Table2785[[#This Row],[2Bi Disappearance]:[2Bv Terrorism Injured ]])</f>
        <v>9.5</v>
      </c>
      <c r="M43" s="42" t="n">
        <v>10</v>
      </c>
      <c r="N43" s="42" t="n">
        <v>7.5</v>
      </c>
      <c r="O43" s="47" t="n">
        <v>5</v>
      </c>
      <c r="P43" s="47" t="n">
        <f aca="false">AVERAGE(Table2785[[#This Row],[2Ci Female Genital Mutilation]:[2Ciii Equal Inheritance Rights]])</f>
        <v>7.5</v>
      </c>
      <c r="Q43" s="42" t="n">
        <f aca="false">AVERAGE(F43,L43,P43)</f>
        <v>8.52</v>
      </c>
      <c r="R43" s="42" t="n">
        <v>10</v>
      </c>
      <c r="S43" s="42" t="n">
        <v>10</v>
      </c>
      <c r="T43" s="42" t="n">
        <v>0</v>
      </c>
      <c r="U43" s="42" t="n">
        <f aca="false">AVERAGE(R43:T43)</f>
        <v>6.66666666666667</v>
      </c>
      <c r="V43" s="42" t="s">
        <v>60</v>
      </c>
      <c r="W43" s="42" t="s">
        <v>60</v>
      </c>
      <c r="X43" s="42" t="s">
        <v>60</v>
      </c>
      <c r="Y43" s="42" t="s">
        <v>60</v>
      </c>
      <c r="Z43" s="42" t="s">
        <v>60</v>
      </c>
      <c r="AA43" s="42" t="s">
        <v>60</v>
      </c>
      <c r="AB43" s="42" t="s">
        <v>60</v>
      </c>
      <c r="AC43" s="42" t="s">
        <v>60</v>
      </c>
      <c r="AD43" s="42" t="s">
        <v>60</v>
      </c>
      <c r="AE43" s="42" t="s">
        <v>60</v>
      </c>
      <c r="AF43" s="42" t="s">
        <v>60</v>
      </c>
      <c r="AG43" s="42" t="s">
        <v>60</v>
      </c>
      <c r="AH43" s="42" t="s">
        <v>60</v>
      </c>
      <c r="AI43" s="42" t="s">
        <v>60</v>
      </c>
      <c r="AJ43" s="42" t="n">
        <v>10</v>
      </c>
      <c r="AK43" s="47" t="n">
        <v>6.33333333333333</v>
      </c>
      <c r="AL43" s="47" t="n">
        <v>7.25</v>
      </c>
      <c r="AM43" s="47" t="s">
        <v>60</v>
      </c>
      <c r="AN43" s="47" t="s">
        <v>60</v>
      </c>
      <c r="AO43" s="47" t="s">
        <v>60</v>
      </c>
      <c r="AP43" s="47" t="s">
        <v>60</v>
      </c>
      <c r="AQ43" s="42" t="n">
        <f aca="false">AVERAGE(AJ43:AL43,AO43:AP43)</f>
        <v>7.86111111111111</v>
      </c>
      <c r="AR43" s="42" t="n">
        <v>5</v>
      </c>
      <c r="AS43" s="42" t="n">
        <v>10</v>
      </c>
      <c r="AT43" s="42" t="n">
        <v>10</v>
      </c>
      <c r="AU43" s="42" t="n">
        <f aca="false">IFERROR(AVERAGE(AS43:AT43),"-")</f>
        <v>10</v>
      </c>
      <c r="AV43" s="42" t="n">
        <f aca="false">AVERAGE(AR43,AU43)</f>
        <v>7.5</v>
      </c>
      <c r="AW43" s="43" t="n">
        <f aca="false">AVERAGE(Table2785[[#This Row],[RULE OF LAW]],Table2785[[#This Row],[SECURITY &amp; SAFETY]],Table2785[[#This Row],[PERSONAL FREEDOM (minus Security &amp;Safety and Rule of Law)]],Table2785[[#This Row],[PERSONAL FREEDOM (minus Security &amp;Safety and Rule of Law)]])</f>
        <v>6.6602375462963</v>
      </c>
      <c r="AX43" s="44" t="n">
        <v>6.31</v>
      </c>
      <c r="AY43" s="45" t="n">
        <f aca="false">AVERAGE(Table2785[[#This Row],[PERSONAL FREEDOM]:[ECONOMIC FREEDOM]])</f>
        <v>6.48511877314815</v>
      </c>
      <c r="AZ43" s="61" t="n">
        <f aca="false">RANK(BA43,$BA$2:$BA$154)</f>
        <v>101</v>
      </c>
      <c r="BA43" s="30" t="n">
        <f aca="false">ROUND(AY43, 2)</f>
        <v>6.49</v>
      </c>
      <c r="BB43" s="43" t="n">
        <f aca="false">Table2785[[#This Row],[1 Rule of Law]]</f>
        <v>3.435765</v>
      </c>
      <c r="BC43" s="43" t="n">
        <f aca="false">Table2785[[#This Row],[2 Security &amp; Safety]]</f>
        <v>8.52</v>
      </c>
      <c r="BD43" s="43" t="n">
        <f aca="false">AVERAGE(AQ43,U43,AI43,AV43,X43)</f>
        <v>7.34259259259259</v>
      </c>
    </row>
    <row r="44" customFormat="false" ht="15" hidden="false" customHeight="true" outlineLevel="0" collapsed="false">
      <c r="A44" s="41" t="s">
        <v>98</v>
      </c>
      <c r="B44" s="42" t="n">
        <v>4.7</v>
      </c>
      <c r="C44" s="42" t="n">
        <v>4.1</v>
      </c>
      <c r="D44" s="42" t="n">
        <v>3.3</v>
      </c>
      <c r="E44" s="42" t="n">
        <v>4.01746031746032</v>
      </c>
      <c r="F44" s="42" t="n">
        <v>5.04</v>
      </c>
      <c r="G44" s="42" t="n">
        <v>10</v>
      </c>
      <c r="H44" s="42" t="n">
        <v>10</v>
      </c>
      <c r="I44" s="42" t="n">
        <v>5</v>
      </c>
      <c r="J44" s="42" t="n">
        <v>10</v>
      </c>
      <c r="K44" s="42" t="n">
        <v>10</v>
      </c>
      <c r="L44" s="42" t="n">
        <f aca="false">AVERAGE(Table2785[[#This Row],[2Bi Disappearance]:[2Bv Terrorism Injured ]])</f>
        <v>9</v>
      </c>
      <c r="M44" s="42" t="n">
        <v>10</v>
      </c>
      <c r="N44" s="42" t="n">
        <v>10</v>
      </c>
      <c r="O44" s="47" t="n">
        <v>10</v>
      </c>
      <c r="P44" s="47" t="n">
        <f aca="false">AVERAGE(Table2785[[#This Row],[2Ci Female Genital Mutilation]:[2Ciii Equal Inheritance Rights]])</f>
        <v>10</v>
      </c>
      <c r="Q44" s="42" t="n">
        <f aca="false">AVERAGE(F44,L44,P44)</f>
        <v>8.01333333333333</v>
      </c>
      <c r="R44" s="42" t="n">
        <v>10</v>
      </c>
      <c r="S44" s="42" t="n">
        <v>10</v>
      </c>
      <c r="T44" s="42" t="n">
        <v>10</v>
      </c>
      <c r="U44" s="42" t="n">
        <f aca="false">AVERAGE(R44:T44)</f>
        <v>10</v>
      </c>
      <c r="V44" s="42" t="n">
        <v>10</v>
      </c>
      <c r="W44" s="42" t="n">
        <v>7.5</v>
      </c>
      <c r="X44" s="42" t="n">
        <f aca="false">AVERAGE(Table2785[[#This Row],[4A Freedom to establish religious organizations]:[4B Autonomy of religious organizations]])</f>
        <v>8.75</v>
      </c>
      <c r="Y44" s="42" t="n">
        <v>10</v>
      </c>
      <c r="Z44" s="42" t="n">
        <v>10</v>
      </c>
      <c r="AA44" s="42" t="n">
        <v>7.5</v>
      </c>
      <c r="AB44" s="42" t="n">
        <v>7.5</v>
      </c>
      <c r="AC44" s="42" t="n">
        <v>7.5</v>
      </c>
      <c r="AD44" s="42" t="e">
        <f aca="false">AVERAGE(Table2785[[#This Row],[5Ci Political parties]:[5ciii educational, sporting and cultural organizations]])</f>
        <v>#N/A</v>
      </c>
      <c r="AE44" s="42" t="n">
        <v>2.5</v>
      </c>
      <c r="AF44" s="42" t="n">
        <v>2.5</v>
      </c>
      <c r="AG44" s="42" t="n">
        <v>7.5</v>
      </c>
      <c r="AH44" s="42" t="e">
        <f aca="false">AVERAGE(Table2785[[#This Row],[5Di Political parties]:[5diii educational, sporting and cultural organizations5]])</f>
        <v>#N/A</v>
      </c>
      <c r="AI44" s="42" t="n">
        <f aca="false">AVERAGE(Y44,Z44,AD44,AH44)</f>
        <v>7.91666666666667</v>
      </c>
      <c r="AJ44" s="42" t="n">
        <v>3.54516550970213</v>
      </c>
      <c r="AK44" s="47" t="n">
        <v>3</v>
      </c>
      <c r="AL44" s="47" t="n">
        <v>3.75</v>
      </c>
      <c r="AM44" s="47" t="n">
        <v>10</v>
      </c>
      <c r="AN44" s="47" t="n">
        <v>10</v>
      </c>
      <c r="AO44" s="47" t="n">
        <f aca="false">AVERAGE(Table2785[[#This Row],[6Di Access to foreign television (cable/ satellite)]:[6Dii Access to foreign newspapers]])</f>
        <v>10</v>
      </c>
      <c r="AP44" s="47" t="n">
        <v>10</v>
      </c>
      <c r="AQ44" s="42" t="n">
        <f aca="false">AVERAGE(AJ44:AL44,AO44:AP44)</f>
        <v>6.05903310194043</v>
      </c>
      <c r="AR44" s="42" t="n">
        <v>10</v>
      </c>
      <c r="AS44" s="42" t="n">
        <v>10</v>
      </c>
      <c r="AT44" s="42" t="n">
        <v>10</v>
      </c>
      <c r="AU44" s="42" t="n">
        <f aca="false">IFERROR(AVERAGE(AS44:AT44),"-")</f>
        <v>10</v>
      </c>
      <c r="AV44" s="42" t="n">
        <f aca="false">AVERAGE(AR44,AU44)</f>
        <v>10</v>
      </c>
      <c r="AW44" s="43" t="n">
        <f aca="false">AVERAGE(Table2785[[#This Row],[RULE OF LAW]],Table2785[[#This Row],[SECURITY &amp; SAFETY]],Table2785[[#This Row],[PERSONAL FREEDOM (minus Security &amp;Safety and Rule of Law)]],Table2785[[#This Row],[PERSONAL FREEDOM (minus Security &amp;Safety and Rule of Law)]])</f>
        <v>7.28026838955912</v>
      </c>
      <c r="AX44" s="44" t="n">
        <v>6.01</v>
      </c>
      <c r="AY44" s="45" t="n">
        <f aca="false">AVERAGE(Table2785[[#This Row],[PERSONAL FREEDOM]:[ECONOMIC FREEDOM]])</f>
        <v>6.64513419477956</v>
      </c>
      <c r="AZ44" s="61" t="n">
        <f aca="false">RANK(BA44,$BA$2:$BA$154)</f>
        <v>92</v>
      </c>
      <c r="BA44" s="30" t="n">
        <f aca="false">ROUND(AY44, 2)</f>
        <v>6.65</v>
      </c>
      <c r="BB44" s="43" t="n">
        <f aca="false">Table2785[[#This Row],[1 Rule of Law]]</f>
        <v>4.01746031746032</v>
      </c>
      <c r="BC44" s="43" t="n">
        <f aca="false">Table2785[[#This Row],[2 Security &amp; Safety]]</f>
        <v>8.01333333333333</v>
      </c>
      <c r="BD44" s="43" t="n">
        <f aca="false">AVERAGE(AQ44,U44,AI44,AV44,X44)</f>
        <v>8.54513995372142</v>
      </c>
    </row>
    <row r="45" customFormat="false" ht="15" hidden="false" customHeight="true" outlineLevel="0" collapsed="false">
      <c r="A45" s="41" t="s">
        <v>99</v>
      </c>
      <c r="B45" s="42" t="n">
        <v>3.1</v>
      </c>
      <c r="C45" s="42" t="n">
        <v>3.9</v>
      </c>
      <c r="D45" s="42" t="n">
        <v>4.1</v>
      </c>
      <c r="E45" s="42" t="n">
        <v>3.71428571428571</v>
      </c>
      <c r="F45" s="42" t="n">
        <v>8.64</v>
      </c>
      <c r="G45" s="42" t="n">
        <v>0</v>
      </c>
      <c r="H45" s="42" t="n">
        <v>10</v>
      </c>
      <c r="I45" s="42" t="n">
        <v>5</v>
      </c>
      <c r="J45" s="42" t="n">
        <v>7.67099427689189</v>
      </c>
      <c r="K45" s="42" t="n">
        <v>7.23695230122174</v>
      </c>
      <c r="L45" s="42" t="n">
        <f aca="false">AVERAGE(Table2785[[#This Row],[2Bi Disappearance]:[2Bv Terrorism Injured ]])</f>
        <v>5.98158931562273</v>
      </c>
      <c r="M45" s="42" t="n">
        <v>0.9</v>
      </c>
      <c r="N45" s="42" t="n">
        <v>10</v>
      </c>
      <c r="O45" s="47" t="n">
        <v>0</v>
      </c>
      <c r="P45" s="47" t="n">
        <f aca="false">AVERAGE(Table2785[[#This Row],[2Ci Female Genital Mutilation]:[2Ciii Equal Inheritance Rights]])</f>
        <v>3.63333333333333</v>
      </c>
      <c r="Q45" s="42" t="n">
        <f aca="false">AVERAGE(F45,L45,P45)</f>
        <v>6.08497421631869</v>
      </c>
      <c r="R45" s="42" t="n">
        <v>10</v>
      </c>
      <c r="S45" s="42" t="n">
        <v>0</v>
      </c>
      <c r="T45" s="42" t="n">
        <v>0</v>
      </c>
      <c r="U45" s="42" t="n">
        <f aca="false">AVERAGE(R45:T45)</f>
        <v>3.33333333333333</v>
      </c>
      <c r="V45" s="42" t="n">
        <v>2.5</v>
      </c>
      <c r="W45" s="42" t="n">
        <v>7.5</v>
      </c>
      <c r="X45" s="42" t="n">
        <f aca="false">AVERAGE(Table2785[[#This Row],[4A Freedom to establish religious organizations]:[4B Autonomy of religious organizations]])</f>
        <v>5</v>
      </c>
      <c r="Y45" s="42" t="n">
        <v>5</v>
      </c>
      <c r="Z45" s="42" t="n">
        <v>7.5</v>
      </c>
      <c r="AA45" s="42" t="n">
        <v>5</v>
      </c>
      <c r="AB45" s="42" t="n">
        <v>2.5</v>
      </c>
      <c r="AC45" s="42" t="n">
        <v>5</v>
      </c>
      <c r="AD45" s="42" t="e">
        <f aca="false">AVERAGE(Table2785[[#This Row],[5Ci Political parties]:[5ciii educational, sporting and cultural organizations]])</f>
        <v>#N/A</v>
      </c>
      <c r="AE45" s="42" t="n">
        <v>7.5</v>
      </c>
      <c r="AF45" s="42" t="n">
        <v>5</v>
      </c>
      <c r="AG45" s="42" t="n">
        <v>7.5</v>
      </c>
      <c r="AH45" s="42" t="e">
        <f aca="false">AVERAGE(Table2785[[#This Row],[5Di Political parties]:[5diii educational, sporting and cultural organizations5]])</f>
        <v>#N/A</v>
      </c>
      <c r="AI45" s="42" t="n">
        <f aca="false">AVERAGE(Y45,Z45,AD45,AH45)</f>
        <v>5.83333333333333</v>
      </c>
      <c r="AJ45" s="42" t="n">
        <v>8.76117841367261</v>
      </c>
      <c r="AK45" s="47" t="n">
        <v>2.66666666666667</v>
      </c>
      <c r="AL45" s="47" t="n">
        <v>4</v>
      </c>
      <c r="AM45" s="47" t="n">
        <v>10</v>
      </c>
      <c r="AN45" s="47" t="n">
        <v>7.5</v>
      </c>
      <c r="AO45" s="47" t="n">
        <f aca="false">AVERAGE(Table2785[[#This Row],[6Di Access to foreign television (cable/ satellite)]:[6Dii Access to foreign newspapers]])</f>
        <v>8.75</v>
      </c>
      <c r="AP45" s="47" t="n">
        <v>7.5</v>
      </c>
      <c r="AQ45" s="42" t="n">
        <f aca="false">AVERAGE(AJ45:AL45,AO45:AP45)</f>
        <v>6.33556901606786</v>
      </c>
      <c r="AR45" s="42" t="n">
        <v>5</v>
      </c>
      <c r="AS45" s="42" t="n">
        <v>0</v>
      </c>
      <c r="AT45" s="42" t="s">
        <v>60</v>
      </c>
      <c r="AU45" s="42" t="n">
        <f aca="false">IFERROR(AVERAGE(AS45:AT45),"-")</f>
        <v>0</v>
      </c>
      <c r="AV45" s="42" t="n">
        <f aca="false">AVERAGE(AR45,AU45)</f>
        <v>2.5</v>
      </c>
      <c r="AW45" s="43" t="n">
        <f aca="false">AVERAGE(Table2785[[#This Row],[RULE OF LAW]],Table2785[[#This Row],[SECURITY &amp; SAFETY]],Table2785[[#This Row],[PERSONAL FREEDOM (minus Security &amp;Safety and Rule of Law)]],Table2785[[#This Row],[PERSONAL FREEDOM (minus Security &amp;Safety and Rule of Law)]])</f>
        <v>4.75003855092455</v>
      </c>
      <c r="AX45" s="44" t="n">
        <v>6.3</v>
      </c>
      <c r="AY45" s="45" t="n">
        <f aca="false">AVERAGE(Table2785[[#This Row],[PERSONAL FREEDOM]:[ECONOMIC FREEDOM]])</f>
        <v>5.52501927546228</v>
      </c>
      <c r="AZ45" s="61" t="n">
        <f aca="false">RANK(BA45,$BA$2:$BA$154)</f>
        <v>136</v>
      </c>
      <c r="BA45" s="30" t="n">
        <f aca="false">ROUND(AY45, 2)</f>
        <v>5.53</v>
      </c>
      <c r="BB45" s="43" t="n">
        <f aca="false">Table2785[[#This Row],[1 Rule of Law]]</f>
        <v>3.71428571428571</v>
      </c>
      <c r="BC45" s="43" t="n">
        <f aca="false">Table2785[[#This Row],[2 Security &amp; Safety]]</f>
        <v>6.08497421631869</v>
      </c>
      <c r="BD45" s="43" t="n">
        <f aca="false">AVERAGE(AQ45,U45,AI45,AV45,X45)</f>
        <v>4.6004471365469</v>
      </c>
    </row>
    <row r="46" customFormat="false" ht="15" hidden="false" customHeight="true" outlineLevel="0" collapsed="false">
      <c r="A46" s="41" t="s">
        <v>101</v>
      </c>
      <c r="B46" s="42" t="n">
        <v>6.1</v>
      </c>
      <c r="C46" s="42" t="n">
        <v>4.7</v>
      </c>
      <c r="D46" s="42" t="n">
        <v>3.1</v>
      </c>
      <c r="E46" s="42" t="n">
        <v>4.63333333333333</v>
      </c>
      <c r="F46" s="42" t="n">
        <v>0</v>
      </c>
      <c r="G46" s="42" t="n">
        <v>10</v>
      </c>
      <c r="H46" s="42" t="n">
        <v>10</v>
      </c>
      <c r="I46" s="42" t="n">
        <v>7.5</v>
      </c>
      <c r="J46" s="42" t="n">
        <v>10</v>
      </c>
      <c r="K46" s="42" t="n">
        <v>10</v>
      </c>
      <c r="L46" s="42" t="n">
        <f aca="false">AVERAGE(Table2785[[#This Row],[2Bi Disappearance]:[2Bv Terrorism Injured ]])</f>
        <v>9.5</v>
      </c>
      <c r="M46" s="42" t="n">
        <v>10</v>
      </c>
      <c r="N46" s="42" t="n">
        <v>10</v>
      </c>
      <c r="O46" s="47" t="n">
        <v>10</v>
      </c>
      <c r="P46" s="47" t="n">
        <f aca="false">AVERAGE(Table2785[[#This Row],[2Ci Female Genital Mutilation]:[2Ciii Equal Inheritance Rights]])</f>
        <v>10</v>
      </c>
      <c r="Q46" s="42" t="n">
        <f aca="false">AVERAGE(F46,L46,P46)</f>
        <v>6.5</v>
      </c>
      <c r="R46" s="42" t="n">
        <v>10</v>
      </c>
      <c r="S46" s="42" t="n">
        <v>10</v>
      </c>
      <c r="T46" s="42" t="n">
        <v>10</v>
      </c>
      <c r="U46" s="42" t="n">
        <f aca="false">AVERAGE(R46:T46)</f>
        <v>10</v>
      </c>
      <c r="V46" s="42" t="n">
        <v>7.5</v>
      </c>
      <c r="W46" s="42" t="n">
        <v>7.5</v>
      </c>
      <c r="X46" s="42" t="n">
        <f aca="false">AVERAGE(Table2785[[#This Row],[4A Freedom to establish religious organizations]:[4B Autonomy of religious organizations]])</f>
        <v>7.5</v>
      </c>
      <c r="Y46" s="42" t="n">
        <v>7.5</v>
      </c>
      <c r="Z46" s="42" t="n">
        <v>7.5</v>
      </c>
      <c r="AA46" s="42" t="n">
        <v>7.5</v>
      </c>
      <c r="AB46" s="42" t="n">
        <v>7.5</v>
      </c>
      <c r="AC46" s="42" t="n">
        <v>7.5</v>
      </c>
      <c r="AD46" s="42" t="e">
        <f aca="false">AVERAGE(Table2785[[#This Row],[5Ci Political parties]:[5ciii educational, sporting and cultural organizations]])</f>
        <v>#N/A</v>
      </c>
      <c r="AE46" s="42" t="n">
        <v>10</v>
      </c>
      <c r="AF46" s="42" t="n">
        <v>7.5</v>
      </c>
      <c r="AG46" s="42" t="n">
        <v>7.5</v>
      </c>
      <c r="AH46" s="42" t="e">
        <f aca="false">AVERAGE(Table2785[[#This Row],[5Di Political parties]:[5diii educational, sporting and cultural organizations5]])</f>
        <v>#N/A</v>
      </c>
      <c r="AI46" s="42" t="n">
        <f aca="false">AVERAGE(Y46,Z46,AD46,AH46)</f>
        <v>7.70833333333333</v>
      </c>
      <c r="AJ46" s="42" t="n">
        <v>10</v>
      </c>
      <c r="AK46" s="47" t="n">
        <v>6.66666666666667</v>
      </c>
      <c r="AL46" s="47" t="n">
        <v>5.75</v>
      </c>
      <c r="AM46" s="47" t="n">
        <v>7.5</v>
      </c>
      <c r="AN46" s="47" t="n">
        <v>7.5</v>
      </c>
      <c r="AO46" s="47" t="n">
        <f aca="false">AVERAGE(Table2785[[#This Row],[6Di Access to foreign television (cable/ satellite)]:[6Dii Access to foreign newspapers]])</f>
        <v>7.5</v>
      </c>
      <c r="AP46" s="47" t="n">
        <v>7.5</v>
      </c>
      <c r="AQ46" s="42" t="n">
        <f aca="false">AVERAGE(AJ46:AL46,AO46:AP46)</f>
        <v>7.48333333333333</v>
      </c>
      <c r="AR46" s="42" t="n">
        <v>10</v>
      </c>
      <c r="AS46" s="42" t="n">
        <v>10</v>
      </c>
      <c r="AT46" s="42" t="n">
        <v>10</v>
      </c>
      <c r="AU46" s="42" t="n">
        <f aca="false">IFERROR(AVERAGE(AS46:AT46),"-")</f>
        <v>10</v>
      </c>
      <c r="AV46" s="42" t="n">
        <f aca="false">AVERAGE(AR46,AU46)</f>
        <v>10</v>
      </c>
      <c r="AW46" s="43" t="n">
        <f aca="false">AVERAGE(Table2785[[#This Row],[RULE OF LAW]],Table2785[[#This Row],[SECURITY &amp; SAFETY]],Table2785[[#This Row],[PERSONAL FREEDOM (minus Security &amp;Safety and Rule of Law)]],Table2785[[#This Row],[PERSONAL FREEDOM (minus Security &amp;Safety and Rule of Law)]])</f>
        <v>7.0525</v>
      </c>
      <c r="AX46" s="44" t="n">
        <v>7.19</v>
      </c>
      <c r="AY46" s="45" t="n">
        <f aca="false">AVERAGE(Table2785[[#This Row],[PERSONAL FREEDOM]:[ECONOMIC FREEDOM]])</f>
        <v>7.12125</v>
      </c>
      <c r="AZ46" s="61" t="n">
        <f aca="false">RANK(BA46,$BA$2:$BA$154)</f>
        <v>60</v>
      </c>
      <c r="BA46" s="30" t="n">
        <f aca="false">ROUND(AY46, 2)</f>
        <v>7.12</v>
      </c>
      <c r="BB46" s="43" t="n">
        <f aca="false">Table2785[[#This Row],[1 Rule of Law]]</f>
        <v>4.63333333333333</v>
      </c>
      <c r="BC46" s="43" t="n">
        <f aca="false">Table2785[[#This Row],[2 Security &amp; Safety]]</f>
        <v>6.5</v>
      </c>
      <c r="BD46" s="43" t="n">
        <f aca="false">AVERAGE(AQ46,U46,AI46,AV46,X46)</f>
        <v>8.53833333333333</v>
      </c>
    </row>
    <row r="47" customFormat="false" ht="15" hidden="false" customHeight="true" outlineLevel="0" collapsed="false">
      <c r="A47" s="41" t="s">
        <v>102</v>
      </c>
      <c r="B47" s="42" t="n">
        <v>8.2</v>
      </c>
      <c r="C47" s="42" t="n">
        <v>7.2</v>
      </c>
      <c r="D47" s="42" t="n">
        <v>7.2</v>
      </c>
      <c r="E47" s="42" t="n">
        <v>7.54920634920635</v>
      </c>
      <c r="F47" s="42" t="n">
        <v>8</v>
      </c>
      <c r="G47" s="42" t="n">
        <v>10</v>
      </c>
      <c r="H47" s="42" t="n">
        <v>10</v>
      </c>
      <c r="I47" s="42" t="n">
        <v>10</v>
      </c>
      <c r="J47" s="42" t="n">
        <v>10</v>
      </c>
      <c r="K47" s="42" t="n">
        <v>10</v>
      </c>
      <c r="L47" s="42" t="n">
        <f aca="false">AVERAGE(Table2785[[#This Row],[2Bi Disappearance]:[2Bv Terrorism Injured ]])</f>
        <v>10</v>
      </c>
      <c r="M47" s="42" t="n">
        <v>10</v>
      </c>
      <c r="N47" s="42" t="n">
        <v>10</v>
      </c>
      <c r="O47" s="47" t="n">
        <v>10</v>
      </c>
      <c r="P47" s="47" t="n">
        <f aca="false">AVERAGE(Table2785[[#This Row],[2Ci Female Genital Mutilation]:[2Ciii Equal Inheritance Rights]])</f>
        <v>10</v>
      </c>
      <c r="Q47" s="42" t="n">
        <f aca="false">AVERAGE(F47,L47,P47)</f>
        <v>9.33333333333333</v>
      </c>
      <c r="R47" s="42" t="n">
        <v>10</v>
      </c>
      <c r="S47" s="42" t="n">
        <v>10</v>
      </c>
      <c r="T47" s="42" t="n">
        <v>10</v>
      </c>
      <c r="U47" s="42" t="n">
        <f aca="false">AVERAGE(R47:T47)</f>
        <v>10</v>
      </c>
      <c r="V47" s="42" t="n">
        <v>5</v>
      </c>
      <c r="W47" s="42" t="n">
        <v>10</v>
      </c>
      <c r="X47" s="42" t="n">
        <f aca="false">AVERAGE(Table2785[[#This Row],[4A Freedom to establish religious organizations]:[4B Autonomy of religious organizations]])</f>
        <v>7.5</v>
      </c>
      <c r="Y47" s="42" t="n">
        <v>10</v>
      </c>
      <c r="Z47" s="42" t="n">
        <v>7.5</v>
      </c>
      <c r="AA47" s="42" t="n">
        <v>10</v>
      </c>
      <c r="AB47" s="42" t="n">
        <v>10</v>
      </c>
      <c r="AC47" s="42" t="n">
        <v>10</v>
      </c>
      <c r="AD47" s="42" t="e">
        <f aca="false">AVERAGE(Table2785[[#This Row],[5Ci Political parties]:[5ciii educational, sporting and cultural organizations]])</f>
        <v>#N/A</v>
      </c>
      <c r="AE47" s="42" t="n">
        <v>10</v>
      </c>
      <c r="AF47" s="42" t="n">
        <v>10</v>
      </c>
      <c r="AG47" s="42" t="n">
        <v>10</v>
      </c>
      <c r="AH47" s="42" t="e">
        <f aca="false">AVERAGE(Table2785[[#This Row],[5Di Political parties]:[5diii educational, sporting and cultural organizations5]])</f>
        <v>#N/A</v>
      </c>
      <c r="AI47" s="42" t="n">
        <f aca="false">AVERAGE(Y47,Z47,AD47,AH47)</f>
        <v>9.375</v>
      </c>
      <c r="AJ47" s="42" t="n">
        <v>10</v>
      </c>
      <c r="AK47" s="47" t="n">
        <v>8.33333333333333</v>
      </c>
      <c r="AL47" s="47" t="n">
        <v>9</v>
      </c>
      <c r="AM47" s="47" t="n">
        <v>10</v>
      </c>
      <c r="AN47" s="47" t="n">
        <v>10</v>
      </c>
      <c r="AO47" s="47" t="n">
        <f aca="false">AVERAGE(Table2785[[#This Row],[6Di Access to foreign television (cable/ satellite)]:[6Dii Access to foreign newspapers]])</f>
        <v>10</v>
      </c>
      <c r="AP47" s="47" t="n">
        <v>10</v>
      </c>
      <c r="AQ47" s="42" t="n">
        <f aca="false">AVERAGE(AJ47:AL47,AO47:AP47)</f>
        <v>9.46666666666667</v>
      </c>
      <c r="AR47" s="42" t="n">
        <v>10</v>
      </c>
      <c r="AS47" s="42" t="n">
        <v>10</v>
      </c>
      <c r="AT47" s="42" t="n">
        <v>10</v>
      </c>
      <c r="AU47" s="42" t="n">
        <f aca="false">IFERROR(AVERAGE(AS47:AT47),"-")</f>
        <v>10</v>
      </c>
      <c r="AV47" s="42" t="n">
        <f aca="false">AVERAGE(AR47,AU47)</f>
        <v>10</v>
      </c>
      <c r="AW47" s="43" t="n">
        <f aca="false">AVERAGE(Table2785[[#This Row],[RULE OF LAW]],Table2785[[#This Row],[SECURITY &amp; SAFETY]],Table2785[[#This Row],[PERSONAL FREEDOM (minus Security &amp;Safety and Rule of Law)]],Table2785[[#This Row],[PERSONAL FREEDOM (minus Security &amp;Safety and Rule of Law)]])</f>
        <v>8.85480158730159</v>
      </c>
      <c r="AX47" s="44" t="n">
        <v>7.61</v>
      </c>
      <c r="AY47" s="45" t="n">
        <f aca="false">AVERAGE(Table2785[[#This Row],[PERSONAL FREEDOM]:[ECONOMIC FREEDOM]])</f>
        <v>8.23240079365079</v>
      </c>
      <c r="AZ47" s="61" t="n">
        <f aca="false">RANK(BA47,$BA$2:$BA$154)</f>
        <v>21</v>
      </c>
      <c r="BA47" s="30" t="n">
        <f aca="false">ROUND(AY47, 2)</f>
        <v>8.23</v>
      </c>
      <c r="BB47" s="43" t="n">
        <f aca="false">Table2785[[#This Row],[1 Rule of Law]]</f>
        <v>7.54920634920635</v>
      </c>
      <c r="BC47" s="43" t="n">
        <f aca="false">Table2785[[#This Row],[2 Security &amp; Safety]]</f>
        <v>9.33333333333333</v>
      </c>
      <c r="BD47" s="43" t="n">
        <f aca="false">AVERAGE(AQ47,U47,AI47,AV47,X47)</f>
        <v>9.26833333333333</v>
      </c>
    </row>
    <row r="48" customFormat="false" ht="15" hidden="false" customHeight="true" outlineLevel="0" collapsed="false">
      <c r="A48" s="41" t="s">
        <v>103</v>
      </c>
      <c r="B48" s="42" t="n">
        <v>3</v>
      </c>
      <c r="C48" s="42" t="n">
        <v>3.9</v>
      </c>
      <c r="D48" s="42" t="n">
        <v>4.5</v>
      </c>
      <c r="E48" s="42" t="n">
        <v>3.8047619047619</v>
      </c>
      <c r="F48" s="42" t="n">
        <v>5.2</v>
      </c>
      <c r="G48" s="42" t="n">
        <v>5</v>
      </c>
      <c r="H48" s="42" t="n">
        <v>0</v>
      </c>
      <c r="I48" s="42" t="n">
        <v>5</v>
      </c>
      <c r="J48" s="42" t="n">
        <v>0.473381484673957</v>
      </c>
      <c r="K48" s="42" t="n">
        <v>8.1708892450574</v>
      </c>
      <c r="L48" s="42" t="n">
        <f aca="false">AVERAGE(Table2785[[#This Row],[2Bi Disappearance]:[2Bv Terrorism Injured ]])</f>
        <v>3.72885414594627</v>
      </c>
      <c r="M48" s="42" t="n">
        <v>2.6</v>
      </c>
      <c r="N48" s="42" t="n">
        <v>10</v>
      </c>
      <c r="O48" s="47" t="n">
        <v>5</v>
      </c>
      <c r="P48" s="47" t="n">
        <f aca="false">AVERAGE(Table2785[[#This Row],[2Ci Female Genital Mutilation]:[2Ciii Equal Inheritance Rights]])</f>
        <v>5.86666666666667</v>
      </c>
      <c r="Q48" s="42" t="n">
        <f aca="false">AVERAGE(F48,L48,P48)</f>
        <v>4.93184027087098</v>
      </c>
      <c r="R48" s="42" t="n">
        <v>10</v>
      </c>
      <c r="S48" s="42" t="n">
        <v>5</v>
      </c>
      <c r="T48" s="42" t="n">
        <v>5</v>
      </c>
      <c r="U48" s="42" t="n">
        <f aca="false">AVERAGE(R48:T48)</f>
        <v>6.66666666666667</v>
      </c>
      <c r="V48" s="42" t="n">
        <v>2.5</v>
      </c>
      <c r="W48" s="42" t="n">
        <v>7.5</v>
      </c>
      <c r="X48" s="42" t="n">
        <f aca="false">AVERAGE(Table2785[[#This Row],[4A Freedom to establish religious organizations]:[4B Autonomy of religious organizations]])</f>
        <v>5</v>
      </c>
      <c r="Y48" s="42" t="n">
        <v>5</v>
      </c>
      <c r="Z48" s="42" t="n">
        <v>2.5</v>
      </c>
      <c r="AA48" s="42" t="n">
        <v>7.5</v>
      </c>
      <c r="AB48" s="42" t="n">
        <v>5</v>
      </c>
      <c r="AC48" s="42" t="n">
        <v>5</v>
      </c>
      <c r="AD48" s="42" t="e">
        <f aca="false">AVERAGE(Table2785[[#This Row],[5Ci Political parties]:[5ciii educational, sporting and cultural organizations]])</f>
        <v>#N/A</v>
      </c>
      <c r="AE48" s="42" t="n">
        <v>2.5</v>
      </c>
      <c r="AF48" s="42" t="n">
        <v>2.5</v>
      </c>
      <c r="AG48" s="42" t="n">
        <v>2.5</v>
      </c>
      <c r="AH48" s="42" t="e">
        <f aca="false">AVERAGE(Table2785[[#This Row],[5Di Political parties]:[5diii educational, sporting and cultural organizations5]])</f>
        <v>#N/A</v>
      </c>
      <c r="AI48" s="42" t="n">
        <f aca="false">AVERAGE(Y48,Z48,AD48,AH48)</f>
        <v>3.95833333333333</v>
      </c>
      <c r="AJ48" s="42" t="n">
        <v>10</v>
      </c>
      <c r="AK48" s="47" t="n">
        <v>0.666666666666667</v>
      </c>
      <c r="AL48" s="47" t="n">
        <v>1.25</v>
      </c>
      <c r="AM48" s="47" t="n">
        <v>7.5</v>
      </c>
      <c r="AN48" s="47" t="n">
        <v>7.5</v>
      </c>
      <c r="AO48" s="47" t="n">
        <f aca="false">AVERAGE(Table2785[[#This Row],[6Di Access to foreign television (cable/ satellite)]:[6Dii Access to foreign newspapers]])</f>
        <v>7.5</v>
      </c>
      <c r="AP48" s="47" t="n">
        <v>7.5</v>
      </c>
      <c r="AQ48" s="42" t="n">
        <f aca="false">AVERAGE(AJ48:AL48,AO48:AP48)</f>
        <v>5.38333333333333</v>
      </c>
      <c r="AR48" s="42" t="n">
        <v>10</v>
      </c>
      <c r="AS48" s="42" t="n">
        <v>0</v>
      </c>
      <c r="AT48" s="42" t="n">
        <v>0</v>
      </c>
      <c r="AU48" s="42" t="n">
        <f aca="false">IFERROR(AVERAGE(AS48:AT48),"-")</f>
        <v>0</v>
      </c>
      <c r="AV48" s="42" t="n">
        <f aca="false">AVERAGE(AR48,AU48)</f>
        <v>5</v>
      </c>
      <c r="AW48" s="43" t="n">
        <f aca="false">AVERAGE(Table2785[[#This Row],[RULE OF LAW]],Table2785[[#This Row],[SECURITY &amp; SAFETY]],Table2785[[#This Row],[PERSONAL FREEDOM (minus Security &amp;Safety and Rule of Law)]],Table2785[[#This Row],[PERSONAL FREEDOM (minus Security &amp;Safety and Rule of Law)]])</f>
        <v>4.78498387724155</v>
      </c>
      <c r="AX48" s="44" t="n">
        <v>5.65</v>
      </c>
      <c r="AY48" s="45" t="n">
        <f aca="false">AVERAGE(Table2785[[#This Row],[PERSONAL FREEDOM]:[ECONOMIC FREEDOM]])</f>
        <v>5.21749193862078</v>
      </c>
      <c r="AZ48" s="61" t="n">
        <f aca="false">RANK(BA48,$BA$2:$BA$154)</f>
        <v>144</v>
      </c>
      <c r="BA48" s="30" t="n">
        <f aca="false">ROUND(AY48, 2)</f>
        <v>5.22</v>
      </c>
      <c r="BB48" s="43" t="n">
        <f aca="false">Table2785[[#This Row],[1 Rule of Law]]</f>
        <v>3.8047619047619</v>
      </c>
      <c r="BC48" s="43" t="n">
        <f aca="false">Table2785[[#This Row],[2 Security &amp; Safety]]</f>
        <v>4.93184027087098</v>
      </c>
      <c r="BD48" s="43" t="n">
        <f aca="false">AVERAGE(AQ48,U48,AI48,AV48,X48)</f>
        <v>5.20166666666667</v>
      </c>
    </row>
    <row r="49" customFormat="false" ht="15" hidden="false" customHeight="true" outlineLevel="0" collapsed="false">
      <c r="A49" s="41" t="s">
        <v>104</v>
      </c>
      <c r="B49" s="42" t="s">
        <v>60</v>
      </c>
      <c r="C49" s="42" t="s">
        <v>60</v>
      </c>
      <c r="D49" s="42" t="s">
        <v>60</v>
      </c>
      <c r="E49" s="42" t="n">
        <v>4.030938</v>
      </c>
      <c r="F49" s="42" t="n">
        <v>8.4</v>
      </c>
      <c r="G49" s="42" t="n">
        <v>10</v>
      </c>
      <c r="H49" s="42" t="n">
        <v>10</v>
      </c>
      <c r="I49" s="42" t="s">
        <v>60</v>
      </c>
      <c r="J49" s="42" t="n">
        <v>10</v>
      </c>
      <c r="K49" s="42" t="n">
        <v>10</v>
      </c>
      <c r="L49" s="42" t="n">
        <f aca="false">AVERAGE(Table2785[[#This Row],[2Bi Disappearance]:[2Bv Terrorism Injured ]])</f>
        <v>10</v>
      </c>
      <c r="M49" s="42" t="n">
        <v>10</v>
      </c>
      <c r="N49" s="42" t="n">
        <v>10</v>
      </c>
      <c r="O49" s="47" t="n">
        <v>5</v>
      </c>
      <c r="P49" s="47" t="n">
        <f aca="false">AVERAGE(Table2785[[#This Row],[2Ci Female Genital Mutilation]:[2Ciii Equal Inheritance Rights]])</f>
        <v>8.33333333333333</v>
      </c>
      <c r="Q49" s="42" t="n">
        <f aca="false">AVERAGE(F49,L49,P49)</f>
        <v>8.91111111111111</v>
      </c>
      <c r="R49" s="42" t="n">
        <v>10</v>
      </c>
      <c r="S49" s="42" t="n">
        <v>5</v>
      </c>
      <c r="T49" s="42" t="n">
        <v>10</v>
      </c>
      <c r="U49" s="42" t="n">
        <f aca="false">AVERAGE(R49:T49)</f>
        <v>8.33333333333333</v>
      </c>
      <c r="V49" s="42" t="s">
        <v>60</v>
      </c>
      <c r="W49" s="42" t="s">
        <v>60</v>
      </c>
      <c r="X49" s="42" t="s">
        <v>60</v>
      </c>
      <c r="Y49" s="42" t="s">
        <v>60</v>
      </c>
      <c r="Z49" s="42" t="s">
        <v>60</v>
      </c>
      <c r="AA49" s="42" t="s">
        <v>60</v>
      </c>
      <c r="AB49" s="42" t="s">
        <v>60</v>
      </c>
      <c r="AC49" s="42" t="s">
        <v>60</v>
      </c>
      <c r="AD49" s="42" t="s">
        <v>60</v>
      </c>
      <c r="AE49" s="42" t="s">
        <v>60</v>
      </c>
      <c r="AF49" s="42" t="s">
        <v>60</v>
      </c>
      <c r="AG49" s="42" t="s">
        <v>60</v>
      </c>
      <c r="AH49" s="42" t="s">
        <v>60</v>
      </c>
      <c r="AI49" s="42" t="s">
        <v>60</v>
      </c>
      <c r="AJ49" s="42" t="n">
        <v>10</v>
      </c>
      <c r="AK49" s="47" t="n">
        <v>4</v>
      </c>
      <c r="AL49" s="47" t="n">
        <v>3.5</v>
      </c>
      <c r="AM49" s="47" t="s">
        <v>60</v>
      </c>
      <c r="AN49" s="47" t="s">
        <v>60</v>
      </c>
      <c r="AO49" s="47" t="s">
        <v>60</v>
      </c>
      <c r="AP49" s="47" t="s">
        <v>60</v>
      </c>
      <c r="AQ49" s="42" t="n">
        <f aca="false">AVERAGE(AJ49:AL49,AO49:AP49)</f>
        <v>5.83333333333333</v>
      </c>
      <c r="AR49" s="42" t="n">
        <v>10</v>
      </c>
      <c r="AS49" s="42" t="n">
        <v>10</v>
      </c>
      <c r="AT49" s="42" t="n">
        <v>10</v>
      </c>
      <c r="AU49" s="42" t="n">
        <f aca="false">IFERROR(AVERAGE(AS49:AT49),"-")</f>
        <v>10</v>
      </c>
      <c r="AV49" s="42" t="n">
        <f aca="false">AVERAGE(AR49,AU49)</f>
        <v>10</v>
      </c>
      <c r="AW49" s="43" t="n">
        <f aca="false">AVERAGE(Table2785[[#This Row],[RULE OF LAW]],Table2785[[#This Row],[SECURITY &amp; SAFETY]],Table2785[[#This Row],[PERSONAL FREEDOM (minus Security &amp;Safety and Rule of Law)]],Table2785[[#This Row],[PERSONAL FREEDOM (minus Security &amp;Safety and Rule of Law)]])</f>
        <v>7.26329005555556</v>
      </c>
      <c r="AX49" s="44" t="n">
        <v>7.04</v>
      </c>
      <c r="AY49" s="45" t="n">
        <f aca="false">AVERAGE(Table2785[[#This Row],[PERSONAL FREEDOM]:[ECONOMIC FREEDOM]])</f>
        <v>7.15164502777778</v>
      </c>
      <c r="AZ49" s="61" t="n">
        <f aca="false">RANK(BA49,$BA$2:$BA$154)</f>
        <v>59</v>
      </c>
      <c r="BA49" s="30" t="n">
        <f aca="false">ROUND(AY49, 2)</f>
        <v>7.15</v>
      </c>
      <c r="BB49" s="43" t="n">
        <f aca="false">Table2785[[#This Row],[1 Rule of Law]]</f>
        <v>4.030938</v>
      </c>
      <c r="BC49" s="43" t="n">
        <f aca="false">Table2785[[#This Row],[2 Security &amp; Safety]]</f>
        <v>8.91111111111111</v>
      </c>
      <c r="BD49" s="43" t="n">
        <f aca="false">AVERAGE(AQ49,U49,AI49,AV49,X49)</f>
        <v>8.05555555555556</v>
      </c>
    </row>
    <row r="50" customFormat="false" ht="15" hidden="false" customHeight="true" outlineLevel="0" collapsed="false">
      <c r="A50" s="41" t="s">
        <v>105</v>
      </c>
      <c r="B50" s="42" t="n">
        <v>9.7</v>
      </c>
      <c r="C50" s="42" t="n">
        <v>7.5</v>
      </c>
      <c r="D50" s="42" t="n">
        <v>8.5</v>
      </c>
      <c r="E50" s="42" t="n">
        <v>8.56031746031746</v>
      </c>
      <c r="F50" s="42" t="n">
        <v>9.36</v>
      </c>
      <c r="G50" s="42" t="n">
        <v>10</v>
      </c>
      <c r="H50" s="42" t="n">
        <v>10</v>
      </c>
      <c r="I50" s="42" t="n">
        <v>10</v>
      </c>
      <c r="J50" s="42" t="n">
        <v>10</v>
      </c>
      <c r="K50" s="42" t="n">
        <v>10</v>
      </c>
      <c r="L50" s="42" t="n">
        <f aca="false">AVERAGE(Table2785[[#This Row],[2Bi Disappearance]:[2Bv Terrorism Injured ]])</f>
        <v>10</v>
      </c>
      <c r="M50" s="42" t="n">
        <v>10</v>
      </c>
      <c r="N50" s="42" t="n">
        <v>10</v>
      </c>
      <c r="O50" s="47" t="n">
        <v>10</v>
      </c>
      <c r="P50" s="47" t="n">
        <f aca="false">AVERAGE(Table2785[[#This Row],[2Ci Female Genital Mutilation]:[2Ciii Equal Inheritance Rights]])</f>
        <v>10</v>
      </c>
      <c r="Q50" s="42" t="n">
        <f aca="false">AVERAGE(F50,L50,P50)</f>
        <v>9.78666666666667</v>
      </c>
      <c r="R50" s="42" t="n">
        <v>10</v>
      </c>
      <c r="S50" s="42" t="n">
        <v>10</v>
      </c>
      <c r="T50" s="42" t="n">
        <v>10</v>
      </c>
      <c r="U50" s="42" t="n">
        <f aca="false">AVERAGE(R50:T50)</f>
        <v>10</v>
      </c>
      <c r="V50" s="42" t="n">
        <v>10</v>
      </c>
      <c r="W50" s="42" t="n">
        <v>7.5</v>
      </c>
      <c r="X50" s="42" t="n">
        <f aca="false">AVERAGE(Table2785[[#This Row],[4A Freedom to establish religious organizations]:[4B Autonomy of religious organizations]])</f>
        <v>8.75</v>
      </c>
      <c r="Y50" s="42" t="n">
        <v>10</v>
      </c>
      <c r="Z50" s="42" t="n">
        <v>10</v>
      </c>
      <c r="AA50" s="42" t="n">
        <v>10</v>
      </c>
      <c r="AB50" s="42" t="n">
        <v>10</v>
      </c>
      <c r="AC50" s="42" t="n">
        <v>10</v>
      </c>
      <c r="AD50" s="42" t="e">
        <f aca="false">AVERAGE(Table2785[[#This Row],[5Ci Political parties]:[5ciii educational, sporting and cultural organizations]])</f>
        <v>#N/A</v>
      </c>
      <c r="AE50" s="42" t="n">
        <v>10</v>
      </c>
      <c r="AF50" s="42" t="n">
        <v>10</v>
      </c>
      <c r="AG50" s="42" t="n">
        <v>10</v>
      </c>
      <c r="AH50" s="42" t="e">
        <f aca="false">AVERAGE(Table2785[[#This Row],[5Di Political parties]:[5diii educational, sporting and cultural organizations5]])</f>
        <v>#N/A</v>
      </c>
      <c r="AI50" s="42" t="n">
        <f aca="false">AVERAGE(Y50,Z50,AD50,AH50)</f>
        <v>10</v>
      </c>
      <c r="AJ50" s="42" t="n">
        <v>10</v>
      </c>
      <c r="AK50" s="47" t="n">
        <v>8.66666666666667</v>
      </c>
      <c r="AL50" s="47" t="n">
        <v>9.25</v>
      </c>
      <c r="AM50" s="47" t="n">
        <v>10</v>
      </c>
      <c r="AN50" s="47" t="n">
        <v>10</v>
      </c>
      <c r="AO50" s="47" t="n">
        <f aca="false">AVERAGE(Table2785[[#This Row],[6Di Access to foreign television (cable/ satellite)]:[6Dii Access to foreign newspapers]])</f>
        <v>10</v>
      </c>
      <c r="AP50" s="47" t="n">
        <v>10</v>
      </c>
      <c r="AQ50" s="42" t="n">
        <f aca="false">AVERAGE(AJ50:AL50,AO50:AP50)</f>
        <v>9.58333333333333</v>
      </c>
      <c r="AR50" s="42" t="n">
        <v>10</v>
      </c>
      <c r="AS50" s="42" t="n">
        <v>10</v>
      </c>
      <c r="AT50" s="42" t="n">
        <v>10</v>
      </c>
      <c r="AU50" s="42" t="n">
        <f aca="false">IFERROR(AVERAGE(AS50:AT50),"-")</f>
        <v>10</v>
      </c>
      <c r="AV50" s="42" t="n">
        <f aca="false">AVERAGE(AR50,AU50)</f>
        <v>10</v>
      </c>
      <c r="AW50" s="43" t="n">
        <f aca="false">AVERAGE(Table2785[[#This Row],[RULE OF LAW]],Table2785[[#This Row],[SECURITY &amp; SAFETY]],Table2785[[#This Row],[PERSONAL FREEDOM (minus Security &amp;Safety and Rule of Law)]],Table2785[[#This Row],[PERSONAL FREEDOM (minus Security &amp;Safety and Rule of Law)]])</f>
        <v>9.42007936507936</v>
      </c>
      <c r="AX50" s="44" t="n">
        <v>7.74</v>
      </c>
      <c r="AY50" s="45" t="n">
        <f aca="false">AVERAGE(Table2785[[#This Row],[PERSONAL FREEDOM]:[ECONOMIC FREEDOM]])</f>
        <v>8.58003968253968</v>
      </c>
      <c r="AZ50" s="61" t="n">
        <f aca="false">RANK(BA50,$BA$2:$BA$154)</f>
        <v>5</v>
      </c>
      <c r="BA50" s="30" t="n">
        <f aca="false">ROUND(AY50, 2)</f>
        <v>8.58</v>
      </c>
      <c r="BB50" s="43" t="n">
        <f aca="false">Table2785[[#This Row],[1 Rule of Law]]</f>
        <v>8.56031746031746</v>
      </c>
      <c r="BC50" s="43" t="n">
        <f aca="false">Table2785[[#This Row],[2 Security &amp; Safety]]</f>
        <v>9.78666666666667</v>
      </c>
      <c r="BD50" s="43" t="n">
        <f aca="false">AVERAGE(AQ50,U50,AI50,AV50,X50)</f>
        <v>9.66666666666667</v>
      </c>
    </row>
    <row r="51" customFormat="false" ht="15" hidden="false" customHeight="true" outlineLevel="0" collapsed="false">
      <c r="A51" s="41" t="s">
        <v>106</v>
      </c>
      <c r="B51" s="42" t="n">
        <v>7.3</v>
      </c>
      <c r="C51" s="42" t="n">
        <v>6.9</v>
      </c>
      <c r="D51" s="42" t="n">
        <v>6.5</v>
      </c>
      <c r="E51" s="42" t="n">
        <v>6.91428571428571</v>
      </c>
      <c r="F51" s="42" t="n">
        <v>9.6</v>
      </c>
      <c r="G51" s="42" t="n">
        <v>10</v>
      </c>
      <c r="H51" s="42" t="n">
        <v>10</v>
      </c>
      <c r="I51" s="42" t="n">
        <v>7.5</v>
      </c>
      <c r="J51" s="42" t="n">
        <v>8.3665855676401</v>
      </c>
      <c r="K51" s="42" t="n">
        <v>9.01995134058406</v>
      </c>
      <c r="L51" s="42" t="n">
        <f aca="false">AVERAGE(Table2785[[#This Row],[2Bi Disappearance]:[2Bv Terrorism Injured ]])</f>
        <v>8.97730738164483</v>
      </c>
      <c r="M51" s="42" t="n">
        <v>9.5</v>
      </c>
      <c r="N51" s="42" t="n">
        <v>10</v>
      </c>
      <c r="O51" s="47" t="n">
        <v>10</v>
      </c>
      <c r="P51" s="47" t="n">
        <f aca="false">AVERAGE(Table2785[[#This Row],[2Ci Female Genital Mutilation]:[2Ciii Equal Inheritance Rights]])</f>
        <v>9.83333333333333</v>
      </c>
      <c r="Q51" s="42" t="n">
        <f aca="false">AVERAGE(F51,L51,P51)</f>
        <v>9.47021357165939</v>
      </c>
      <c r="R51" s="42" t="n">
        <v>5</v>
      </c>
      <c r="S51" s="42" t="n">
        <v>10</v>
      </c>
      <c r="T51" s="42" t="n">
        <v>10</v>
      </c>
      <c r="U51" s="42" t="n">
        <f aca="false">AVERAGE(R51:T51)</f>
        <v>8.33333333333333</v>
      </c>
      <c r="V51" s="42" t="n">
        <v>7.5</v>
      </c>
      <c r="W51" s="42" t="n">
        <v>10</v>
      </c>
      <c r="X51" s="42" t="n">
        <f aca="false">AVERAGE(Table2785[[#This Row],[4A Freedom to establish religious organizations]:[4B Autonomy of religious organizations]])</f>
        <v>8.75</v>
      </c>
      <c r="Y51" s="42" t="n">
        <v>10</v>
      </c>
      <c r="Z51" s="42" t="n">
        <v>10</v>
      </c>
      <c r="AA51" s="42" t="n">
        <v>10</v>
      </c>
      <c r="AB51" s="42" t="n">
        <v>10</v>
      </c>
      <c r="AC51" s="42" t="n">
        <v>10</v>
      </c>
      <c r="AD51" s="42" t="e">
        <f aca="false">AVERAGE(Table2785[[#This Row],[5Ci Political parties]:[5ciii educational, sporting and cultural organizations]])</f>
        <v>#N/A</v>
      </c>
      <c r="AE51" s="42" t="n">
        <v>10</v>
      </c>
      <c r="AF51" s="42" t="n">
        <v>10</v>
      </c>
      <c r="AG51" s="42" t="n">
        <v>10</v>
      </c>
      <c r="AH51" s="42" t="e">
        <f aca="false">AVERAGE(Table2785[[#This Row],[5Di Political parties]:[5diii educational, sporting and cultural organizations5]])</f>
        <v>#N/A</v>
      </c>
      <c r="AI51" s="42" t="n">
        <f aca="false">AVERAGE(Y51,Z51,AD51,AH51)</f>
        <v>10</v>
      </c>
      <c r="AJ51" s="42" t="n">
        <v>10</v>
      </c>
      <c r="AK51" s="47" t="n">
        <v>8.33333333333333</v>
      </c>
      <c r="AL51" s="47" t="n">
        <v>7.5</v>
      </c>
      <c r="AM51" s="47" t="n">
        <v>10</v>
      </c>
      <c r="AN51" s="47" t="n">
        <v>10</v>
      </c>
      <c r="AO51" s="47" t="n">
        <f aca="false">AVERAGE(Table2785[[#This Row],[6Di Access to foreign television (cable/ satellite)]:[6Dii Access to foreign newspapers]])</f>
        <v>10</v>
      </c>
      <c r="AP51" s="47" t="n">
        <v>10</v>
      </c>
      <c r="AQ51" s="42" t="n">
        <f aca="false">AVERAGE(AJ51:AL51,AO51:AP51)</f>
        <v>9.16666666666667</v>
      </c>
      <c r="AR51" s="42" t="n">
        <v>10</v>
      </c>
      <c r="AS51" s="42" t="n">
        <v>10</v>
      </c>
      <c r="AT51" s="42" t="n">
        <v>10</v>
      </c>
      <c r="AU51" s="42" t="n">
        <f aca="false">IFERROR(AVERAGE(AS51:AT51),"-")</f>
        <v>10</v>
      </c>
      <c r="AV51" s="42" t="n">
        <f aca="false">AVERAGE(AR51,AU51)</f>
        <v>10</v>
      </c>
      <c r="AW51" s="43" t="n">
        <f aca="false">AVERAGE(Table2785[[#This Row],[RULE OF LAW]],Table2785[[#This Row],[SECURITY &amp; SAFETY]],Table2785[[#This Row],[PERSONAL FREEDOM (minus Security &amp;Safety and Rule of Law)]],Table2785[[#This Row],[PERSONAL FREEDOM (minus Security &amp;Safety and Rule of Law)]])</f>
        <v>8.72112482148627</v>
      </c>
      <c r="AX51" s="44" t="n">
        <v>7.22</v>
      </c>
      <c r="AY51" s="45" t="n">
        <f aca="false">AVERAGE(Table2785[[#This Row],[PERSONAL FREEDOM]:[ECONOMIC FREEDOM]])</f>
        <v>7.97056241074314</v>
      </c>
      <c r="AZ51" s="61" t="n">
        <f aca="false">RANK(BA51,$BA$2:$BA$154)</f>
        <v>34</v>
      </c>
      <c r="BA51" s="30" t="n">
        <f aca="false">ROUND(AY51, 2)</f>
        <v>7.97</v>
      </c>
      <c r="BB51" s="43" t="n">
        <f aca="false">Table2785[[#This Row],[1 Rule of Law]]</f>
        <v>6.91428571428571</v>
      </c>
      <c r="BC51" s="43" t="n">
        <f aca="false">Table2785[[#This Row],[2 Security &amp; Safety]]</f>
        <v>9.47021357165939</v>
      </c>
      <c r="BD51" s="43" t="n">
        <f aca="false">AVERAGE(AQ51,U51,AI51,AV51,X51)</f>
        <v>9.25</v>
      </c>
    </row>
    <row r="52" customFormat="false" ht="15" hidden="false" customHeight="true" outlineLevel="0" collapsed="false">
      <c r="A52" s="41" t="s">
        <v>107</v>
      </c>
      <c r="B52" s="42" t="s">
        <v>60</v>
      </c>
      <c r="C52" s="42" t="s">
        <v>60</v>
      </c>
      <c r="D52" s="42" t="s">
        <v>60</v>
      </c>
      <c r="E52" s="42" t="n">
        <v>4.551715</v>
      </c>
      <c r="F52" s="42" t="n">
        <v>6.36</v>
      </c>
      <c r="G52" s="42" t="n">
        <v>10</v>
      </c>
      <c r="H52" s="42" t="n">
        <v>10</v>
      </c>
      <c r="I52" s="42" t="n">
        <v>5</v>
      </c>
      <c r="J52" s="42" t="n">
        <v>10</v>
      </c>
      <c r="K52" s="42" t="n">
        <v>10</v>
      </c>
      <c r="L52" s="42" t="n">
        <f aca="false">AVERAGE(Table2785[[#This Row],[2Bi Disappearance]:[2Bv Terrorism Injured ]])</f>
        <v>9</v>
      </c>
      <c r="M52" s="42" t="n">
        <v>10</v>
      </c>
      <c r="N52" s="42" t="n">
        <v>10</v>
      </c>
      <c r="O52" s="47" t="n">
        <v>0</v>
      </c>
      <c r="P52" s="47" t="n">
        <f aca="false">AVERAGE(Table2785[[#This Row],[2Ci Female Genital Mutilation]:[2Ciii Equal Inheritance Rights]])</f>
        <v>6.66666666666667</v>
      </c>
      <c r="Q52" s="42" t="n">
        <f aca="false">AVERAGE(F52,L52,P52)</f>
        <v>7.34222222222222</v>
      </c>
      <c r="R52" s="42" t="n">
        <v>0</v>
      </c>
      <c r="S52" s="42" t="n">
        <v>10</v>
      </c>
      <c r="T52" s="42" t="n">
        <v>0</v>
      </c>
      <c r="U52" s="42" t="n">
        <f aca="false">AVERAGE(R52:T52)</f>
        <v>3.33333333333333</v>
      </c>
      <c r="V52" s="42" t="n">
        <v>10</v>
      </c>
      <c r="W52" s="42" t="n">
        <v>7.5</v>
      </c>
      <c r="X52" s="42" t="n">
        <f aca="false">AVERAGE(Table2785[[#This Row],[4A Freedom to establish religious organizations]:[4B Autonomy of religious organizations]])</f>
        <v>8.75</v>
      </c>
      <c r="Y52" s="42" t="n">
        <v>7.5</v>
      </c>
      <c r="Z52" s="42" t="n">
        <v>7.5</v>
      </c>
      <c r="AA52" s="42" t="n">
        <v>5</v>
      </c>
      <c r="AB52" s="42" t="n">
        <v>5</v>
      </c>
      <c r="AC52" s="42" t="n">
        <v>7.5</v>
      </c>
      <c r="AD52" s="42" t="e">
        <f aca="false">AVERAGE(Table2785[[#This Row],[5Ci Political parties]:[5ciii educational, sporting and cultural organizations]])</f>
        <v>#N/A</v>
      </c>
      <c r="AE52" s="42" t="n">
        <v>10</v>
      </c>
      <c r="AF52" s="42" t="n">
        <v>7.5</v>
      </c>
      <c r="AG52" s="42" t="n">
        <v>10</v>
      </c>
      <c r="AH52" s="42" t="e">
        <f aca="false">AVERAGE(Table2785[[#This Row],[5Di Political parties]:[5diii educational, sporting and cultural organizations5]])</f>
        <v>#N/A</v>
      </c>
      <c r="AI52" s="42" t="n">
        <f aca="false">AVERAGE(Y52,Z52,AD52,AH52)</f>
        <v>7.5</v>
      </c>
      <c r="AJ52" s="42" t="n">
        <v>10</v>
      </c>
      <c r="AK52" s="47" t="n">
        <v>2</v>
      </c>
      <c r="AL52" s="47" t="n">
        <v>3.75</v>
      </c>
      <c r="AM52" s="47" t="n">
        <v>10</v>
      </c>
      <c r="AN52" s="47" t="n">
        <v>7.5</v>
      </c>
      <c r="AO52" s="47" t="n">
        <f aca="false">AVERAGE(Table2785[[#This Row],[6Di Access to foreign television (cable/ satellite)]:[6Dii Access to foreign newspapers]])</f>
        <v>8.75</v>
      </c>
      <c r="AP52" s="47" t="n">
        <v>7.5</v>
      </c>
      <c r="AQ52" s="42" t="n">
        <f aca="false">AVERAGE(AJ52:AL52,AO52:AP52)</f>
        <v>6.4</v>
      </c>
      <c r="AR52" s="42" t="n">
        <v>0</v>
      </c>
      <c r="AS52" s="42" t="n">
        <v>10</v>
      </c>
      <c r="AT52" s="42" t="n">
        <v>10</v>
      </c>
      <c r="AU52" s="42" t="n">
        <f aca="false">IFERROR(AVERAGE(AS52:AT52),"-")</f>
        <v>10</v>
      </c>
      <c r="AV52" s="42" t="n">
        <f aca="false">AVERAGE(AR52,AU52)</f>
        <v>5</v>
      </c>
      <c r="AW52" s="43" t="n">
        <f aca="false">AVERAGE(Table2785[[#This Row],[RULE OF LAW]],Table2785[[#This Row],[SECURITY &amp; SAFETY]],Table2785[[#This Row],[PERSONAL FREEDOM (minus Security &amp;Safety and Rule of Law)]],Table2785[[#This Row],[PERSONAL FREEDOM (minus Security &amp;Safety and Rule of Law)]])</f>
        <v>6.07181763888889</v>
      </c>
      <c r="AX52" s="44" t="n">
        <v>5.7</v>
      </c>
      <c r="AY52" s="45" t="n">
        <f aca="false">AVERAGE(Table2785[[#This Row],[PERSONAL FREEDOM]:[ECONOMIC FREEDOM]])</f>
        <v>5.88590881944445</v>
      </c>
      <c r="AZ52" s="61" t="n">
        <f aca="false">RANK(BA52,$BA$2:$BA$154)</f>
        <v>130</v>
      </c>
      <c r="BA52" s="30" t="n">
        <f aca="false">ROUND(AY52, 2)</f>
        <v>5.89</v>
      </c>
      <c r="BB52" s="43" t="n">
        <f aca="false">Table2785[[#This Row],[1 Rule of Law]]</f>
        <v>4.551715</v>
      </c>
      <c r="BC52" s="43" t="n">
        <f aca="false">Table2785[[#This Row],[2 Security &amp; Safety]]</f>
        <v>7.34222222222222</v>
      </c>
      <c r="BD52" s="43" t="n">
        <f aca="false">AVERAGE(AQ52,U52,AI52,AV52,X52)</f>
        <v>6.19666666666667</v>
      </c>
    </row>
    <row r="53" customFormat="false" ht="15" hidden="false" customHeight="true" outlineLevel="0" collapsed="false">
      <c r="A53" s="41" t="s">
        <v>207</v>
      </c>
      <c r="B53" s="42" t="s">
        <v>60</v>
      </c>
      <c r="C53" s="42" t="s">
        <v>60</v>
      </c>
      <c r="D53" s="42" t="s">
        <v>60</v>
      </c>
      <c r="E53" s="42" t="n">
        <v>4.417801</v>
      </c>
      <c r="F53" s="42" t="n">
        <v>5.92</v>
      </c>
      <c r="G53" s="42" t="n">
        <v>10</v>
      </c>
      <c r="H53" s="42" t="n">
        <v>10</v>
      </c>
      <c r="I53" s="42" t="n">
        <v>7.5</v>
      </c>
      <c r="J53" s="42" t="n">
        <v>10</v>
      </c>
      <c r="K53" s="42" t="n">
        <v>10</v>
      </c>
      <c r="L53" s="42" t="n">
        <f aca="false">AVERAGE(Table2785[[#This Row],[2Bi Disappearance]:[2Bv Terrorism Injured ]])</f>
        <v>9.5</v>
      </c>
      <c r="M53" s="42" t="n">
        <v>2.2</v>
      </c>
      <c r="N53" s="42" t="n">
        <v>10</v>
      </c>
      <c r="O53" s="47" t="n">
        <v>0</v>
      </c>
      <c r="P53" s="47" t="n">
        <f aca="false">AVERAGE(Table2785[[#This Row],[2Ci Female Genital Mutilation]:[2Ciii Equal Inheritance Rights]])</f>
        <v>4.06666666666667</v>
      </c>
      <c r="Q53" s="42" t="n">
        <f aca="false">AVERAGE(F53,L53,P53)</f>
        <v>6.49555555555556</v>
      </c>
      <c r="R53" s="42" t="n">
        <v>10</v>
      </c>
      <c r="S53" s="42" t="n">
        <v>5</v>
      </c>
      <c r="T53" s="42" t="n">
        <v>10</v>
      </c>
      <c r="U53" s="42" t="n">
        <f aca="false">AVERAGE(R53:T53)</f>
        <v>8.33333333333333</v>
      </c>
      <c r="V53" s="42" t="s">
        <v>60</v>
      </c>
      <c r="W53" s="42" t="s">
        <v>60</v>
      </c>
      <c r="X53" s="42" t="s">
        <v>60</v>
      </c>
      <c r="Y53" s="42" t="s">
        <v>60</v>
      </c>
      <c r="Z53" s="42" t="s">
        <v>60</v>
      </c>
      <c r="AA53" s="42" t="s">
        <v>60</v>
      </c>
      <c r="AB53" s="42" t="s">
        <v>60</v>
      </c>
      <c r="AC53" s="42" t="s">
        <v>60</v>
      </c>
      <c r="AD53" s="42" t="s">
        <v>60</v>
      </c>
      <c r="AE53" s="42" t="s">
        <v>60</v>
      </c>
      <c r="AF53" s="42" t="s">
        <v>60</v>
      </c>
      <c r="AG53" s="42" t="s">
        <v>60</v>
      </c>
      <c r="AH53" s="42" t="s">
        <v>60</v>
      </c>
      <c r="AI53" s="42" t="s">
        <v>60</v>
      </c>
      <c r="AJ53" s="42" t="n">
        <v>10</v>
      </c>
      <c r="AK53" s="47" t="n">
        <v>0.666666666666667</v>
      </c>
      <c r="AL53" s="47" t="n">
        <v>1.25</v>
      </c>
      <c r="AM53" s="47" t="s">
        <v>60</v>
      </c>
      <c r="AN53" s="47" t="s">
        <v>60</v>
      </c>
      <c r="AO53" s="47" t="s">
        <v>60</v>
      </c>
      <c r="AP53" s="47" t="s">
        <v>60</v>
      </c>
      <c r="AQ53" s="42" t="n">
        <f aca="false">AVERAGE(AJ53:AL53,AO53:AP53)</f>
        <v>3.97222222222222</v>
      </c>
      <c r="AR53" s="42" t="n">
        <v>10</v>
      </c>
      <c r="AS53" s="42" t="n">
        <v>0</v>
      </c>
      <c r="AT53" s="42" t="n">
        <v>0</v>
      </c>
      <c r="AU53" s="42" t="n">
        <f aca="false">IFERROR(AVERAGE(AS53:AT53),"-")</f>
        <v>0</v>
      </c>
      <c r="AV53" s="42" t="n">
        <f aca="false">AVERAGE(AR53,AU53)</f>
        <v>5</v>
      </c>
      <c r="AW53" s="43" t="n">
        <f aca="false">AVERAGE(Table2785[[#This Row],[RULE OF LAW]],Table2785[[#This Row],[SECURITY &amp; SAFETY]],Table2785[[#This Row],[PERSONAL FREEDOM (minus Security &amp;Safety and Rule of Law)]],Table2785[[#This Row],[PERSONAL FREEDOM (minus Security &amp;Safety and Rule of Law)]])</f>
        <v>5.61259839814815</v>
      </c>
      <c r="AX53" s="44" t="n">
        <v>6.96</v>
      </c>
      <c r="AY53" s="45" t="n">
        <f aca="false">AVERAGE(Table2785[[#This Row],[PERSONAL FREEDOM]:[ECONOMIC FREEDOM]])</f>
        <v>6.28629919907407</v>
      </c>
      <c r="AZ53" s="61" t="n">
        <f aca="false">RANK(BA53,$BA$2:$BA$154)</f>
        <v>113</v>
      </c>
      <c r="BA53" s="30" t="n">
        <f aca="false">ROUND(AY53, 2)</f>
        <v>6.29</v>
      </c>
      <c r="BB53" s="43" t="n">
        <f aca="false">Table2785[[#This Row],[1 Rule of Law]]</f>
        <v>4.417801</v>
      </c>
      <c r="BC53" s="43" t="n">
        <f aca="false">Table2785[[#This Row],[2 Security &amp; Safety]]</f>
        <v>6.49555555555556</v>
      </c>
      <c r="BD53" s="43" t="n">
        <f aca="false">AVERAGE(AQ53,U53,AI53,AV53,X53)</f>
        <v>5.76851851851852</v>
      </c>
    </row>
    <row r="54" customFormat="false" ht="15" hidden="false" customHeight="true" outlineLevel="0" collapsed="false">
      <c r="A54" s="41" t="s">
        <v>108</v>
      </c>
      <c r="B54" s="42" t="n">
        <v>4.9</v>
      </c>
      <c r="C54" s="42" t="n">
        <v>6</v>
      </c>
      <c r="D54" s="42" t="n">
        <v>5.1</v>
      </c>
      <c r="E54" s="42" t="n">
        <v>5.33015873015873</v>
      </c>
      <c r="F54" s="42" t="n">
        <v>8.28</v>
      </c>
      <c r="G54" s="42" t="n">
        <v>10</v>
      </c>
      <c r="H54" s="42" t="n">
        <v>10</v>
      </c>
      <c r="I54" s="42" t="n">
        <v>2.5</v>
      </c>
      <c r="J54" s="42" t="n">
        <v>9.99592949091849</v>
      </c>
      <c r="K54" s="42" t="n">
        <v>9.99511538910218</v>
      </c>
      <c r="L54" s="42" t="n">
        <f aca="false">AVERAGE(Table2785[[#This Row],[2Bi Disappearance]:[2Bv Terrorism Injured ]])</f>
        <v>8.49820897600413</v>
      </c>
      <c r="M54" s="42" t="n">
        <v>10</v>
      </c>
      <c r="N54" s="42" t="n">
        <v>7.5</v>
      </c>
      <c r="O54" s="47" t="n">
        <v>5</v>
      </c>
      <c r="P54" s="47" t="n">
        <f aca="false">AVERAGE(Table2785[[#This Row],[2Ci Female Genital Mutilation]:[2Ciii Equal Inheritance Rights]])</f>
        <v>7.5</v>
      </c>
      <c r="Q54" s="42" t="n">
        <f aca="false">AVERAGE(F54,L54,P54)</f>
        <v>8.09273632533471</v>
      </c>
      <c r="R54" s="42" t="n">
        <v>5</v>
      </c>
      <c r="S54" s="42" t="n">
        <v>10</v>
      </c>
      <c r="T54" s="42" t="n">
        <v>5</v>
      </c>
      <c r="U54" s="42" t="n">
        <f aca="false">AVERAGE(R54:T54)</f>
        <v>6.66666666666667</v>
      </c>
      <c r="V54" s="42" t="n">
        <v>7.5</v>
      </c>
      <c r="W54" s="42" t="n">
        <v>10</v>
      </c>
      <c r="X54" s="42" t="n">
        <f aca="false">AVERAGE(Table2785[[#This Row],[4A Freedom to establish religious organizations]:[4B Autonomy of religious organizations]])</f>
        <v>8.75</v>
      </c>
      <c r="Y54" s="42" t="n">
        <v>10</v>
      </c>
      <c r="Z54" s="42" t="n">
        <v>7.5</v>
      </c>
      <c r="AA54" s="42" t="n">
        <v>7.5</v>
      </c>
      <c r="AB54" s="42" t="n">
        <v>7.5</v>
      </c>
      <c r="AC54" s="42" t="n">
        <v>10</v>
      </c>
      <c r="AD54" s="42" t="e">
        <f aca="false">AVERAGE(Table2785[[#This Row],[5Ci Political parties]:[5ciii educational, sporting and cultural organizations]])</f>
        <v>#N/A</v>
      </c>
      <c r="AE54" s="42" t="n">
        <v>5</v>
      </c>
      <c r="AF54" s="42" t="n">
        <v>7.5</v>
      </c>
      <c r="AG54" s="42" t="n">
        <v>10</v>
      </c>
      <c r="AH54" s="42" t="e">
        <f aca="false">AVERAGE(Table2785[[#This Row],[5Di Political parties]:[5diii educational, sporting and cultural organizations5]])</f>
        <v>#N/A</v>
      </c>
      <c r="AI54" s="42" t="n">
        <f aca="false">AVERAGE(Y54,Z54,AD54,AH54)</f>
        <v>8.33333333333333</v>
      </c>
      <c r="AJ54" s="42" t="n">
        <v>10</v>
      </c>
      <c r="AK54" s="47" t="n">
        <v>6</v>
      </c>
      <c r="AL54" s="47" t="n">
        <v>5</v>
      </c>
      <c r="AM54" s="47" t="n">
        <v>10</v>
      </c>
      <c r="AN54" s="47" t="n">
        <v>7.5</v>
      </c>
      <c r="AO54" s="47" t="n">
        <f aca="false">AVERAGE(Table2785[[#This Row],[6Di Access to foreign television (cable/ satellite)]:[6Dii Access to foreign newspapers]])</f>
        <v>8.75</v>
      </c>
      <c r="AP54" s="47" t="n">
        <v>10</v>
      </c>
      <c r="AQ54" s="42" t="n">
        <f aca="false">AVERAGE(AJ54:AL54,AO54:AP54)</f>
        <v>7.95</v>
      </c>
      <c r="AR54" s="42" t="n">
        <v>5</v>
      </c>
      <c r="AS54" s="42" t="n">
        <v>10</v>
      </c>
      <c r="AT54" s="42" t="n">
        <v>10</v>
      </c>
      <c r="AU54" s="42" t="n">
        <f aca="false">IFERROR(AVERAGE(AS54:AT54),"-")</f>
        <v>10</v>
      </c>
      <c r="AV54" s="42" t="n">
        <f aca="false">AVERAGE(AR54,AU54)</f>
        <v>7.5</v>
      </c>
      <c r="AW54" s="43" t="n">
        <f aca="false">AVERAGE(Table2785[[#This Row],[RULE OF LAW]],Table2785[[#This Row],[SECURITY &amp; SAFETY]],Table2785[[#This Row],[PERSONAL FREEDOM (minus Security &amp;Safety and Rule of Law)]],Table2785[[#This Row],[PERSONAL FREEDOM (minus Security &amp;Safety and Rule of Law)]])</f>
        <v>7.27572376387336</v>
      </c>
      <c r="AX54" s="44" t="n">
        <v>7.78</v>
      </c>
      <c r="AY54" s="45" t="n">
        <f aca="false">AVERAGE(Table2785[[#This Row],[PERSONAL FREEDOM]:[ECONOMIC FREEDOM]])</f>
        <v>7.52786188193668</v>
      </c>
      <c r="AZ54" s="61" t="n">
        <f aca="false">RANK(BA54,$BA$2:$BA$154)</f>
        <v>49</v>
      </c>
      <c r="BA54" s="30" t="n">
        <f aca="false">ROUND(AY54, 2)</f>
        <v>7.53</v>
      </c>
      <c r="BB54" s="43" t="n">
        <f aca="false">Table2785[[#This Row],[1 Rule of Law]]</f>
        <v>5.33015873015873</v>
      </c>
      <c r="BC54" s="43" t="n">
        <f aca="false">Table2785[[#This Row],[2 Security &amp; Safety]]</f>
        <v>8.09273632533471</v>
      </c>
      <c r="BD54" s="43" t="n">
        <f aca="false">AVERAGE(AQ54,U54,AI54,AV54,X54)</f>
        <v>7.84</v>
      </c>
    </row>
    <row r="55" customFormat="false" ht="15" hidden="false" customHeight="true" outlineLevel="0" collapsed="false">
      <c r="A55" s="41" t="s">
        <v>109</v>
      </c>
      <c r="B55" s="42" t="n">
        <v>8.2</v>
      </c>
      <c r="C55" s="42" t="n">
        <v>8.2</v>
      </c>
      <c r="D55" s="42" t="n">
        <v>7.1</v>
      </c>
      <c r="E55" s="42" t="n">
        <v>7.83809523809524</v>
      </c>
      <c r="F55" s="42" t="n">
        <v>9.68</v>
      </c>
      <c r="G55" s="42" t="n">
        <v>10</v>
      </c>
      <c r="H55" s="42" t="n">
        <v>10</v>
      </c>
      <c r="I55" s="42" t="n">
        <v>10</v>
      </c>
      <c r="J55" s="42" t="n">
        <v>10</v>
      </c>
      <c r="K55" s="42" t="n">
        <v>10</v>
      </c>
      <c r="L55" s="42" t="n">
        <f aca="false">AVERAGE(Table2785[[#This Row],[2Bi Disappearance]:[2Bv Terrorism Injured ]])</f>
        <v>10</v>
      </c>
      <c r="M55" s="42" t="n">
        <v>9.5</v>
      </c>
      <c r="N55" s="42" t="n">
        <v>10</v>
      </c>
      <c r="O55" s="47" t="n">
        <v>10</v>
      </c>
      <c r="P55" s="47" t="n">
        <f aca="false">AVERAGE(Table2785[[#This Row],[2Ci Female Genital Mutilation]:[2Ciii Equal Inheritance Rights]])</f>
        <v>9.83333333333333</v>
      </c>
      <c r="Q55" s="42" t="n">
        <f aca="false">AVERAGE(F55,L55,P55)</f>
        <v>9.83777777777778</v>
      </c>
      <c r="R55" s="42" t="n">
        <v>10</v>
      </c>
      <c r="S55" s="42" t="n">
        <v>10</v>
      </c>
      <c r="T55" s="42" t="n">
        <v>10</v>
      </c>
      <c r="U55" s="42" t="n">
        <f aca="false">AVERAGE(R55:T55)</f>
        <v>10</v>
      </c>
      <c r="V55" s="42" t="n">
        <v>10</v>
      </c>
      <c r="W55" s="42" t="n">
        <v>10</v>
      </c>
      <c r="X55" s="42" t="n">
        <f aca="false">AVERAGE(Table2785[[#This Row],[4A Freedom to establish religious organizations]:[4B Autonomy of religious organizations]])</f>
        <v>10</v>
      </c>
      <c r="Y55" s="42" t="n">
        <v>10</v>
      </c>
      <c r="Z55" s="42" t="n">
        <v>10</v>
      </c>
      <c r="AA55" s="42" t="n">
        <v>10</v>
      </c>
      <c r="AB55" s="42" t="n">
        <v>10</v>
      </c>
      <c r="AC55" s="42" t="n">
        <v>10</v>
      </c>
      <c r="AD55" s="42" t="e">
        <f aca="false">AVERAGE(Table2785[[#This Row],[5Ci Political parties]:[5ciii educational, sporting and cultural organizations]])</f>
        <v>#N/A</v>
      </c>
      <c r="AE55" s="42" t="n">
        <v>10</v>
      </c>
      <c r="AF55" s="42" t="n">
        <v>10</v>
      </c>
      <c r="AG55" s="42" t="n">
        <v>10</v>
      </c>
      <c r="AH55" s="42" t="e">
        <f aca="false">AVERAGE(Table2785[[#This Row],[5Di Political parties]:[5diii educational, sporting and cultural organizations5]])</f>
        <v>#N/A</v>
      </c>
      <c r="AI55" s="42" t="n">
        <f aca="false">AVERAGE(Y55,Z55,AD55,AH55)</f>
        <v>10</v>
      </c>
      <c r="AJ55" s="42" t="n">
        <v>10</v>
      </c>
      <c r="AK55" s="47" t="n">
        <v>8</v>
      </c>
      <c r="AL55" s="47" t="n">
        <v>8.25</v>
      </c>
      <c r="AM55" s="47" t="n">
        <v>10</v>
      </c>
      <c r="AN55" s="47" t="n">
        <v>10</v>
      </c>
      <c r="AO55" s="47" t="n">
        <f aca="false">AVERAGE(Table2785[[#This Row],[6Di Access to foreign television (cable/ satellite)]:[6Dii Access to foreign newspapers]])</f>
        <v>10</v>
      </c>
      <c r="AP55" s="47" t="n">
        <v>10</v>
      </c>
      <c r="AQ55" s="42" t="n">
        <f aca="false">AVERAGE(AJ55:AL55,AO55:AP55)</f>
        <v>9.25</v>
      </c>
      <c r="AR55" s="42" t="n">
        <v>10</v>
      </c>
      <c r="AS55" s="42" t="n">
        <v>10</v>
      </c>
      <c r="AT55" s="42" t="n">
        <v>10</v>
      </c>
      <c r="AU55" s="42" t="n">
        <f aca="false">IFERROR(AVERAGE(AS55:AT55),"-")</f>
        <v>10</v>
      </c>
      <c r="AV55" s="42" t="n">
        <f aca="false">AVERAGE(AR55,AU55)</f>
        <v>10</v>
      </c>
      <c r="AW55" s="43" t="n">
        <f aca="false">AVERAGE(Table2785[[#This Row],[RULE OF LAW]],Table2785[[#This Row],[SECURITY &amp; SAFETY]],Table2785[[#This Row],[PERSONAL FREEDOM (minus Security &amp;Safety and Rule of Law)]],Table2785[[#This Row],[PERSONAL FREEDOM (minus Security &amp;Safety and Rule of Law)]])</f>
        <v>9.34396825396826</v>
      </c>
      <c r="AX55" s="44" t="n">
        <v>7.54</v>
      </c>
      <c r="AY55" s="45" t="n">
        <f aca="false">AVERAGE(Table2785[[#This Row],[PERSONAL FREEDOM]:[ECONOMIC FREEDOM]])</f>
        <v>8.44198412698413</v>
      </c>
      <c r="AZ55" s="61" t="n">
        <f aca="false">RANK(BA55,$BA$2:$BA$154)</f>
        <v>13</v>
      </c>
      <c r="BA55" s="30" t="n">
        <f aca="false">ROUND(AY55, 2)</f>
        <v>8.44</v>
      </c>
      <c r="BB55" s="43" t="n">
        <f aca="false">Table2785[[#This Row],[1 Rule of Law]]</f>
        <v>7.83809523809524</v>
      </c>
      <c r="BC55" s="43" t="n">
        <f aca="false">Table2785[[#This Row],[2 Security &amp; Safety]]</f>
        <v>9.83777777777778</v>
      </c>
      <c r="BD55" s="43" t="n">
        <f aca="false">AVERAGE(AQ55,U55,AI55,AV55,X55)</f>
        <v>9.85</v>
      </c>
    </row>
    <row r="56" customFormat="false" ht="15" hidden="false" customHeight="true" outlineLevel="0" collapsed="false">
      <c r="A56" s="41" t="s">
        <v>110</v>
      </c>
      <c r="B56" s="42" t="n">
        <v>5.9</v>
      </c>
      <c r="C56" s="42" t="n">
        <v>5.9</v>
      </c>
      <c r="D56" s="42" t="n">
        <v>4.4</v>
      </c>
      <c r="E56" s="42" t="n">
        <v>5.36984126984127</v>
      </c>
      <c r="F56" s="42" t="n">
        <v>7.56</v>
      </c>
      <c r="G56" s="42" t="n">
        <v>10</v>
      </c>
      <c r="H56" s="42" t="n">
        <v>10</v>
      </c>
      <c r="I56" s="42" t="n">
        <v>7.5</v>
      </c>
      <c r="J56" s="42" t="n">
        <v>10</v>
      </c>
      <c r="K56" s="42" t="n">
        <v>10</v>
      </c>
      <c r="L56" s="42" t="n">
        <f aca="false">AVERAGE(Table2785[[#This Row],[2Bi Disappearance]:[2Bv Terrorism Injured ]])</f>
        <v>9.5</v>
      </c>
      <c r="M56" s="42" t="n">
        <v>9.6</v>
      </c>
      <c r="N56" s="42" t="n">
        <v>10</v>
      </c>
      <c r="O56" s="47" t="n">
        <v>5</v>
      </c>
      <c r="P56" s="47" t="n">
        <f aca="false">AVERAGE(Table2785[[#This Row],[2Ci Female Genital Mutilation]:[2Ciii Equal Inheritance Rights]])</f>
        <v>8.2</v>
      </c>
      <c r="Q56" s="42" t="n">
        <f aca="false">AVERAGE(F56,L56,P56)</f>
        <v>8.42</v>
      </c>
      <c r="R56" s="42" t="n">
        <v>10</v>
      </c>
      <c r="S56" s="42" t="n">
        <v>10</v>
      </c>
      <c r="T56" s="42" t="n">
        <v>10</v>
      </c>
      <c r="U56" s="42" t="n">
        <f aca="false">AVERAGE(R56:T56)</f>
        <v>10</v>
      </c>
      <c r="V56" s="42" t="n">
        <v>7.5</v>
      </c>
      <c r="W56" s="42" t="n">
        <v>10</v>
      </c>
      <c r="X56" s="42" t="n">
        <f aca="false">AVERAGE(Table2785[[#This Row],[4A Freedom to establish religious organizations]:[4B Autonomy of religious organizations]])</f>
        <v>8.75</v>
      </c>
      <c r="Y56" s="42" t="n">
        <v>10</v>
      </c>
      <c r="Z56" s="42" t="n">
        <v>7.5</v>
      </c>
      <c r="AA56" s="42" t="n">
        <v>7.5</v>
      </c>
      <c r="AB56" s="42" t="n">
        <v>10</v>
      </c>
      <c r="AC56" s="42" t="n">
        <v>10</v>
      </c>
      <c r="AD56" s="42" t="e">
        <f aca="false">AVERAGE(Table2785[[#This Row],[5Ci Political parties]:[5ciii educational, sporting and cultural organizations]])</f>
        <v>#N/A</v>
      </c>
      <c r="AE56" s="42" t="n">
        <v>7.5</v>
      </c>
      <c r="AF56" s="42" t="n">
        <v>7.5</v>
      </c>
      <c r="AG56" s="42" t="n">
        <v>7.5</v>
      </c>
      <c r="AH56" s="42" t="e">
        <f aca="false">AVERAGE(Table2785[[#This Row],[5Di Political parties]:[5diii educational, sporting and cultural organizations5]])</f>
        <v>#N/A</v>
      </c>
      <c r="AI56" s="42" t="n">
        <f aca="false">AVERAGE(Y56,Z56,AD56,AH56)</f>
        <v>8.54166666666667</v>
      </c>
      <c r="AJ56" s="42" t="n">
        <v>10</v>
      </c>
      <c r="AK56" s="47" t="n">
        <v>7.33333333333333</v>
      </c>
      <c r="AL56" s="47" t="n">
        <v>7.5</v>
      </c>
      <c r="AM56" s="47" t="n">
        <v>10</v>
      </c>
      <c r="AN56" s="47" t="n">
        <v>10</v>
      </c>
      <c r="AO56" s="47" t="n">
        <f aca="false">AVERAGE(Table2785[[#This Row],[6Di Access to foreign television (cable/ satellite)]:[6Dii Access to foreign newspapers]])</f>
        <v>10</v>
      </c>
      <c r="AP56" s="47" t="n">
        <v>10</v>
      </c>
      <c r="AQ56" s="42" t="n">
        <f aca="false">AVERAGE(AJ56:AL56,AO56:AP56)</f>
        <v>8.96666666666667</v>
      </c>
      <c r="AR56" s="42" t="n">
        <v>5</v>
      </c>
      <c r="AS56" s="42" t="n">
        <v>0</v>
      </c>
      <c r="AT56" s="42" t="n">
        <v>10</v>
      </c>
      <c r="AU56" s="42" t="n">
        <f aca="false">IFERROR(AVERAGE(AS56:AT56),"-")</f>
        <v>5</v>
      </c>
      <c r="AV56" s="42" t="n">
        <f aca="false">AVERAGE(AR56,AU56)</f>
        <v>5</v>
      </c>
      <c r="AW56" s="43" t="n">
        <f aca="false">AVERAGE(Table2785[[#This Row],[RULE OF LAW]],Table2785[[#This Row],[SECURITY &amp; SAFETY]],Table2785[[#This Row],[PERSONAL FREEDOM (minus Security &amp;Safety and Rule of Law)]],Table2785[[#This Row],[PERSONAL FREEDOM (minus Security &amp;Safety and Rule of Law)]])</f>
        <v>7.57329365079365</v>
      </c>
      <c r="AX56" s="44" t="n">
        <v>6.11</v>
      </c>
      <c r="AY56" s="45" t="n">
        <f aca="false">AVERAGE(Table2785[[#This Row],[PERSONAL FREEDOM]:[ECONOMIC FREEDOM]])</f>
        <v>6.84164682539683</v>
      </c>
      <c r="AZ56" s="61" t="n">
        <f aca="false">RANK(BA56,$BA$2:$BA$154)</f>
        <v>79</v>
      </c>
      <c r="BA56" s="30" t="n">
        <f aca="false">ROUND(AY56, 2)</f>
        <v>6.84</v>
      </c>
      <c r="BB56" s="43" t="n">
        <f aca="false">Table2785[[#This Row],[1 Rule of Law]]</f>
        <v>5.36984126984127</v>
      </c>
      <c r="BC56" s="43" t="n">
        <f aca="false">Table2785[[#This Row],[2 Security &amp; Safety]]</f>
        <v>8.42</v>
      </c>
      <c r="BD56" s="43" t="n">
        <f aca="false">AVERAGE(AQ56,U56,AI56,AV56,X56)</f>
        <v>8.25166666666667</v>
      </c>
    </row>
    <row r="57" customFormat="false" ht="15" hidden="false" customHeight="true" outlineLevel="0" collapsed="false">
      <c r="A57" s="41" t="s">
        <v>111</v>
      </c>
      <c r="B57" s="42" t="n">
        <v>6.7</v>
      </c>
      <c r="C57" s="42" t="n">
        <v>6.1</v>
      </c>
      <c r="D57" s="42" t="n">
        <v>4.6</v>
      </c>
      <c r="E57" s="42" t="n">
        <v>5.79365079365079</v>
      </c>
      <c r="F57" s="42" t="n">
        <v>9.32</v>
      </c>
      <c r="G57" s="42" t="n">
        <v>10</v>
      </c>
      <c r="H57" s="42" t="n">
        <v>10</v>
      </c>
      <c r="I57" s="42" t="n">
        <v>7.5</v>
      </c>
      <c r="J57" s="42" t="n">
        <v>10</v>
      </c>
      <c r="K57" s="42" t="n">
        <v>4.31187963937317</v>
      </c>
      <c r="L57" s="42" t="n">
        <f aca="false">AVERAGE(Table2785[[#This Row],[2Bi Disappearance]:[2Bv Terrorism Injured ]])</f>
        <v>8.36237592787463</v>
      </c>
      <c r="M57" s="42" t="n">
        <v>10</v>
      </c>
      <c r="N57" s="42" t="n">
        <v>10</v>
      </c>
      <c r="O57" s="47" t="n">
        <v>10</v>
      </c>
      <c r="P57" s="47" t="n">
        <f aca="false">AVERAGE(Table2785[[#This Row],[2Ci Female Genital Mutilation]:[2Ciii Equal Inheritance Rights]])</f>
        <v>10</v>
      </c>
      <c r="Q57" s="42" t="n">
        <f aca="false">AVERAGE(F57,L57,P57)</f>
        <v>9.22745864262488</v>
      </c>
      <c r="R57" s="42" t="n">
        <v>10</v>
      </c>
      <c r="S57" s="42" t="n">
        <v>10</v>
      </c>
      <c r="T57" s="42" t="n">
        <v>10</v>
      </c>
      <c r="U57" s="42" t="n">
        <f aca="false">AVERAGE(R57:T57)</f>
        <v>10</v>
      </c>
      <c r="V57" s="42" t="n">
        <v>7.5</v>
      </c>
      <c r="W57" s="42" t="n">
        <v>10</v>
      </c>
      <c r="X57" s="42" t="n">
        <f aca="false">AVERAGE(Table2785[[#This Row],[4A Freedom to establish religious organizations]:[4B Autonomy of religious organizations]])</f>
        <v>8.75</v>
      </c>
      <c r="Y57" s="42" t="n">
        <v>10</v>
      </c>
      <c r="Z57" s="42" t="n">
        <v>10</v>
      </c>
      <c r="AA57" s="42" t="n">
        <v>10</v>
      </c>
      <c r="AB57" s="42" t="n">
        <v>10</v>
      </c>
      <c r="AC57" s="42" t="n">
        <v>10</v>
      </c>
      <c r="AD57" s="42" t="e">
        <f aca="false">AVERAGE(Table2785[[#This Row],[5Ci Political parties]:[5ciii educational, sporting and cultural organizations]])</f>
        <v>#N/A</v>
      </c>
      <c r="AE57" s="42" t="n">
        <v>10</v>
      </c>
      <c r="AF57" s="42" t="n">
        <v>10</v>
      </c>
      <c r="AG57" s="42" t="n">
        <v>10</v>
      </c>
      <c r="AH57" s="42" t="e">
        <f aca="false">AVERAGE(Table2785[[#This Row],[5Di Political parties]:[5diii educational, sporting and cultural organizations5]])</f>
        <v>#N/A</v>
      </c>
      <c r="AI57" s="42" t="n">
        <f aca="false">AVERAGE(Y57,Z57,AD57,AH57)</f>
        <v>10</v>
      </c>
      <c r="AJ57" s="42" t="n">
        <v>10</v>
      </c>
      <c r="AK57" s="47" t="n">
        <v>6</v>
      </c>
      <c r="AL57" s="47" t="n">
        <v>5.25</v>
      </c>
      <c r="AM57" s="47" t="n">
        <v>10</v>
      </c>
      <c r="AN57" s="47" t="n">
        <v>10</v>
      </c>
      <c r="AO57" s="47" t="n">
        <f aca="false">AVERAGE(Table2785[[#This Row],[6Di Access to foreign television (cable/ satellite)]:[6Dii Access to foreign newspapers]])</f>
        <v>10</v>
      </c>
      <c r="AP57" s="47" t="n">
        <v>10</v>
      </c>
      <c r="AQ57" s="42" t="n">
        <f aca="false">AVERAGE(AJ57:AL57,AO57:AP57)</f>
        <v>8.25</v>
      </c>
      <c r="AR57" s="42" t="n">
        <v>10</v>
      </c>
      <c r="AS57" s="42" t="n">
        <v>10</v>
      </c>
      <c r="AT57" s="42" t="n">
        <v>10</v>
      </c>
      <c r="AU57" s="42" t="n">
        <f aca="false">IFERROR(AVERAGE(AS57:AT57),"-")</f>
        <v>10</v>
      </c>
      <c r="AV57" s="42" t="n">
        <f aca="false">AVERAGE(AR57,AU57)</f>
        <v>10</v>
      </c>
      <c r="AW57" s="43" t="n">
        <f aca="false">AVERAGE(Table2785[[#This Row],[RULE OF LAW]],Table2785[[#This Row],[SECURITY &amp; SAFETY]],Table2785[[#This Row],[PERSONAL FREEDOM (minus Security &amp;Safety and Rule of Law)]],Table2785[[#This Row],[PERSONAL FREEDOM (minus Security &amp;Safety and Rule of Law)]])</f>
        <v>8.45527735906892</v>
      </c>
      <c r="AX57" s="44" t="n">
        <v>6.68</v>
      </c>
      <c r="AY57" s="45" t="n">
        <f aca="false">AVERAGE(Table2785[[#This Row],[PERSONAL FREEDOM]:[ECONOMIC FREEDOM]])</f>
        <v>7.56763867953446</v>
      </c>
      <c r="AZ57" s="61" t="n">
        <f aca="false">RANK(BA57,$BA$2:$BA$154)</f>
        <v>48</v>
      </c>
      <c r="BA57" s="30" t="n">
        <f aca="false">ROUND(AY57, 2)</f>
        <v>7.57</v>
      </c>
      <c r="BB57" s="43" t="n">
        <f aca="false">Table2785[[#This Row],[1 Rule of Law]]</f>
        <v>5.79365079365079</v>
      </c>
      <c r="BC57" s="43" t="n">
        <f aca="false">Table2785[[#This Row],[2 Security &amp; Safety]]</f>
        <v>9.22745864262488</v>
      </c>
      <c r="BD57" s="43" t="n">
        <f aca="false">AVERAGE(AQ57,U57,AI57,AV57,X57)</f>
        <v>9.4</v>
      </c>
    </row>
    <row r="58" customFormat="false" ht="15" hidden="false" customHeight="true" outlineLevel="0" collapsed="false">
      <c r="A58" s="41" t="s">
        <v>112</v>
      </c>
      <c r="B58" s="42" t="n">
        <v>5.5</v>
      </c>
      <c r="C58" s="42" t="n">
        <v>3.6</v>
      </c>
      <c r="D58" s="42" t="n">
        <v>3</v>
      </c>
      <c r="E58" s="42" t="n">
        <v>4.07301587301587</v>
      </c>
      <c r="F58" s="42" t="n">
        <v>0</v>
      </c>
      <c r="G58" s="42" t="n">
        <v>10</v>
      </c>
      <c r="H58" s="42" t="n">
        <v>10</v>
      </c>
      <c r="I58" s="42" t="n">
        <v>5</v>
      </c>
      <c r="J58" s="42" t="n">
        <v>9.94178230955924</v>
      </c>
      <c r="K58" s="42" t="n">
        <v>9.98253469286777</v>
      </c>
      <c r="L58" s="42" t="n">
        <f aca="false">AVERAGE(Table2785[[#This Row],[2Bi Disappearance]:[2Bv Terrorism Injured ]])</f>
        <v>8.9848634004854</v>
      </c>
      <c r="M58" s="42" t="n">
        <v>10</v>
      </c>
      <c r="N58" s="42" t="n">
        <v>10</v>
      </c>
      <c r="O58" s="47" t="n">
        <v>10</v>
      </c>
      <c r="P58" s="47" t="n">
        <f aca="false">AVERAGE(Table2785[[#This Row],[2Ci Female Genital Mutilation]:[2Ciii Equal Inheritance Rights]])</f>
        <v>10</v>
      </c>
      <c r="Q58" s="42" t="n">
        <f aca="false">AVERAGE(F58,L58,P58)</f>
        <v>6.3282878001618</v>
      </c>
      <c r="R58" s="42" t="n">
        <v>10</v>
      </c>
      <c r="S58" s="42" t="n">
        <v>10</v>
      </c>
      <c r="T58" s="42" t="n">
        <v>10</v>
      </c>
      <c r="U58" s="42" t="n">
        <f aca="false">AVERAGE(R58:T58)</f>
        <v>10</v>
      </c>
      <c r="V58" s="42" t="n">
        <v>7.5</v>
      </c>
      <c r="W58" s="42" t="n">
        <v>7.5</v>
      </c>
      <c r="X58" s="42" t="n">
        <f aca="false">AVERAGE(Table2785[[#This Row],[4A Freedom to establish religious organizations]:[4B Autonomy of religious organizations]])</f>
        <v>7.5</v>
      </c>
      <c r="Y58" s="42" t="n">
        <v>7.5</v>
      </c>
      <c r="Z58" s="42" t="n">
        <v>7.5</v>
      </c>
      <c r="AA58" s="42" t="n">
        <v>7.5</v>
      </c>
      <c r="AB58" s="42" t="n">
        <v>7.5</v>
      </c>
      <c r="AC58" s="42" t="n">
        <v>7.5</v>
      </c>
      <c r="AD58" s="42" t="e">
        <f aca="false">AVERAGE(Table2785[[#This Row],[5Ci Political parties]:[5ciii educational, sporting and cultural organizations]])</f>
        <v>#N/A</v>
      </c>
      <c r="AE58" s="42" t="n">
        <v>7.5</v>
      </c>
      <c r="AF58" s="42" t="n">
        <v>7.5</v>
      </c>
      <c r="AG58" s="42" t="n">
        <v>7.5</v>
      </c>
      <c r="AH58" s="42" t="e">
        <f aca="false">AVERAGE(Table2785[[#This Row],[5Di Political parties]:[5diii educational, sporting and cultural organizations5]])</f>
        <v>#N/A</v>
      </c>
      <c r="AI58" s="42" t="n">
        <f aca="false">AVERAGE(Y58,Z58,AD58,AH58)</f>
        <v>7.5</v>
      </c>
      <c r="AJ58" s="42" t="n">
        <v>10</v>
      </c>
      <c r="AK58" s="47" t="n">
        <v>4.66666666666667</v>
      </c>
      <c r="AL58" s="47" t="n">
        <v>3.75</v>
      </c>
      <c r="AM58" s="47" t="n">
        <v>7.5</v>
      </c>
      <c r="AN58" s="47" t="n">
        <v>7.5</v>
      </c>
      <c r="AO58" s="47" t="n">
        <f aca="false">AVERAGE(Table2785[[#This Row],[6Di Access to foreign television (cable/ satellite)]:[6Dii Access to foreign newspapers]])</f>
        <v>7.5</v>
      </c>
      <c r="AP58" s="47" t="n">
        <v>7.5</v>
      </c>
      <c r="AQ58" s="42" t="n">
        <f aca="false">AVERAGE(AJ58:AL58,AO58:AP58)</f>
        <v>6.68333333333333</v>
      </c>
      <c r="AR58" s="42" t="n">
        <v>0</v>
      </c>
      <c r="AS58" s="42" t="s">
        <v>60</v>
      </c>
      <c r="AT58" s="42" t="s">
        <v>60</v>
      </c>
      <c r="AU58" s="42" t="str">
        <f aca="false">IFERROR(AVERAGE(AS58:AT58),"-")</f>
        <v>-</v>
      </c>
      <c r="AV58" s="42" t="n">
        <f aca="false">AVERAGE(AR58,AU58)</f>
        <v>0</v>
      </c>
      <c r="AW58" s="43" t="n">
        <f aca="false">AVERAGE(Table2785[[#This Row],[RULE OF LAW]],Table2785[[#This Row],[SECURITY &amp; SAFETY]],Table2785[[#This Row],[PERSONAL FREEDOM (minus Security &amp;Safety and Rule of Law)]],Table2785[[#This Row],[PERSONAL FREEDOM (minus Security &amp;Safety and Rule of Law)]])</f>
        <v>5.76865925162775</v>
      </c>
      <c r="AX58" s="44" t="n">
        <v>7.29</v>
      </c>
      <c r="AY58" s="45" t="n">
        <f aca="false">AVERAGE(Table2785[[#This Row],[PERSONAL FREEDOM]:[ECONOMIC FREEDOM]])</f>
        <v>6.52932962581388</v>
      </c>
      <c r="AZ58" s="61" t="n">
        <f aca="false">RANK(BA58,$BA$2:$BA$154)</f>
        <v>99</v>
      </c>
      <c r="BA58" s="30" t="n">
        <f aca="false">ROUND(AY58, 2)</f>
        <v>6.53</v>
      </c>
      <c r="BB58" s="43" t="n">
        <f aca="false">Table2785[[#This Row],[1 Rule of Law]]</f>
        <v>4.07301587301587</v>
      </c>
      <c r="BC58" s="43" t="n">
        <f aca="false">Table2785[[#This Row],[2 Security &amp; Safety]]</f>
        <v>6.3282878001618</v>
      </c>
      <c r="BD58" s="43" t="n">
        <f aca="false">AVERAGE(AQ58,U58,AI58,AV58,X58)</f>
        <v>6.33666666666667</v>
      </c>
    </row>
    <row r="59" customFormat="false" ht="15" hidden="false" customHeight="true" outlineLevel="0" collapsed="false">
      <c r="A59" s="41" t="s">
        <v>113</v>
      </c>
      <c r="B59" s="42" t="s">
        <v>60</v>
      </c>
      <c r="C59" s="42" t="s">
        <v>60</v>
      </c>
      <c r="D59" s="42" t="s">
        <v>60</v>
      </c>
      <c r="E59" s="42" t="n">
        <v>2.959626</v>
      </c>
      <c r="F59" s="42" t="n">
        <v>6.64</v>
      </c>
      <c r="G59" s="42" t="n">
        <v>10</v>
      </c>
      <c r="H59" s="42" t="n">
        <v>10</v>
      </c>
      <c r="I59" s="42" t="n">
        <v>2.5</v>
      </c>
      <c r="J59" s="42" t="n">
        <v>9.58090731052715</v>
      </c>
      <c r="K59" s="42" t="n">
        <v>10</v>
      </c>
      <c r="L59" s="42" t="n">
        <f aca="false">AVERAGE(Table2785[[#This Row],[2Bi Disappearance]:[2Bv Terrorism Injured ]])</f>
        <v>8.41618146210543</v>
      </c>
      <c r="M59" s="42" t="n">
        <v>5.5</v>
      </c>
      <c r="N59" s="42" t="n">
        <v>10</v>
      </c>
      <c r="O59" s="47" t="n">
        <v>2.5</v>
      </c>
      <c r="P59" s="47" t="n">
        <f aca="false">AVERAGE(Table2785[[#This Row],[2Ci Female Genital Mutilation]:[2Ciii Equal Inheritance Rights]])</f>
        <v>6</v>
      </c>
      <c r="Q59" s="42" t="n">
        <f aca="false">AVERAGE(F59,L59,P59)</f>
        <v>7.01872715403514</v>
      </c>
      <c r="R59" s="42" t="n">
        <v>10</v>
      </c>
      <c r="S59" s="42" t="n">
        <v>10</v>
      </c>
      <c r="T59" s="42" t="n">
        <v>10</v>
      </c>
      <c r="U59" s="42" t="n">
        <f aca="false">AVERAGE(R59:T59)</f>
        <v>10</v>
      </c>
      <c r="V59" s="42" t="s">
        <v>60</v>
      </c>
      <c r="W59" s="42" t="s">
        <v>60</v>
      </c>
      <c r="X59" s="42" t="s">
        <v>60</v>
      </c>
      <c r="Y59" s="42" t="s">
        <v>60</v>
      </c>
      <c r="Z59" s="42" t="s">
        <v>60</v>
      </c>
      <c r="AA59" s="42" t="s">
        <v>60</v>
      </c>
      <c r="AB59" s="42" t="s">
        <v>60</v>
      </c>
      <c r="AC59" s="42" t="s">
        <v>60</v>
      </c>
      <c r="AD59" s="42" t="s">
        <v>60</v>
      </c>
      <c r="AE59" s="42" t="s">
        <v>60</v>
      </c>
      <c r="AF59" s="42" t="s">
        <v>60</v>
      </c>
      <c r="AG59" s="42" t="s">
        <v>60</v>
      </c>
      <c r="AH59" s="42" t="s">
        <v>60</v>
      </c>
      <c r="AI59" s="42" t="s">
        <v>60</v>
      </c>
      <c r="AJ59" s="42" t="n">
        <v>10</v>
      </c>
      <c r="AK59" s="47" t="n">
        <v>3.66666666666667</v>
      </c>
      <c r="AL59" s="47" t="n">
        <v>2.75</v>
      </c>
      <c r="AM59" s="47" t="s">
        <v>60</v>
      </c>
      <c r="AN59" s="47" t="s">
        <v>60</v>
      </c>
      <c r="AO59" s="47" t="s">
        <v>60</v>
      </c>
      <c r="AP59" s="47" t="s">
        <v>60</v>
      </c>
      <c r="AQ59" s="42" t="n">
        <f aca="false">AVERAGE(AJ59:AL59,AO59:AP59)</f>
        <v>5.47222222222222</v>
      </c>
      <c r="AR59" s="42" t="n">
        <v>7.5</v>
      </c>
      <c r="AS59" s="42" t="n">
        <v>0</v>
      </c>
      <c r="AT59" s="42" t="n">
        <v>0</v>
      </c>
      <c r="AU59" s="42" t="n">
        <f aca="false">IFERROR(AVERAGE(AS59:AT59),"-")</f>
        <v>0</v>
      </c>
      <c r="AV59" s="42" t="n">
        <f aca="false">AVERAGE(AR59,AU59)</f>
        <v>3.75</v>
      </c>
      <c r="AW59" s="43" t="n">
        <f aca="false">AVERAGE(Table2785[[#This Row],[RULE OF LAW]],Table2785[[#This Row],[SECURITY &amp; SAFETY]],Table2785[[#This Row],[PERSONAL FREEDOM (minus Security &amp;Safety and Rule of Law)]],Table2785[[#This Row],[PERSONAL FREEDOM (minus Security &amp;Safety and Rule of Law)]])</f>
        <v>5.69829199221249</v>
      </c>
      <c r="AX59" s="44" t="n">
        <v>6.06</v>
      </c>
      <c r="AY59" s="45" t="n">
        <f aca="false">AVERAGE(Table2785[[#This Row],[PERSONAL FREEDOM]:[ECONOMIC FREEDOM]])</f>
        <v>5.87914599610625</v>
      </c>
      <c r="AZ59" s="61" t="n">
        <f aca="false">RANK(BA59,$BA$2:$BA$154)</f>
        <v>131</v>
      </c>
      <c r="BA59" s="30" t="n">
        <f aca="false">ROUND(AY59, 2)</f>
        <v>5.88</v>
      </c>
      <c r="BB59" s="43" t="n">
        <f aca="false">Table2785[[#This Row],[1 Rule of Law]]</f>
        <v>2.959626</v>
      </c>
      <c r="BC59" s="43" t="n">
        <f aca="false">Table2785[[#This Row],[2 Security &amp; Safety]]</f>
        <v>7.01872715403514</v>
      </c>
      <c r="BD59" s="43" t="n">
        <f aca="false">AVERAGE(AQ59,U59,AI59,AV59,X59)</f>
        <v>6.40740740740741</v>
      </c>
    </row>
    <row r="60" customFormat="false" ht="15" hidden="false" customHeight="true" outlineLevel="0" collapsed="false">
      <c r="A60" s="41" t="s">
        <v>114</v>
      </c>
      <c r="B60" s="42" t="s">
        <v>60</v>
      </c>
      <c r="C60" s="42" t="s">
        <v>60</v>
      </c>
      <c r="D60" s="42" t="s">
        <v>60</v>
      </c>
      <c r="E60" s="42" t="n">
        <v>4.44756</v>
      </c>
      <c r="F60" s="42" t="n">
        <v>3.2</v>
      </c>
      <c r="G60" s="42" t="n">
        <v>10</v>
      </c>
      <c r="H60" s="42" t="n">
        <v>10</v>
      </c>
      <c r="I60" s="42" t="n">
        <v>7.5</v>
      </c>
      <c r="J60" s="42" t="n">
        <v>10</v>
      </c>
      <c r="K60" s="42" t="n">
        <v>10</v>
      </c>
      <c r="L60" s="42" t="n">
        <f aca="false">AVERAGE(Table2785[[#This Row],[2Bi Disappearance]:[2Bv Terrorism Injured ]])</f>
        <v>9.5</v>
      </c>
      <c r="M60" s="42" t="s">
        <v>60</v>
      </c>
      <c r="N60" s="42" t="n">
        <v>10</v>
      </c>
      <c r="O60" s="47" t="n">
        <v>10</v>
      </c>
      <c r="P60" s="47" t="n">
        <f aca="false">AVERAGE(Table2785[[#This Row],[2Ci Female Genital Mutilation]:[2Ciii Equal Inheritance Rights]])</f>
        <v>10</v>
      </c>
      <c r="Q60" s="42" t="n">
        <f aca="false">AVERAGE(F60,L60,P60)</f>
        <v>7.56666666666667</v>
      </c>
      <c r="R60" s="42" t="n">
        <v>10</v>
      </c>
      <c r="S60" s="42" t="n">
        <v>10</v>
      </c>
      <c r="T60" s="42" t="n">
        <v>10</v>
      </c>
      <c r="U60" s="42" t="n">
        <f aca="false">AVERAGE(R60:T60)</f>
        <v>10</v>
      </c>
      <c r="V60" s="42" t="s">
        <v>60</v>
      </c>
      <c r="W60" s="42" t="s">
        <v>60</v>
      </c>
      <c r="X60" s="42" t="s">
        <v>60</v>
      </c>
      <c r="Y60" s="42" t="s">
        <v>60</v>
      </c>
      <c r="Z60" s="42" t="s">
        <v>60</v>
      </c>
      <c r="AA60" s="42" t="s">
        <v>60</v>
      </c>
      <c r="AB60" s="42" t="s">
        <v>60</v>
      </c>
      <c r="AC60" s="42" t="s">
        <v>60</v>
      </c>
      <c r="AD60" s="42" t="s">
        <v>60</v>
      </c>
      <c r="AE60" s="42" t="s">
        <v>60</v>
      </c>
      <c r="AF60" s="42" t="s">
        <v>60</v>
      </c>
      <c r="AG60" s="42" t="s">
        <v>60</v>
      </c>
      <c r="AH60" s="42" t="s">
        <v>60</v>
      </c>
      <c r="AI60" s="42" t="s">
        <v>60</v>
      </c>
      <c r="AJ60" s="42" t="n">
        <v>10</v>
      </c>
      <c r="AK60" s="47" t="n">
        <v>7</v>
      </c>
      <c r="AL60" s="47" t="n">
        <v>6.5</v>
      </c>
      <c r="AM60" s="47" t="s">
        <v>60</v>
      </c>
      <c r="AN60" s="47" t="s">
        <v>60</v>
      </c>
      <c r="AO60" s="47" t="s">
        <v>60</v>
      </c>
      <c r="AP60" s="47" t="s">
        <v>60</v>
      </c>
      <c r="AQ60" s="42" t="n">
        <f aca="false">AVERAGE(AJ60:AL60,AO60:AP60)</f>
        <v>7.83333333333333</v>
      </c>
      <c r="AR60" s="42" t="s">
        <v>60</v>
      </c>
      <c r="AS60" s="42" t="n">
        <v>10</v>
      </c>
      <c r="AT60" s="42" t="n">
        <v>10</v>
      </c>
      <c r="AU60" s="42" t="n">
        <f aca="false">IFERROR(AVERAGE(AS60:AT60),"-")</f>
        <v>10</v>
      </c>
      <c r="AV60" s="42" t="n">
        <f aca="false">AVERAGE(AR60,AU60)</f>
        <v>10</v>
      </c>
      <c r="AW60" s="43" t="n">
        <f aca="false">AVERAGE(Table2785[[#This Row],[RULE OF LAW]],Table2785[[#This Row],[SECURITY &amp; SAFETY]],Table2785[[#This Row],[PERSONAL FREEDOM (minus Security &amp;Safety and Rule of Law)]],Table2785[[#This Row],[PERSONAL FREEDOM (minus Security &amp;Safety and Rule of Law)]])</f>
        <v>7.64244555555556</v>
      </c>
      <c r="AX60" s="44" t="n">
        <v>6.43</v>
      </c>
      <c r="AY60" s="45" t="n">
        <f aca="false">AVERAGE(Table2785[[#This Row],[PERSONAL FREEDOM]:[ECONOMIC FREEDOM]])</f>
        <v>7.03622277777778</v>
      </c>
      <c r="AZ60" s="61" t="n">
        <f aca="false">RANK(BA60,$BA$2:$BA$154)</f>
        <v>63</v>
      </c>
      <c r="BA60" s="30" t="n">
        <f aca="false">ROUND(AY60, 2)</f>
        <v>7.04</v>
      </c>
      <c r="BB60" s="43" t="n">
        <f aca="false">Table2785[[#This Row],[1 Rule of Law]]</f>
        <v>4.44756</v>
      </c>
      <c r="BC60" s="43" t="n">
        <f aca="false">Table2785[[#This Row],[2 Security &amp; Safety]]</f>
        <v>7.56666666666667</v>
      </c>
      <c r="BD60" s="43" t="n">
        <f aca="false">AVERAGE(AQ60,U60,AI60,AV60,X60)</f>
        <v>9.27777777777778</v>
      </c>
    </row>
    <row r="61" customFormat="false" ht="15" hidden="false" customHeight="true" outlineLevel="0" collapsed="false">
      <c r="A61" s="41" t="s">
        <v>115</v>
      </c>
      <c r="B61" s="42" t="s">
        <v>60</v>
      </c>
      <c r="C61" s="42" t="s">
        <v>60</v>
      </c>
      <c r="D61" s="42" t="s">
        <v>60</v>
      </c>
      <c r="E61" s="42" t="n">
        <v>3.227454</v>
      </c>
      <c r="F61" s="42" t="n">
        <v>5.92</v>
      </c>
      <c r="G61" s="42" t="n">
        <v>5</v>
      </c>
      <c r="H61" s="42" t="n">
        <v>10</v>
      </c>
      <c r="I61" s="42" t="n">
        <v>5</v>
      </c>
      <c r="J61" s="42" t="n">
        <v>10</v>
      </c>
      <c r="K61" s="42" t="n">
        <v>10</v>
      </c>
      <c r="L61" s="42" t="n">
        <f aca="false">AVERAGE(Table2785[[#This Row],[2Bi Disappearance]:[2Bv Terrorism Injured ]])</f>
        <v>8</v>
      </c>
      <c r="M61" s="42" t="n">
        <v>10</v>
      </c>
      <c r="N61" s="42" t="n">
        <v>10</v>
      </c>
      <c r="O61" s="47" t="n">
        <v>5</v>
      </c>
      <c r="P61" s="47" t="n">
        <f aca="false">AVERAGE(Table2785[[#This Row],[2Ci Female Genital Mutilation]:[2Ciii Equal Inheritance Rights]])</f>
        <v>8.33333333333333</v>
      </c>
      <c r="Q61" s="42" t="n">
        <f aca="false">AVERAGE(F61,L61,P61)</f>
        <v>7.41777777777778</v>
      </c>
      <c r="R61" s="42" t="n">
        <v>10</v>
      </c>
      <c r="S61" s="42" t="n">
        <v>10</v>
      </c>
      <c r="T61" s="42" t="n">
        <v>10</v>
      </c>
      <c r="U61" s="42" t="n">
        <f aca="false">AVERAGE(R61:T61)</f>
        <v>10</v>
      </c>
      <c r="V61" s="42" t="n">
        <v>10</v>
      </c>
      <c r="W61" s="42" t="n">
        <v>10</v>
      </c>
      <c r="X61" s="42" t="n">
        <f aca="false">AVERAGE(Table2785[[#This Row],[4A Freedom to establish religious organizations]:[4B Autonomy of religious organizations]])</f>
        <v>10</v>
      </c>
      <c r="Y61" s="42" t="n">
        <v>10</v>
      </c>
      <c r="Z61" s="42" t="n">
        <v>10</v>
      </c>
      <c r="AA61" s="42" t="n">
        <v>10</v>
      </c>
      <c r="AB61" s="42" t="n">
        <v>10</v>
      </c>
      <c r="AC61" s="42" t="n">
        <v>10</v>
      </c>
      <c r="AD61" s="42" t="e">
        <f aca="false">AVERAGE(Table2785[[#This Row],[5Ci Political parties]:[5ciii educational, sporting and cultural organizations]])</f>
        <v>#N/A</v>
      </c>
      <c r="AE61" s="42" t="n">
        <v>10</v>
      </c>
      <c r="AF61" s="42" t="n">
        <v>10</v>
      </c>
      <c r="AG61" s="42" t="n">
        <v>2.5</v>
      </c>
      <c r="AH61" s="42" t="e">
        <f aca="false">AVERAGE(Table2785[[#This Row],[5Di Political parties]:[5diii educational, sporting and cultural organizations5]])</f>
        <v>#N/A</v>
      </c>
      <c r="AI61" s="42" t="e">
        <f aca="false">AVERAGE(Y61,Z61,AD61,AH61)</f>
        <v>#N/A</v>
      </c>
      <c r="AJ61" s="42" t="n">
        <v>10</v>
      </c>
      <c r="AK61" s="47" t="n">
        <v>5.33333333333333</v>
      </c>
      <c r="AL61" s="47" t="n">
        <v>5.75</v>
      </c>
      <c r="AM61" s="47" t="n">
        <v>10</v>
      </c>
      <c r="AN61" s="47" t="n">
        <v>10</v>
      </c>
      <c r="AO61" s="47" t="n">
        <f aca="false">AVERAGE(Table2785[[#This Row],[6Di Access to foreign television (cable/ satellite)]:[6Dii Access to foreign newspapers]])</f>
        <v>10</v>
      </c>
      <c r="AP61" s="47" t="n">
        <v>10</v>
      </c>
      <c r="AQ61" s="42" t="n">
        <f aca="false">AVERAGE(AJ61:AL61,AO61:AP61)</f>
        <v>8.21666666666667</v>
      </c>
      <c r="AR61" s="42" t="n">
        <v>5</v>
      </c>
      <c r="AS61" s="42" t="n">
        <v>0</v>
      </c>
      <c r="AT61" s="42" t="n">
        <v>10</v>
      </c>
      <c r="AU61" s="42" t="n">
        <f aca="false">IFERROR(AVERAGE(AS61:AT61),"-")</f>
        <v>5</v>
      </c>
      <c r="AV61" s="42" t="n">
        <f aca="false">AVERAGE(AR61,AU61)</f>
        <v>5</v>
      </c>
      <c r="AW61" s="43" t="n">
        <f aca="false">AVERAGE(Table2785[[#This Row],[RULE OF LAW]],Table2785[[#This Row],[SECURITY &amp; SAFETY]],Table2785[[#This Row],[PERSONAL FREEDOM (minus Security &amp;Safety and Rule of Law)]],Table2785[[#This Row],[PERSONAL FREEDOM (minus Security &amp;Safety and Rule of Law)]])</f>
        <v>6.92047461111111</v>
      </c>
      <c r="AX61" s="44" t="n">
        <v>6.46</v>
      </c>
      <c r="AY61" s="45" t="n">
        <f aca="false">AVERAGE(Table2785[[#This Row],[PERSONAL FREEDOM]:[ECONOMIC FREEDOM]])</f>
        <v>6.69023730555556</v>
      </c>
      <c r="AZ61" s="61" t="n">
        <f aca="false">RANK(BA61,$BA$2:$BA$154)</f>
        <v>90</v>
      </c>
      <c r="BA61" s="30" t="n">
        <f aca="false">ROUND(AY61, 2)</f>
        <v>6.69</v>
      </c>
      <c r="BB61" s="43" t="n">
        <f aca="false">Table2785[[#This Row],[1 Rule of Law]]</f>
        <v>3.227454</v>
      </c>
      <c r="BC61" s="43" t="n">
        <f aca="false">Table2785[[#This Row],[2 Security &amp; Safety]]</f>
        <v>7.41777777777778</v>
      </c>
      <c r="BD61" s="43" t="e">
        <f aca="false">AVERAGE(AQ61,U61,AI61,AV61,X61)</f>
        <v>#N/A</v>
      </c>
    </row>
    <row r="62" customFormat="false" ht="15" hidden="false" customHeight="true" outlineLevel="0" collapsed="false">
      <c r="A62" s="41" t="s">
        <v>116</v>
      </c>
      <c r="B62" s="42" t="s">
        <v>60</v>
      </c>
      <c r="C62" s="42" t="s">
        <v>60</v>
      </c>
      <c r="D62" s="42" t="s">
        <v>60</v>
      </c>
      <c r="E62" s="42" t="n">
        <v>3.480403</v>
      </c>
      <c r="F62" s="42" t="n">
        <v>0</v>
      </c>
      <c r="G62" s="42" t="n">
        <v>5</v>
      </c>
      <c r="H62" s="42" t="n">
        <v>10</v>
      </c>
      <c r="I62" s="42" t="n">
        <v>5</v>
      </c>
      <c r="J62" s="42" t="n">
        <v>10</v>
      </c>
      <c r="K62" s="42" t="n">
        <v>10</v>
      </c>
      <c r="L62" s="42" t="n">
        <f aca="false">AVERAGE(Table2785[[#This Row],[2Bi Disappearance]:[2Bv Terrorism Injured ]])</f>
        <v>8</v>
      </c>
      <c r="M62" s="42" t="n">
        <v>10</v>
      </c>
      <c r="N62" s="42" t="n">
        <v>10</v>
      </c>
      <c r="O62" s="47" t="n">
        <v>7.5</v>
      </c>
      <c r="P62" s="47" t="n">
        <f aca="false">AVERAGE(Table2785[[#This Row],[2Ci Female Genital Mutilation]:[2Ciii Equal Inheritance Rights]])</f>
        <v>9.16666666666667</v>
      </c>
      <c r="Q62" s="42" t="n">
        <f aca="false">AVERAGE(F62,L62,P62)</f>
        <v>5.72222222222222</v>
      </c>
      <c r="R62" s="42" t="n">
        <v>10</v>
      </c>
      <c r="S62" s="42" t="n">
        <v>5</v>
      </c>
      <c r="T62" s="42" t="n">
        <v>5</v>
      </c>
      <c r="U62" s="42" t="n">
        <f aca="false">AVERAGE(R62:T62)</f>
        <v>6.66666666666667</v>
      </c>
      <c r="V62" s="42" t="n">
        <v>5</v>
      </c>
      <c r="W62" s="42" t="n">
        <v>7.5</v>
      </c>
      <c r="X62" s="42" t="n">
        <f aca="false">AVERAGE(Table2785[[#This Row],[4A Freedom to establish religious organizations]:[4B Autonomy of religious organizations]])</f>
        <v>6.25</v>
      </c>
      <c r="Y62" s="42" t="n">
        <v>7.5</v>
      </c>
      <c r="Z62" s="42" t="n">
        <v>7.5</v>
      </c>
      <c r="AA62" s="42" t="n">
        <v>7.5</v>
      </c>
      <c r="AB62" s="42" t="n">
        <v>7.5</v>
      </c>
      <c r="AC62" s="42" t="n">
        <v>7.5</v>
      </c>
      <c r="AD62" s="42" t="e">
        <f aca="false">AVERAGE(Table2785[[#This Row],[5Ci Political parties]:[5ciii educational, sporting and cultural organizations]])</f>
        <v>#N/A</v>
      </c>
      <c r="AE62" s="42" t="n">
        <v>5</v>
      </c>
      <c r="AF62" s="42" t="n">
        <v>5</v>
      </c>
      <c r="AG62" s="42" t="n">
        <v>5</v>
      </c>
      <c r="AH62" s="42" t="e">
        <f aca="false">AVERAGE(Table2785[[#This Row],[5Di Political parties]:[5diii educational, sporting and cultural organizations5]])</f>
        <v>#N/A</v>
      </c>
      <c r="AI62" s="42" t="e">
        <f aca="false">AVERAGE(Y62,Z62,AD62,AH62)</f>
        <v>#N/A</v>
      </c>
      <c r="AJ62" s="42" t="n">
        <v>0</v>
      </c>
      <c r="AK62" s="47" t="n">
        <v>4.33333333333333</v>
      </c>
      <c r="AL62" s="47" t="n">
        <v>2.5</v>
      </c>
      <c r="AM62" s="47" t="n">
        <v>7.5</v>
      </c>
      <c r="AN62" s="47" t="n">
        <v>7.5</v>
      </c>
      <c r="AO62" s="47" t="n">
        <f aca="false">AVERAGE(Table2785[[#This Row],[6Di Access to foreign television (cable/ satellite)]:[6Dii Access to foreign newspapers]])</f>
        <v>7.5</v>
      </c>
      <c r="AP62" s="47" t="n">
        <v>7.5</v>
      </c>
      <c r="AQ62" s="42" t="n">
        <f aca="false">AVERAGE(AJ62:AL62,AO62:AP62)</f>
        <v>4.36666666666667</v>
      </c>
      <c r="AR62" s="42" t="n">
        <v>7.5</v>
      </c>
      <c r="AS62" s="42" t="n">
        <v>10</v>
      </c>
      <c r="AT62" s="42" t="n">
        <v>10</v>
      </c>
      <c r="AU62" s="42" t="n">
        <f aca="false">IFERROR(AVERAGE(AS62:AT62),"-")</f>
        <v>10</v>
      </c>
      <c r="AV62" s="42" t="n">
        <f aca="false">AVERAGE(AR62,AU62)</f>
        <v>8.75</v>
      </c>
      <c r="AW62" s="43" t="n">
        <f aca="false">AVERAGE(Table2785[[#This Row],[RULE OF LAW]],Table2785[[#This Row],[SECURITY &amp; SAFETY]],Table2785[[#This Row],[PERSONAL FREEDOM (minus Security &amp;Safety and Rule of Law)]],Table2785[[#This Row],[PERSONAL FREEDOM (minus Security &amp;Safety and Rule of Law)]])</f>
        <v>5.59148963888889</v>
      </c>
      <c r="AX62" s="44" t="n">
        <v>7.22</v>
      </c>
      <c r="AY62" s="45" t="n">
        <f aca="false">AVERAGE(Table2785[[#This Row],[PERSONAL FREEDOM]:[ECONOMIC FREEDOM]])</f>
        <v>6.40574481944444</v>
      </c>
      <c r="AZ62" s="61" t="n">
        <f aca="false">RANK(BA62,$BA$2:$BA$154)</f>
        <v>106</v>
      </c>
      <c r="BA62" s="30" t="n">
        <f aca="false">ROUND(AY62, 2)</f>
        <v>6.41</v>
      </c>
      <c r="BB62" s="43" t="n">
        <f aca="false">Table2785[[#This Row],[1 Rule of Law]]</f>
        <v>3.480403</v>
      </c>
      <c r="BC62" s="43" t="n">
        <f aca="false">Table2785[[#This Row],[2 Security &amp; Safety]]</f>
        <v>5.72222222222222</v>
      </c>
      <c r="BD62" s="43" t="e">
        <f aca="false">AVERAGE(AQ62,U62,AI62,AV62,X62)</f>
        <v>#N/A</v>
      </c>
    </row>
    <row r="63" customFormat="false" ht="15" hidden="false" customHeight="true" outlineLevel="0" collapsed="false">
      <c r="A63" s="41" t="s">
        <v>117</v>
      </c>
      <c r="B63" s="42" t="n">
        <v>7.6</v>
      </c>
      <c r="C63" s="42" t="n">
        <v>7.2</v>
      </c>
      <c r="D63" s="42" t="n">
        <v>7.3</v>
      </c>
      <c r="E63" s="42" t="n">
        <v>7.38730158730159</v>
      </c>
      <c r="F63" s="42" t="n">
        <v>9.84</v>
      </c>
      <c r="G63" s="42" t="s">
        <v>60</v>
      </c>
      <c r="H63" s="42" t="n">
        <v>10</v>
      </c>
      <c r="I63" s="42" t="s">
        <v>60</v>
      </c>
      <c r="J63" s="42" t="n">
        <v>10</v>
      </c>
      <c r="K63" s="42" t="n">
        <v>10</v>
      </c>
      <c r="L63" s="42" t="n">
        <f aca="false">AVERAGE(Table2785[[#This Row],[2Bi Disappearance]:[2Bv Terrorism Injured ]])</f>
        <v>10</v>
      </c>
      <c r="M63" s="42" t="n">
        <v>10</v>
      </c>
      <c r="N63" s="42" t="n">
        <v>7.5</v>
      </c>
      <c r="O63" s="47" t="n">
        <v>10</v>
      </c>
      <c r="P63" s="47" t="n">
        <f aca="false">AVERAGE(Table2785[[#This Row],[2Ci Female Genital Mutilation]:[2Ciii Equal Inheritance Rights]])</f>
        <v>9.16666666666667</v>
      </c>
      <c r="Q63" s="42" t="n">
        <f aca="false">AVERAGE(F63,L63,P63)</f>
        <v>9.66888888888889</v>
      </c>
      <c r="R63" s="42" t="s">
        <v>60</v>
      </c>
      <c r="S63" s="42" t="s">
        <v>60</v>
      </c>
      <c r="T63" s="42" t="n">
        <v>10</v>
      </c>
      <c r="U63" s="42" t="n">
        <f aca="false">AVERAGE(R63:T63)</f>
        <v>10</v>
      </c>
      <c r="V63" s="42" t="n">
        <v>10</v>
      </c>
      <c r="W63" s="42" t="n">
        <v>10</v>
      </c>
      <c r="X63" s="42" t="n">
        <f aca="false">AVERAGE(Table2785[[#This Row],[4A Freedom to establish religious organizations]:[4B Autonomy of religious organizations]])</f>
        <v>10</v>
      </c>
      <c r="Y63" s="42" t="n">
        <v>10</v>
      </c>
      <c r="Z63" s="42" t="n">
        <v>10</v>
      </c>
      <c r="AA63" s="42" t="n">
        <v>7.5</v>
      </c>
      <c r="AB63" s="42" t="n">
        <v>10</v>
      </c>
      <c r="AC63" s="42" t="n">
        <v>10</v>
      </c>
      <c r="AD63" s="42" t="e">
        <f aca="false">AVERAGE(Table2785[[#This Row],[5Ci Political parties]:[5ciii educational, sporting and cultural organizations]])</f>
        <v>#N/A</v>
      </c>
      <c r="AE63" s="42" t="n">
        <v>10</v>
      </c>
      <c r="AF63" s="42" t="n">
        <v>10</v>
      </c>
      <c r="AG63" s="42" t="n">
        <v>10</v>
      </c>
      <c r="AH63" s="42" t="e">
        <f aca="false">AVERAGE(Table2785[[#This Row],[5Di Political parties]:[5diii educational, sporting and cultural organizations5]])</f>
        <v>#N/A</v>
      </c>
      <c r="AI63" s="42" t="e">
        <f aca="false">AVERAGE(Y63,Z63,AD63,AH63)</f>
        <v>#N/A</v>
      </c>
      <c r="AJ63" s="42" t="n">
        <v>10</v>
      </c>
      <c r="AK63" s="47" t="n">
        <v>6.33333333333333</v>
      </c>
      <c r="AL63" s="47" t="n">
        <v>6.25</v>
      </c>
      <c r="AM63" s="47" t="n">
        <v>10</v>
      </c>
      <c r="AN63" s="47" t="n">
        <v>10</v>
      </c>
      <c r="AO63" s="47" t="n">
        <f aca="false">AVERAGE(Table2785[[#This Row],[6Di Access to foreign television (cable/ satellite)]:[6Dii Access to foreign newspapers]])</f>
        <v>10</v>
      </c>
      <c r="AP63" s="47" t="n">
        <v>10</v>
      </c>
      <c r="AQ63" s="42" t="n">
        <f aca="false">AVERAGE(AJ63:AL63,AO63:AP63)</f>
        <v>8.51666666666667</v>
      </c>
      <c r="AR63" s="42" t="n">
        <v>10</v>
      </c>
      <c r="AS63" s="42" t="n">
        <v>10</v>
      </c>
      <c r="AT63" s="42" t="n">
        <v>10</v>
      </c>
      <c r="AU63" s="42" t="n">
        <f aca="false">IFERROR(AVERAGE(AS63:AT63),"-")</f>
        <v>10</v>
      </c>
      <c r="AV63" s="42" t="n">
        <f aca="false">AVERAGE(AR63,AU63)</f>
        <v>10</v>
      </c>
      <c r="AW63" s="43" t="n">
        <f aca="false">AVERAGE(Table2785[[#This Row],[RULE OF LAW]],Table2785[[#This Row],[SECURITY &amp; SAFETY]],Table2785[[#This Row],[PERSONAL FREEDOM (minus Security &amp;Safety and Rule of Law)]],Table2785[[#This Row],[PERSONAL FREEDOM (minus Security &amp;Safety and Rule of Law)]])</f>
        <v>9.09488095238095</v>
      </c>
      <c r="AX63" s="44" t="n">
        <v>8.98</v>
      </c>
      <c r="AY63" s="45" t="n">
        <f aca="false">AVERAGE(Table2785[[#This Row],[PERSONAL FREEDOM]:[ECONOMIC FREEDOM]])</f>
        <v>9.03744047619048</v>
      </c>
      <c r="AZ63" s="61" t="n">
        <f aca="false">RANK(BA63,$BA$2:$BA$154)</f>
        <v>1</v>
      </c>
      <c r="BA63" s="30" t="n">
        <f aca="false">ROUND(AY63, 2)</f>
        <v>9.04</v>
      </c>
      <c r="BB63" s="43" t="n">
        <f aca="false">Table2785[[#This Row],[1 Rule of Law]]</f>
        <v>7.38730158730159</v>
      </c>
      <c r="BC63" s="43" t="n">
        <f aca="false">Table2785[[#This Row],[2 Security &amp; Safety]]</f>
        <v>9.66888888888889</v>
      </c>
      <c r="BD63" s="43" t="e">
        <f aca="false">AVERAGE(AQ63,U63,AI63,AV63,X63)</f>
        <v>#N/A</v>
      </c>
    </row>
    <row r="64" customFormat="false" ht="15" hidden="false" customHeight="true" outlineLevel="0" collapsed="false">
      <c r="A64" s="41" t="s">
        <v>118</v>
      </c>
      <c r="B64" s="42" t="n">
        <v>6.8</v>
      </c>
      <c r="C64" s="42" t="n">
        <v>4.9</v>
      </c>
      <c r="D64" s="42" t="n">
        <v>5.4</v>
      </c>
      <c r="E64" s="42" t="n">
        <v>5.70634920634921</v>
      </c>
      <c r="F64" s="42" t="n">
        <v>9.48</v>
      </c>
      <c r="G64" s="42" t="n">
        <v>10</v>
      </c>
      <c r="H64" s="42" t="n">
        <v>10</v>
      </c>
      <c r="I64" s="42" t="n">
        <v>7.5</v>
      </c>
      <c r="J64" s="42" t="n">
        <v>10</v>
      </c>
      <c r="K64" s="42" t="n">
        <v>10</v>
      </c>
      <c r="L64" s="42" t="n">
        <f aca="false">AVERAGE(Table2785[[#This Row],[2Bi Disappearance]:[2Bv Terrorism Injured ]])</f>
        <v>9.5</v>
      </c>
      <c r="M64" s="42" t="n">
        <v>9.5</v>
      </c>
      <c r="N64" s="42" t="n">
        <v>10</v>
      </c>
      <c r="O64" s="47" t="n">
        <v>10</v>
      </c>
      <c r="P64" s="47" t="n">
        <f aca="false">AVERAGE(Table2785[[#This Row],[2Ci Female Genital Mutilation]:[2Ciii Equal Inheritance Rights]])</f>
        <v>9.83333333333333</v>
      </c>
      <c r="Q64" s="42" t="n">
        <f aca="false">AVERAGE(F64,L64,P64)</f>
        <v>9.60444444444445</v>
      </c>
      <c r="R64" s="42" t="n">
        <v>10</v>
      </c>
      <c r="S64" s="42" t="n">
        <v>10</v>
      </c>
      <c r="T64" s="42" t="n">
        <v>10</v>
      </c>
      <c r="U64" s="42" t="n">
        <f aca="false">AVERAGE(R64:T64)</f>
        <v>10</v>
      </c>
      <c r="V64" s="42" t="n">
        <v>10</v>
      </c>
      <c r="W64" s="42" t="n">
        <v>7.5</v>
      </c>
      <c r="X64" s="42" t="n">
        <f aca="false">AVERAGE(Table2785[[#This Row],[4A Freedom to establish religious organizations]:[4B Autonomy of religious organizations]])</f>
        <v>8.75</v>
      </c>
      <c r="Y64" s="42" t="n">
        <v>10</v>
      </c>
      <c r="Z64" s="42" t="n">
        <v>10</v>
      </c>
      <c r="AA64" s="42" t="n">
        <v>7.5</v>
      </c>
      <c r="AB64" s="42" t="n">
        <v>7.5</v>
      </c>
      <c r="AC64" s="42" t="n">
        <v>7.5</v>
      </c>
      <c r="AD64" s="42" t="e">
        <f aca="false">AVERAGE(Table2785[[#This Row],[5Ci Political parties]:[5ciii educational, sporting and cultural organizations]])</f>
        <v>#N/A</v>
      </c>
      <c r="AE64" s="42" t="n">
        <v>10</v>
      </c>
      <c r="AF64" s="42" t="n">
        <v>10</v>
      </c>
      <c r="AG64" s="42" t="n">
        <v>10</v>
      </c>
      <c r="AH64" s="42" t="e">
        <f aca="false">AVERAGE(Table2785[[#This Row],[5Di Political parties]:[5diii educational, sporting and cultural organizations5]])</f>
        <v>#N/A</v>
      </c>
      <c r="AI64" s="42" t="e">
        <f aca="false">AVERAGE(Y64,Z64,AD64,AH64)</f>
        <v>#N/A</v>
      </c>
      <c r="AJ64" s="42" t="n">
        <v>10</v>
      </c>
      <c r="AK64" s="47" t="n">
        <v>6</v>
      </c>
      <c r="AL64" s="47" t="n">
        <v>6.75</v>
      </c>
      <c r="AM64" s="47" t="n">
        <v>10</v>
      </c>
      <c r="AN64" s="47" t="n">
        <v>10</v>
      </c>
      <c r="AO64" s="47" t="n">
        <f aca="false">AVERAGE(Table2785[[#This Row],[6Di Access to foreign television (cable/ satellite)]:[6Dii Access to foreign newspapers]])</f>
        <v>10</v>
      </c>
      <c r="AP64" s="47" t="n">
        <v>10</v>
      </c>
      <c r="AQ64" s="42" t="n">
        <f aca="false">AVERAGE(AJ64:AL64,AO64:AP64)</f>
        <v>8.55</v>
      </c>
      <c r="AR64" s="42" t="n">
        <v>10</v>
      </c>
      <c r="AS64" s="42" t="n">
        <v>10</v>
      </c>
      <c r="AT64" s="42" t="n">
        <v>10</v>
      </c>
      <c r="AU64" s="42" t="n">
        <f aca="false">IFERROR(AVERAGE(AS64:AT64),"-")</f>
        <v>10</v>
      </c>
      <c r="AV64" s="42" t="n">
        <f aca="false">AVERAGE(AR64,AU64)</f>
        <v>10</v>
      </c>
      <c r="AW64" s="43" t="n">
        <f aca="false">AVERAGE(Table2785[[#This Row],[RULE OF LAW]],Table2785[[#This Row],[SECURITY &amp; SAFETY]],Table2785[[#This Row],[PERSONAL FREEDOM (minus Security &amp;Safety and Rule of Law)]],Table2785[[#This Row],[PERSONAL FREEDOM (minus Security &amp;Safety and Rule of Law)]])</f>
        <v>8.49519841269841</v>
      </c>
      <c r="AX64" s="44" t="n">
        <v>7.3</v>
      </c>
      <c r="AY64" s="45" t="n">
        <f aca="false">AVERAGE(Table2785[[#This Row],[PERSONAL FREEDOM]:[ECONOMIC FREEDOM]])</f>
        <v>7.89759920634921</v>
      </c>
      <c r="AZ64" s="61" t="n">
        <f aca="false">RANK(BA64,$BA$2:$BA$154)</f>
        <v>38</v>
      </c>
      <c r="BA64" s="30" t="n">
        <f aca="false">ROUND(AY64, 2)</f>
        <v>7.9</v>
      </c>
      <c r="BB64" s="43" t="n">
        <f aca="false">Table2785[[#This Row],[1 Rule of Law]]</f>
        <v>5.70634920634921</v>
      </c>
      <c r="BC64" s="43" t="n">
        <f aca="false">Table2785[[#This Row],[2 Security &amp; Safety]]</f>
        <v>9.60444444444445</v>
      </c>
      <c r="BD64" s="43" t="e">
        <f aca="false">AVERAGE(AQ64,U64,AI64,AV64,X64)</f>
        <v>#N/A</v>
      </c>
    </row>
    <row r="65" customFormat="false" ht="15" hidden="false" customHeight="true" outlineLevel="0" collapsed="false">
      <c r="A65" s="41" t="s">
        <v>119</v>
      </c>
      <c r="B65" s="42" t="s">
        <v>60</v>
      </c>
      <c r="C65" s="42" t="s">
        <v>60</v>
      </c>
      <c r="D65" s="42" t="s">
        <v>60</v>
      </c>
      <c r="E65" s="42" t="n">
        <v>7.706134</v>
      </c>
      <c r="F65" s="42" t="n">
        <v>9.88</v>
      </c>
      <c r="G65" s="42" t="n">
        <v>10</v>
      </c>
      <c r="H65" s="42" t="n">
        <v>10</v>
      </c>
      <c r="I65" s="42" t="n">
        <v>10</v>
      </c>
      <c r="J65" s="42" t="n">
        <v>10</v>
      </c>
      <c r="K65" s="42" t="n">
        <v>10</v>
      </c>
      <c r="L65" s="42" t="n">
        <f aca="false">AVERAGE(Table2785[[#This Row],[2Bi Disappearance]:[2Bv Terrorism Injured ]])</f>
        <v>10</v>
      </c>
      <c r="M65" s="42" t="s">
        <v>60</v>
      </c>
      <c r="N65" s="42" t="n">
        <v>10</v>
      </c>
      <c r="O65" s="47" t="n">
        <v>10</v>
      </c>
      <c r="P65" s="47" t="n">
        <f aca="false">AVERAGE(Table2785[[#This Row],[2Ci Female Genital Mutilation]:[2Ciii Equal Inheritance Rights]])</f>
        <v>10</v>
      </c>
      <c r="Q65" s="42" t="n">
        <f aca="false">AVERAGE(F65,L65,P65)</f>
        <v>9.96</v>
      </c>
      <c r="R65" s="42" t="n">
        <v>10</v>
      </c>
      <c r="S65" s="42" t="n">
        <v>10</v>
      </c>
      <c r="T65" s="42" t="n">
        <v>10</v>
      </c>
      <c r="U65" s="42" t="n">
        <f aca="false">AVERAGE(R65:T65)</f>
        <v>10</v>
      </c>
      <c r="V65" s="42" t="n">
        <v>10</v>
      </c>
      <c r="W65" s="42" t="n">
        <v>10</v>
      </c>
      <c r="X65" s="42" t="n">
        <f aca="false">AVERAGE(Table2785[[#This Row],[4A Freedom to establish religious organizations]:[4B Autonomy of religious organizations]])</f>
        <v>10</v>
      </c>
      <c r="Y65" s="42" t="n">
        <v>10</v>
      </c>
      <c r="Z65" s="42" t="n">
        <v>10</v>
      </c>
      <c r="AA65" s="42" t="n">
        <v>10</v>
      </c>
      <c r="AB65" s="42" t="n">
        <v>10</v>
      </c>
      <c r="AC65" s="42" t="n">
        <v>10</v>
      </c>
      <c r="AD65" s="42" t="e">
        <f aca="false">AVERAGE(Table2785[[#This Row],[5Ci Political parties]:[5ciii educational, sporting and cultural organizations]])</f>
        <v>#N/A</v>
      </c>
      <c r="AE65" s="42" t="n">
        <v>10</v>
      </c>
      <c r="AF65" s="42" t="n">
        <v>10</v>
      </c>
      <c r="AG65" s="42" t="n">
        <v>10</v>
      </c>
      <c r="AH65" s="42" t="e">
        <f aca="false">AVERAGE(Table2785[[#This Row],[5Di Political parties]:[5diii educational, sporting and cultural organizations5]])</f>
        <v>#N/A</v>
      </c>
      <c r="AI65" s="42" t="e">
        <f aca="false">AVERAGE(Y65,Z65,AD65,AH65)</f>
        <v>#N/A</v>
      </c>
      <c r="AJ65" s="42" t="n">
        <v>10</v>
      </c>
      <c r="AK65" s="47" t="n">
        <v>9</v>
      </c>
      <c r="AL65" s="47" t="n">
        <v>8.75</v>
      </c>
      <c r="AM65" s="47" t="n">
        <v>10</v>
      </c>
      <c r="AN65" s="47" t="n">
        <v>10</v>
      </c>
      <c r="AO65" s="47" t="n">
        <f aca="false">AVERAGE(Table2785[[#This Row],[6Di Access to foreign television (cable/ satellite)]:[6Dii Access to foreign newspapers]])</f>
        <v>10</v>
      </c>
      <c r="AP65" s="47" t="n">
        <v>10</v>
      </c>
      <c r="AQ65" s="42" t="n">
        <f aca="false">AVERAGE(AJ65:AL65,AO65:AP65)</f>
        <v>9.55</v>
      </c>
      <c r="AR65" s="42" t="n">
        <v>10</v>
      </c>
      <c r="AS65" s="42" t="n">
        <v>10</v>
      </c>
      <c r="AT65" s="42" t="n">
        <v>10</v>
      </c>
      <c r="AU65" s="42" t="n">
        <f aca="false">IFERROR(AVERAGE(AS65:AT65),"-")</f>
        <v>10</v>
      </c>
      <c r="AV65" s="42" t="n">
        <f aca="false">AVERAGE(AR65,AU65)</f>
        <v>10</v>
      </c>
      <c r="AW65" s="43" t="n">
        <f aca="false">AVERAGE(Table2785[[#This Row],[RULE OF LAW]],Table2785[[#This Row],[SECURITY &amp; SAFETY]],Table2785[[#This Row],[PERSONAL FREEDOM (minus Security &amp;Safety and Rule of Law)]],Table2785[[#This Row],[PERSONAL FREEDOM (minus Security &amp;Safety and Rule of Law)]])</f>
        <v>9.3715335</v>
      </c>
      <c r="AX65" s="44" t="n">
        <v>6.84</v>
      </c>
      <c r="AY65" s="45" t="n">
        <f aca="false">AVERAGE(Table2785[[#This Row],[PERSONAL FREEDOM]:[ECONOMIC FREEDOM]])</f>
        <v>8.10576675</v>
      </c>
      <c r="AZ65" s="61" t="n">
        <f aca="false">RANK(BA65,$BA$2:$BA$154)</f>
        <v>27</v>
      </c>
      <c r="BA65" s="30" t="n">
        <f aca="false">ROUND(AY65, 2)</f>
        <v>8.11</v>
      </c>
      <c r="BB65" s="43" t="n">
        <f aca="false">Table2785[[#This Row],[1 Rule of Law]]</f>
        <v>7.706134</v>
      </c>
      <c r="BC65" s="43" t="n">
        <f aca="false">Table2785[[#This Row],[2 Security &amp; Safety]]</f>
        <v>9.96</v>
      </c>
      <c r="BD65" s="43" t="e">
        <f aca="false">AVERAGE(AQ65,U65,AI65,AV65,X65)</f>
        <v>#N/A</v>
      </c>
    </row>
    <row r="66" customFormat="false" ht="15" hidden="false" customHeight="true" outlineLevel="0" collapsed="false">
      <c r="A66" s="41" t="s">
        <v>120</v>
      </c>
      <c r="B66" s="42" t="n">
        <v>4.1</v>
      </c>
      <c r="C66" s="42" t="n">
        <v>3.9</v>
      </c>
      <c r="D66" s="42" t="n">
        <v>4.5</v>
      </c>
      <c r="E66" s="42" t="n">
        <v>4.13174603174603</v>
      </c>
      <c r="F66" s="42" t="n">
        <v>8.6</v>
      </c>
      <c r="G66" s="42" t="n">
        <v>0</v>
      </c>
      <c r="H66" s="42" t="n">
        <v>9.44638926320964</v>
      </c>
      <c r="I66" s="42" t="n">
        <v>5</v>
      </c>
      <c r="J66" s="42" t="n">
        <v>9.6435286963106</v>
      </c>
      <c r="K66" s="42" t="n">
        <v>9.47258450295045</v>
      </c>
      <c r="L66" s="42" t="n">
        <f aca="false">AVERAGE(Table2785[[#This Row],[2Bi Disappearance]:[2Bv Terrorism Injured ]])</f>
        <v>6.71250049249414</v>
      </c>
      <c r="M66" s="42" t="n">
        <v>10</v>
      </c>
      <c r="N66" s="42" t="n">
        <v>2.5</v>
      </c>
      <c r="O66" s="47" t="n">
        <v>5</v>
      </c>
      <c r="P66" s="47" t="n">
        <f aca="false">AVERAGE(Table2785[[#This Row],[2Ci Female Genital Mutilation]:[2Ciii Equal Inheritance Rights]])</f>
        <v>5.83333333333333</v>
      </c>
      <c r="Q66" s="42" t="n">
        <f aca="false">AVERAGE(F66,L66,P66)</f>
        <v>7.04861127527582</v>
      </c>
      <c r="R66" s="42" t="n">
        <v>10</v>
      </c>
      <c r="S66" s="42" t="n">
        <v>5</v>
      </c>
      <c r="T66" s="42" t="n">
        <v>10</v>
      </c>
      <c r="U66" s="42" t="n">
        <f aca="false">AVERAGE(R66:T66)</f>
        <v>8.33333333333333</v>
      </c>
      <c r="V66" s="42" t="n">
        <v>10</v>
      </c>
      <c r="W66" s="42" t="n">
        <v>10</v>
      </c>
      <c r="X66" s="42" t="n">
        <f aca="false">AVERAGE(Table2785[[#This Row],[4A Freedom to establish religious organizations]:[4B Autonomy of religious organizations]])</f>
        <v>10</v>
      </c>
      <c r="Y66" s="42" t="n">
        <v>10</v>
      </c>
      <c r="Z66" s="42" t="n">
        <v>10</v>
      </c>
      <c r="AA66" s="42" t="n">
        <v>10</v>
      </c>
      <c r="AB66" s="42" t="n">
        <v>10</v>
      </c>
      <c r="AC66" s="42" t="n">
        <v>10</v>
      </c>
      <c r="AD66" s="42" t="e">
        <f aca="false">AVERAGE(Table2785[[#This Row],[5Ci Political parties]:[5ciii educational, sporting and cultural organizations]])</f>
        <v>#N/A</v>
      </c>
      <c r="AE66" s="42" t="n">
        <v>10</v>
      </c>
      <c r="AF66" s="42" t="n">
        <v>7.5</v>
      </c>
      <c r="AG66" s="42" t="n">
        <v>10</v>
      </c>
      <c r="AH66" s="42" t="e">
        <f aca="false">AVERAGE(Table2785[[#This Row],[5Di Political parties]:[5diii educational, sporting and cultural organizations5]])</f>
        <v>#N/A</v>
      </c>
      <c r="AI66" s="42" t="e">
        <f aca="false">AVERAGE(Y66,Z66,AD66,AH66)</f>
        <v>#N/A</v>
      </c>
      <c r="AJ66" s="42" t="n">
        <v>9.67655511323138</v>
      </c>
      <c r="AK66" s="47" t="n">
        <v>6.66666666666667</v>
      </c>
      <c r="AL66" s="47" t="n">
        <v>5.25</v>
      </c>
      <c r="AM66" s="47" t="n">
        <v>7.5</v>
      </c>
      <c r="AN66" s="47" t="n">
        <v>5</v>
      </c>
      <c r="AO66" s="47" t="n">
        <f aca="false">AVERAGE(Table2785[[#This Row],[6Di Access to foreign television (cable/ satellite)]:[6Dii Access to foreign newspapers]])</f>
        <v>6.25</v>
      </c>
      <c r="AP66" s="47" t="n">
        <v>10</v>
      </c>
      <c r="AQ66" s="42" t="n">
        <f aca="false">AVERAGE(AJ66:AL66,AO66:AP66)</f>
        <v>7.56864435597961</v>
      </c>
      <c r="AR66" s="42" t="n">
        <v>10</v>
      </c>
      <c r="AS66" s="42" t="n">
        <v>10</v>
      </c>
      <c r="AT66" s="42" t="n">
        <v>10</v>
      </c>
      <c r="AU66" s="42" t="n">
        <f aca="false">IFERROR(AVERAGE(AS66:AT66),"-")</f>
        <v>10</v>
      </c>
      <c r="AV66" s="42" t="n">
        <f aca="false">AVERAGE(AR66,AU66)</f>
        <v>10</v>
      </c>
      <c r="AW66" s="43" t="n">
        <f aca="false">AVERAGE(Table2785[[#This Row],[RULE OF LAW]],Table2785[[#This Row],[SECURITY &amp; SAFETY]],Table2785[[#This Row],[PERSONAL FREEDOM (minus Security &amp;Safety and Rule of Law)]],Table2785[[#This Row],[PERSONAL FREEDOM (minus Security &amp;Safety and Rule of Law)]])</f>
        <v>7.36445376235342</v>
      </c>
      <c r="AX66" s="44" t="n">
        <v>6.59</v>
      </c>
      <c r="AY66" s="45" t="n">
        <f aca="false">AVERAGE(Table2785[[#This Row],[PERSONAL FREEDOM]:[ECONOMIC FREEDOM]])</f>
        <v>6.97722688117671</v>
      </c>
      <c r="AZ66" s="61" t="n">
        <f aca="false">RANK(BA66,$BA$2:$BA$154)</f>
        <v>68</v>
      </c>
      <c r="BA66" s="30" t="n">
        <f aca="false">ROUND(AY66, 2)</f>
        <v>6.98</v>
      </c>
      <c r="BB66" s="43" t="n">
        <f aca="false">Table2785[[#This Row],[1 Rule of Law]]</f>
        <v>4.13174603174603</v>
      </c>
      <c r="BC66" s="43" t="n">
        <f aca="false">Table2785[[#This Row],[2 Security &amp; Safety]]</f>
        <v>7.04861127527582</v>
      </c>
      <c r="BD66" s="43" t="e">
        <f aca="false">AVERAGE(AQ66,U66,AI66,AV66,X66)</f>
        <v>#N/A</v>
      </c>
    </row>
    <row r="67" customFormat="false" ht="15" hidden="false" customHeight="true" outlineLevel="0" collapsed="false">
      <c r="A67" s="41" t="s">
        <v>121</v>
      </c>
      <c r="B67" s="42" t="n">
        <v>4.4</v>
      </c>
      <c r="C67" s="42" t="n">
        <v>4.7</v>
      </c>
      <c r="D67" s="42" t="n">
        <v>3.7</v>
      </c>
      <c r="E67" s="42" t="n">
        <v>4.24285714285714</v>
      </c>
      <c r="F67" s="42" t="n">
        <v>9.76</v>
      </c>
      <c r="G67" s="42" t="n">
        <v>10</v>
      </c>
      <c r="H67" s="42" t="n">
        <v>10</v>
      </c>
      <c r="I67" s="42" t="n">
        <v>7.5</v>
      </c>
      <c r="J67" s="42" t="n">
        <v>9.94329911788388</v>
      </c>
      <c r="K67" s="42" t="n">
        <v>9.9476607242005</v>
      </c>
      <c r="L67" s="42" t="n">
        <f aca="false">AVERAGE(Table2785[[#This Row],[2Bi Disappearance]:[2Bv Terrorism Injured ]])</f>
        <v>9.47819196841688</v>
      </c>
      <c r="M67" s="42" t="n">
        <v>10</v>
      </c>
      <c r="N67" s="42" t="n">
        <v>10</v>
      </c>
      <c r="O67" s="47" t="n">
        <v>5</v>
      </c>
      <c r="P67" s="47" t="n">
        <f aca="false">AVERAGE(Table2785[[#This Row],[2Ci Female Genital Mutilation]:[2Ciii Equal Inheritance Rights]])</f>
        <v>8.33333333333333</v>
      </c>
      <c r="Q67" s="42" t="n">
        <f aca="false">AVERAGE(F67,L67,P67)</f>
        <v>9.19050843391674</v>
      </c>
      <c r="R67" s="42" t="n">
        <v>10</v>
      </c>
      <c r="S67" s="42" t="n">
        <v>5</v>
      </c>
      <c r="T67" s="42" t="n">
        <v>5</v>
      </c>
      <c r="U67" s="42" t="n">
        <f aca="false">AVERAGE(R67:T67)</f>
        <v>6.66666666666667</v>
      </c>
      <c r="V67" s="42" t="n">
        <v>7.5</v>
      </c>
      <c r="W67" s="42" t="n">
        <v>10</v>
      </c>
      <c r="X67" s="42" t="n">
        <f aca="false">AVERAGE(Table2785[[#This Row],[4A Freedom to establish religious organizations]:[4B Autonomy of religious organizations]])</f>
        <v>8.75</v>
      </c>
      <c r="Y67" s="42" t="n">
        <v>10</v>
      </c>
      <c r="Z67" s="42" t="n">
        <v>10</v>
      </c>
      <c r="AA67" s="42" t="n">
        <v>7.5</v>
      </c>
      <c r="AB67" s="42" t="n">
        <v>7.5</v>
      </c>
      <c r="AC67" s="42" t="n">
        <v>7.5</v>
      </c>
      <c r="AD67" s="42" t="e">
        <f aca="false">AVERAGE(Table2785[[#This Row],[5Ci Political parties]:[5ciii educational, sporting and cultural organizations]])</f>
        <v>#N/A</v>
      </c>
      <c r="AE67" s="42" t="n">
        <v>10</v>
      </c>
      <c r="AF67" s="42" t="n">
        <v>7.5</v>
      </c>
      <c r="AG67" s="42" t="n">
        <v>10</v>
      </c>
      <c r="AH67" s="42" t="e">
        <f aca="false">AVERAGE(Table2785[[#This Row],[5Di Political parties]:[5diii educational, sporting and cultural organizations5]])</f>
        <v>#N/A</v>
      </c>
      <c r="AI67" s="42" t="e">
        <f aca="false">AVERAGE(Y67,Z67,AD67,AH67)</f>
        <v>#N/A</v>
      </c>
      <c r="AJ67" s="42" t="n">
        <v>9.59491897308022</v>
      </c>
      <c r="AK67" s="47" t="n">
        <v>4.66666666666667</v>
      </c>
      <c r="AL67" s="47" t="n">
        <v>5.5</v>
      </c>
      <c r="AM67" s="47" t="n">
        <v>10</v>
      </c>
      <c r="AN67" s="47" t="n">
        <v>7.5</v>
      </c>
      <c r="AO67" s="47" t="n">
        <f aca="false">AVERAGE(Table2785[[#This Row],[6Di Access to foreign television (cable/ satellite)]:[6Dii Access to foreign newspapers]])</f>
        <v>8.75</v>
      </c>
      <c r="AP67" s="47" t="n">
        <v>7.5</v>
      </c>
      <c r="AQ67" s="42" t="n">
        <f aca="false">AVERAGE(AJ67:AL67,AO67:AP67)</f>
        <v>7.20231712794938</v>
      </c>
      <c r="AR67" s="42" t="n">
        <v>5</v>
      </c>
      <c r="AS67" s="42" t="n">
        <v>5</v>
      </c>
      <c r="AT67" s="42" t="n">
        <v>5</v>
      </c>
      <c r="AU67" s="42" t="n">
        <f aca="false">IFERROR(AVERAGE(AS67:AT67),"-")</f>
        <v>5</v>
      </c>
      <c r="AV67" s="42" t="n">
        <f aca="false">AVERAGE(AR67,AU67)</f>
        <v>5</v>
      </c>
      <c r="AW67" s="43" t="n">
        <f aca="false">AVERAGE(Table2785[[#This Row],[RULE OF LAW]],Table2785[[#This Row],[SECURITY &amp; SAFETY]],Table2785[[#This Row],[PERSONAL FREEDOM (minus Security &amp;Safety and Rule of Law)]],Table2785[[#This Row],[PERSONAL FREEDOM (minus Security &amp;Safety and Rule of Law)]])</f>
        <v>7.03690644032174</v>
      </c>
      <c r="AX67" s="44" t="n">
        <v>6.89</v>
      </c>
      <c r="AY67" s="45" t="n">
        <f aca="false">AVERAGE(Table2785[[#This Row],[PERSONAL FREEDOM]:[ECONOMIC FREEDOM]])</f>
        <v>6.96345322016087</v>
      </c>
      <c r="AZ67" s="61" t="n">
        <f aca="false">RANK(BA67,$BA$2:$BA$154)</f>
        <v>72</v>
      </c>
      <c r="BA67" s="30" t="n">
        <f aca="false">ROUND(AY67, 2)</f>
        <v>6.96</v>
      </c>
      <c r="BB67" s="43" t="n">
        <f aca="false">Table2785[[#This Row],[1 Rule of Law]]</f>
        <v>4.24285714285714</v>
      </c>
      <c r="BC67" s="43" t="n">
        <f aca="false">Table2785[[#This Row],[2 Security &amp; Safety]]</f>
        <v>9.19050843391674</v>
      </c>
      <c r="BD67" s="43" t="e">
        <f aca="false">AVERAGE(AQ67,U67,AI67,AV67,X67)</f>
        <v>#N/A</v>
      </c>
    </row>
    <row r="68" customFormat="false" ht="15" hidden="false" customHeight="true" outlineLevel="0" collapsed="false">
      <c r="A68" s="41" t="s">
        <v>122</v>
      </c>
      <c r="B68" s="42" t="n">
        <v>1.9</v>
      </c>
      <c r="C68" s="42" t="n">
        <v>5.6</v>
      </c>
      <c r="D68" s="42" t="n">
        <v>3.8</v>
      </c>
      <c r="E68" s="42" t="n">
        <v>3.76984126984127</v>
      </c>
      <c r="F68" s="42" t="n">
        <v>8.36</v>
      </c>
      <c r="G68" s="42" t="n">
        <v>0</v>
      </c>
      <c r="H68" s="42" t="n">
        <v>10</v>
      </c>
      <c r="I68" s="42" t="n">
        <v>2.5</v>
      </c>
      <c r="J68" s="42" t="n">
        <v>9.86698675383495</v>
      </c>
      <c r="K68" s="42" t="n">
        <v>9.9263311252009</v>
      </c>
      <c r="L68" s="42" t="n">
        <f aca="false">AVERAGE(Table2785[[#This Row],[2Bi Disappearance]:[2Bv Terrorism Injured ]])</f>
        <v>6.45866357580717</v>
      </c>
      <c r="M68" s="42" t="n">
        <v>10</v>
      </c>
      <c r="N68" s="42" t="n">
        <v>7.5</v>
      </c>
      <c r="O68" s="47" t="n">
        <v>2.5</v>
      </c>
      <c r="P68" s="47" t="n">
        <f aca="false">AVERAGE(Table2785[[#This Row],[2Ci Female Genital Mutilation]:[2Ciii Equal Inheritance Rights]])</f>
        <v>6.66666666666667</v>
      </c>
      <c r="Q68" s="42" t="n">
        <f aca="false">AVERAGE(F68,L68,P68)</f>
        <v>7.16177674749128</v>
      </c>
      <c r="R68" s="42" t="n">
        <v>0</v>
      </c>
      <c r="S68" s="42" t="n">
        <v>0</v>
      </c>
      <c r="T68" s="42" t="n">
        <v>0</v>
      </c>
      <c r="U68" s="42" t="n">
        <f aca="false">AVERAGE(R68:T68)</f>
        <v>0</v>
      </c>
      <c r="V68" s="42" t="n">
        <v>5</v>
      </c>
      <c r="W68" s="42" t="n">
        <v>5</v>
      </c>
      <c r="X68" s="42" t="n">
        <f aca="false">AVERAGE(Table2785[[#This Row],[4A Freedom to establish religious organizations]:[4B Autonomy of religious organizations]])</f>
        <v>5</v>
      </c>
      <c r="Y68" s="42" t="n">
        <v>5</v>
      </c>
      <c r="Z68" s="42" t="n">
        <v>2.5</v>
      </c>
      <c r="AA68" s="42" t="n">
        <v>2.5</v>
      </c>
      <c r="AB68" s="42" t="n">
        <v>2.5</v>
      </c>
      <c r="AC68" s="42" t="n">
        <v>2.5</v>
      </c>
      <c r="AD68" s="42" t="e">
        <f aca="false">AVERAGE(Table2785[[#This Row],[5Ci Political parties]:[5ciii educational, sporting and cultural organizations]])</f>
        <v>#N/A</v>
      </c>
      <c r="AE68" s="42" t="n">
        <v>2.5</v>
      </c>
      <c r="AF68" s="42" t="n">
        <v>2.5</v>
      </c>
      <c r="AG68" s="42" t="n">
        <v>2.5</v>
      </c>
      <c r="AH68" s="42" t="e">
        <f aca="false">AVERAGE(Table2785[[#This Row],[5Di Political parties]:[5diii educational, sporting and cultural organizations5]])</f>
        <v>#N/A</v>
      </c>
      <c r="AI68" s="42" t="e">
        <f aca="false">AVERAGE(Y68,Z68,AD68,AH68)</f>
        <v>#N/A</v>
      </c>
      <c r="AJ68" s="42" t="n">
        <v>8.69151810501256</v>
      </c>
      <c r="AK68" s="47" t="n">
        <v>0</v>
      </c>
      <c r="AL68" s="47" t="n">
        <v>0.5</v>
      </c>
      <c r="AM68" s="47" t="n">
        <v>5</v>
      </c>
      <c r="AN68" s="47" t="n">
        <v>2.5</v>
      </c>
      <c r="AO68" s="47" t="n">
        <f aca="false">AVERAGE(Table2785[[#This Row],[6Di Access to foreign television (cable/ satellite)]:[6Dii Access to foreign newspapers]])</f>
        <v>3.75</v>
      </c>
      <c r="AP68" s="47" t="n">
        <v>2.5</v>
      </c>
      <c r="AQ68" s="42" t="n">
        <f aca="false">AVERAGE(AJ68:AL68,AO68:AP68)</f>
        <v>3.08830362100251</v>
      </c>
      <c r="AR68" s="42" t="n">
        <v>0</v>
      </c>
      <c r="AS68" s="42" t="n">
        <v>0</v>
      </c>
      <c r="AT68" s="42" t="n">
        <v>0</v>
      </c>
      <c r="AU68" s="42" t="n">
        <f aca="false">IFERROR(AVERAGE(AS68:AT68),"-")</f>
        <v>0</v>
      </c>
      <c r="AV68" s="42" t="n">
        <f aca="false">AVERAGE(AR68,AU68)</f>
        <v>0</v>
      </c>
      <c r="AW68" s="43" t="n">
        <f aca="false">AVERAGE(Table2785[[#This Row],[RULE OF LAW]],Table2785[[#This Row],[SECURITY &amp; SAFETY]],Table2785[[#This Row],[PERSONAL FREEDOM (minus Security &amp;Safety and Rule of Law)]],Table2785[[#This Row],[PERSONAL FREEDOM (minus Security &amp;Safety and Rule of Law)]])</f>
        <v>3.85423486643339</v>
      </c>
      <c r="AX68" s="44" t="n">
        <v>5.21</v>
      </c>
      <c r="AY68" s="45" t="n">
        <f aca="false">AVERAGE(Table2785[[#This Row],[PERSONAL FREEDOM]:[ECONOMIC FREEDOM]])</f>
        <v>4.53211743321669</v>
      </c>
      <c r="AZ68" s="61" t="n">
        <f aca="false">RANK(BA68,$BA$2:$BA$154)</f>
        <v>153</v>
      </c>
      <c r="BA68" s="30" t="n">
        <f aca="false">ROUND(AY68, 2)</f>
        <v>4.53</v>
      </c>
      <c r="BB68" s="43" t="n">
        <f aca="false">Table2785[[#This Row],[1 Rule of Law]]</f>
        <v>3.76984126984127</v>
      </c>
      <c r="BC68" s="43" t="n">
        <f aca="false">Table2785[[#This Row],[2 Security &amp; Safety]]</f>
        <v>7.16177674749128</v>
      </c>
      <c r="BD68" s="43" t="e">
        <f aca="false">AVERAGE(AQ68,U68,AI68,AV68,X68)</f>
        <v>#N/A</v>
      </c>
    </row>
    <row r="69" customFormat="false" ht="15" hidden="false" customHeight="true" outlineLevel="0" collapsed="false">
      <c r="A69" s="41" t="s">
        <v>123</v>
      </c>
      <c r="B69" s="42" t="s">
        <v>60</v>
      </c>
      <c r="C69" s="42" t="s">
        <v>60</v>
      </c>
      <c r="D69" s="42" t="s">
        <v>60</v>
      </c>
      <c r="E69" s="42" t="n">
        <v>7.79541</v>
      </c>
      <c r="F69" s="42" t="n">
        <v>9.52</v>
      </c>
      <c r="G69" s="42" t="n">
        <v>10</v>
      </c>
      <c r="H69" s="42" t="n">
        <v>10</v>
      </c>
      <c r="I69" s="42" t="n">
        <v>7.5</v>
      </c>
      <c r="J69" s="42" t="n">
        <v>10</v>
      </c>
      <c r="K69" s="42" t="n">
        <v>10</v>
      </c>
      <c r="L69" s="42" t="n">
        <f aca="false">AVERAGE(Table2785[[#This Row],[2Bi Disappearance]:[2Bv Terrorism Injured ]])</f>
        <v>9.5</v>
      </c>
      <c r="M69" s="42" t="n">
        <v>10</v>
      </c>
      <c r="N69" s="42" t="n">
        <v>10</v>
      </c>
      <c r="O69" s="47" t="n">
        <v>10</v>
      </c>
      <c r="P69" s="47" t="n">
        <f aca="false">AVERAGE(Table2785[[#This Row],[2Ci Female Genital Mutilation]:[2Ciii Equal Inheritance Rights]])</f>
        <v>10</v>
      </c>
      <c r="Q69" s="42" t="n">
        <f aca="false">AVERAGE(F69,L69,P69)</f>
        <v>9.67333333333333</v>
      </c>
      <c r="R69" s="42" t="n">
        <v>10</v>
      </c>
      <c r="S69" s="42" t="n">
        <v>10</v>
      </c>
      <c r="T69" s="42" t="n">
        <v>10</v>
      </c>
      <c r="U69" s="42" t="n">
        <f aca="false">AVERAGE(R69:T69)</f>
        <v>10</v>
      </c>
      <c r="V69" s="42" t="n">
        <v>10</v>
      </c>
      <c r="W69" s="42" t="n">
        <v>10</v>
      </c>
      <c r="X69" s="42" t="n">
        <f aca="false">AVERAGE(Table2785[[#This Row],[4A Freedom to establish religious organizations]:[4B Autonomy of religious organizations]])</f>
        <v>10</v>
      </c>
      <c r="Y69" s="42" t="n">
        <v>10</v>
      </c>
      <c r="Z69" s="42" t="n">
        <v>10</v>
      </c>
      <c r="AA69" s="42" t="n">
        <v>10</v>
      </c>
      <c r="AB69" s="42" t="n">
        <v>7.5</v>
      </c>
      <c r="AC69" s="42" t="n">
        <v>10</v>
      </c>
      <c r="AD69" s="42" t="e">
        <f aca="false">AVERAGE(Table2785[[#This Row],[5Ci Political parties]:[5ciii educational, sporting and cultural organizations]])</f>
        <v>#N/A</v>
      </c>
      <c r="AE69" s="42" t="n">
        <v>10</v>
      </c>
      <c r="AF69" s="42" t="n">
        <v>10</v>
      </c>
      <c r="AG69" s="42" t="n">
        <v>10</v>
      </c>
      <c r="AH69" s="42" t="e">
        <f aca="false">AVERAGE(Table2785[[#This Row],[5Di Political parties]:[5diii educational, sporting and cultural organizations5]])</f>
        <v>#N/A</v>
      </c>
      <c r="AI69" s="42" t="e">
        <f aca="false">AVERAGE(Y69,Z69,AD69,AH69)</f>
        <v>#N/A</v>
      </c>
      <c r="AJ69" s="42" t="n">
        <v>10</v>
      </c>
      <c r="AK69" s="47" t="n">
        <v>8.33333333333333</v>
      </c>
      <c r="AL69" s="47" t="n">
        <v>8.5</v>
      </c>
      <c r="AM69" s="47" t="n">
        <v>10</v>
      </c>
      <c r="AN69" s="47" t="n">
        <v>10</v>
      </c>
      <c r="AO69" s="47" t="n">
        <f aca="false">AVERAGE(Table2785[[#This Row],[6Di Access to foreign television (cable/ satellite)]:[6Dii Access to foreign newspapers]])</f>
        <v>10</v>
      </c>
      <c r="AP69" s="47" t="n">
        <v>10</v>
      </c>
      <c r="AQ69" s="42" t="n">
        <f aca="false">AVERAGE(AJ69:AL69,AO69:AP69)</f>
        <v>9.36666666666667</v>
      </c>
      <c r="AR69" s="42" t="n">
        <v>10</v>
      </c>
      <c r="AS69" s="42" t="n">
        <v>10</v>
      </c>
      <c r="AT69" s="42" t="n">
        <v>10</v>
      </c>
      <c r="AU69" s="42" t="n">
        <f aca="false">IFERROR(AVERAGE(AS69:AT69),"-")</f>
        <v>10</v>
      </c>
      <c r="AV69" s="42" t="n">
        <f aca="false">AVERAGE(AR69,AU69)</f>
        <v>10</v>
      </c>
      <c r="AW69" s="43" t="n">
        <f aca="false">AVERAGE(Table2785[[#This Row],[RULE OF LAW]],Table2785[[#This Row],[SECURITY &amp; SAFETY]],Table2785[[#This Row],[PERSONAL FREEDOM (minus Security &amp;Safety and Rule of Law)]],Table2785[[#This Row],[PERSONAL FREEDOM (minus Security &amp;Safety and Rule of Law)]])</f>
        <v>9.28301916666667</v>
      </c>
      <c r="AX69" s="44" t="n">
        <v>7.9</v>
      </c>
      <c r="AY69" s="45" t="n">
        <f aca="false">AVERAGE(Table2785[[#This Row],[PERSONAL FREEDOM]:[ECONOMIC FREEDOM]])</f>
        <v>8.59150958333333</v>
      </c>
      <c r="AZ69" s="61" t="n">
        <f aca="false">RANK(BA69,$BA$2:$BA$154)</f>
        <v>4</v>
      </c>
      <c r="BA69" s="30" t="n">
        <f aca="false">ROUND(AY69, 2)</f>
        <v>8.59</v>
      </c>
      <c r="BB69" s="43" t="n">
        <f aca="false">Table2785[[#This Row],[1 Rule of Law]]</f>
        <v>7.79541</v>
      </c>
      <c r="BC69" s="43" t="n">
        <f aca="false">Table2785[[#This Row],[2 Security &amp; Safety]]</f>
        <v>9.67333333333333</v>
      </c>
      <c r="BD69" s="43" t="e">
        <f aca="false">AVERAGE(AQ69,U69,AI69,AV69,X69)</f>
        <v>#N/A</v>
      </c>
    </row>
    <row r="70" customFormat="false" ht="15" hidden="false" customHeight="true" outlineLevel="0" collapsed="false">
      <c r="A70" s="41" t="s">
        <v>124</v>
      </c>
      <c r="B70" s="42" t="s">
        <v>60</v>
      </c>
      <c r="C70" s="42" t="s">
        <v>60</v>
      </c>
      <c r="D70" s="42" t="s">
        <v>60</v>
      </c>
      <c r="E70" s="42" t="n">
        <v>6.590184</v>
      </c>
      <c r="F70" s="42" t="n">
        <v>9.28</v>
      </c>
      <c r="G70" s="42" t="n">
        <v>10</v>
      </c>
      <c r="H70" s="42" t="n">
        <v>9.64980234023307</v>
      </c>
      <c r="I70" s="42" t="n">
        <v>5</v>
      </c>
      <c r="J70" s="42" t="n">
        <v>9.92339426192599</v>
      </c>
      <c r="K70" s="42" t="n">
        <v>9.70452072457165</v>
      </c>
      <c r="L70" s="42" t="n">
        <f aca="false">AVERAGE(Table2785[[#This Row],[2Bi Disappearance]:[2Bv Terrorism Injured ]])</f>
        <v>8.85554346534614</v>
      </c>
      <c r="M70" s="42" t="n">
        <v>9.5</v>
      </c>
      <c r="N70" s="42" t="n">
        <v>10</v>
      </c>
      <c r="O70" s="47" t="n">
        <v>10</v>
      </c>
      <c r="P70" s="47" t="n">
        <f aca="false">AVERAGE(Table2785[[#This Row],[2Ci Female Genital Mutilation]:[2Ciii Equal Inheritance Rights]])</f>
        <v>9.83333333333333</v>
      </c>
      <c r="Q70" s="42" t="n">
        <f aca="false">AVERAGE(F70,L70,P70)</f>
        <v>9.32295893289316</v>
      </c>
      <c r="R70" s="42" t="n">
        <v>0</v>
      </c>
      <c r="S70" s="42" t="n">
        <v>0</v>
      </c>
      <c r="T70" s="42" t="n">
        <v>10</v>
      </c>
      <c r="U70" s="42" t="n">
        <f aca="false">AVERAGE(R70:T70)</f>
        <v>3.33333333333333</v>
      </c>
      <c r="V70" s="42" t="n">
        <v>7.5</v>
      </c>
      <c r="W70" s="42" t="n">
        <v>7.5</v>
      </c>
      <c r="X70" s="42" t="n">
        <f aca="false">AVERAGE(Table2785[[#This Row],[4A Freedom to establish religious organizations]:[4B Autonomy of religious organizations]])</f>
        <v>7.5</v>
      </c>
      <c r="Y70" s="42" t="n">
        <v>10</v>
      </c>
      <c r="Z70" s="42" t="n">
        <v>10</v>
      </c>
      <c r="AA70" s="42" t="n">
        <v>10</v>
      </c>
      <c r="AB70" s="42" t="n">
        <v>10</v>
      </c>
      <c r="AC70" s="42" t="n">
        <v>10</v>
      </c>
      <c r="AD70" s="42" t="e">
        <f aca="false">AVERAGE(Table2785[[#This Row],[5Ci Political parties]:[5ciii educational, sporting and cultural organizations]])</f>
        <v>#N/A</v>
      </c>
      <c r="AE70" s="42" t="n">
        <v>10</v>
      </c>
      <c r="AF70" s="42" t="n">
        <v>7.5</v>
      </c>
      <c r="AG70" s="42" t="n">
        <v>10</v>
      </c>
      <c r="AH70" s="42" t="e">
        <f aca="false">AVERAGE(Table2785[[#This Row],[5Di Political parties]:[5diii educational, sporting and cultural organizations5]])</f>
        <v>#N/A</v>
      </c>
      <c r="AI70" s="42" t="e">
        <f aca="false">AVERAGE(Y70,Z70,AD70,AH70)</f>
        <v>#N/A</v>
      </c>
      <c r="AJ70" s="42" t="n">
        <v>0</v>
      </c>
      <c r="AK70" s="47" t="n">
        <v>7.66666666666667</v>
      </c>
      <c r="AL70" s="47" t="n">
        <v>6.25</v>
      </c>
      <c r="AM70" s="47" t="n">
        <v>10</v>
      </c>
      <c r="AN70" s="47" t="n">
        <v>10</v>
      </c>
      <c r="AO70" s="47" t="n">
        <f aca="false">AVERAGE(Table2785[[#This Row],[6Di Access to foreign television (cable/ satellite)]:[6Dii Access to foreign newspapers]])</f>
        <v>10</v>
      </c>
      <c r="AP70" s="47" t="n">
        <v>10</v>
      </c>
      <c r="AQ70" s="42" t="n">
        <f aca="false">AVERAGE(AJ70:AL70,AO70:AP70)</f>
        <v>6.78333333333333</v>
      </c>
      <c r="AR70" s="42" t="s">
        <v>60</v>
      </c>
      <c r="AS70" s="42" t="n">
        <v>10</v>
      </c>
      <c r="AT70" s="42" t="n">
        <v>10</v>
      </c>
      <c r="AU70" s="42" t="n">
        <f aca="false">IFERROR(AVERAGE(AS70:AT70),"-")</f>
        <v>10</v>
      </c>
      <c r="AV70" s="42" t="n">
        <f aca="false">AVERAGE(AR70,AU70)</f>
        <v>10</v>
      </c>
      <c r="AW70" s="43" t="n">
        <f aca="false">AVERAGE(Table2785[[#This Row],[RULE OF LAW]],Table2785[[#This Row],[SECURITY &amp; SAFETY]],Table2785[[#This Row],[PERSONAL FREEDOM (minus Security &amp;Safety and Rule of Law)]],Table2785[[#This Row],[PERSONAL FREEDOM (minus Security &amp;Safety and Rule of Law)]])</f>
        <v>7.71911906655662</v>
      </c>
      <c r="AX70" s="44" t="n">
        <v>7.33</v>
      </c>
      <c r="AY70" s="45" t="n">
        <f aca="false">AVERAGE(Table2785[[#This Row],[PERSONAL FREEDOM]:[ECONOMIC FREEDOM]])</f>
        <v>7.52455953327831</v>
      </c>
      <c r="AZ70" s="61" t="n">
        <f aca="false">RANK(BA70,$BA$2:$BA$154)</f>
        <v>51</v>
      </c>
      <c r="BA70" s="30" t="n">
        <f aca="false">ROUND(AY70, 2)</f>
        <v>7.52</v>
      </c>
      <c r="BB70" s="43" t="n">
        <f aca="false">Table2785[[#This Row],[1 Rule of Law]]</f>
        <v>6.590184</v>
      </c>
      <c r="BC70" s="43" t="n">
        <f aca="false">Table2785[[#This Row],[2 Security &amp; Safety]]</f>
        <v>9.32295893289316</v>
      </c>
      <c r="BD70" s="43" t="e">
        <f aca="false">AVERAGE(AQ70,U70,AI70,AV70,X70)</f>
        <v>#N/A</v>
      </c>
    </row>
    <row r="71" customFormat="false" ht="15" hidden="false" customHeight="true" outlineLevel="0" collapsed="false">
      <c r="A71" s="41" t="s">
        <v>125</v>
      </c>
      <c r="B71" s="42" t="n">
        <v>8</v>
      </c>
      <c r="C71" s="42" t="n">
        <v>5.8</v>
      </c>
      <c r="D71" s="42" t="n">
        <v>6.3</v>
      </c>
      <c r="E71" s="42" t="n">
        <v>6.68888888888889</v>
      </c>
      <c r="F71" s="42" t="n">
        <v>9.64</v>
      </c>
      <c r="G71" s="42" t="n">
        <v>10</v>
      </c>
      <c r="H71" s="42" t="n">
        <v>10</v>
      </c>
      <c r="I71" s="42" t="n">
        <v>10</v>
      </c>
      <c r="J71" s="42" t="n">
        <v>10</v>
      </c>
      <c r="K71" s="42" t="n">
        <v>9.92625640647469</v>
      </c>
      <c r="L71" s="42" t="n">
        <f aca="false">AVERAGE(Table2785[[#This Row],[2Bi Disappearance]:[2Bv Terrorism Injured ]])</f>
        <v>9.98525128129494</v>
      </c>
      <c r="M71" s="42" t="n">
        <v>9.5</v>
      </c>
      <c r="N71" s="42" t="n">
        <v>10</v>
      </c>
      <c r="O71" s="47" t="n">
        <v>10</v>
      </c>
      <c r="P71" s="47" t="n">
        <f aca="false">AVERAGE(Table2785[[#This Row],[2Ci Female Genital Mutilation]:[2Ciii Equal Inheritance Rights]])</f>
        <v>9.83333333333333</v>
      </c>
      <c r="Q71" s="42" t="n">
        <f aca="false">AVERAGE(F71,L71,P71)</f>
        <v>9.81952820487609</v>
      </c>
      <c r="R71" s="42" t="n">
        <v>10</v>
      </c>
      <c r="S71" s="42" t="n">
        <v>10</v>
      </c>
      <c r="T71" s="42" t="n">
        <v>10</v>
      </c>
      <c r="U71" s="42" t="n">
        <f aca="false">AVERAGE(R71:T71)</f>
        <v>10</v>
      </c>
      <c r="V71" s="42" t="n">
        <v>10</v>
      </c>
      <c r="W71" s="42" t="n">
        <v>10</v>
      </c>
      <c r="X71" s="42" t="n">
        <f aca="false">AVERAGE(Table2785[[#This Row],[4A Freedom to establish religious organizations]:[4B Autonomy of religious organizations]])</f>
        <v>10</v>
      </c>
      <c r="Y71" s="42" t="n">
        <v>10</v>
      </c>
      <c r="Z71" s="42" t="n">
        <v>10</v>
      </c>
      <c r="AA71" s="42" t="n">
        <v>10</v>
      </c>
      <c r="AB71" s="42" t="n">
        <v>10</v>
      </c>
      <c r="AC71" s="42" t="n">
        <v>10</v>
      </c>
      <c r="AD71" s="42" t="e">
        <f aca="false">AVERAGE(Table2785[[#This Row],[5Ci Political parties]:[5ciii educational, sporting and cultural organizations]])</f>
        <v>#N/A</v>
      </c>
      <c r="AE71" s="42" t="n">
        <v>10</v>
      </c>
      <c r="AF71" s="42" t="n">
        <v>10</v>
      </c>
      <c r="AG71" s="42" t="n">
        <v>10</v>
      </c>
      <c r="AH71" s="42" t="e">
        <f aca="false">AVERAGE(Table2785[[#This Row],[5Di Political parties]:[5diii educational, sporting and cultural organizations5]])</f>
        <v>#N/A</v>
      </c>
      <c r="AI71" s="42" t="e">
        <f aca="false">AVERAGE(Y71,Z71,AD71,AH71)</f>
        <v>#N/A</v>
      </c>
      <c r="AJ71" s="42" t="n">
        <v>10</v>
      </c>
      <c r="AK71" s="47" t="n">
        <v>6</v>
      </c>
      <c r="AL71" s="47" t="n">
        <v>7.25</v>
      </c>
      <c r="AM71" s="47" t="n">
        <v>10</v>
      </c>
      <c r="AN71" s="47" t="n">
        <v>10</v>
      </c>
      <c r="AO71" s="47" t="n">
        <f aca="false">AVERAGE(Table2785[[#This Row],[6Di Access to foreign television (cable/ satellite)]:[6Dii Access to foreign newspapers]])</f>
        <v>10</v>
      </c>
      <c r="AP71" s="47" t="n">
        <v>10</v>
      </c>
      <c r="AQ71" s="42" t="n">
        <f aca="false">AVERAGE(AJ71:AL71,AO71:AP71)</f>
        <v>8.65</v>
      </c>
      <c r="AR71" s="42" t="n">
        <v>10</v>
      </c>
      <c r="AS71" s="42" t="n">
        <v>10</v>
      </c>
      <c r="AT71" s="42" t="n">
        <v>10</v>
      </c>
      <c r="AU71" s="42" t="n">
        <f aca="false">IFERROR(AVERAGE(AS71:AT71),"-")</f>
        <v>10</v>
      </c>
      <c r="AV71" s="42" t="n">
        <f aca="false">AVERAGE(AR71,AU71)</f>
        <v>10</v>
      </c>
      <c r="AW71" s="43" t="n">
        <f aca="false">AVERAGE(Table2785[[#This Row],[RULE OF LAW]],Table2785[[#This Row],[SECURITY &amp; SAFETY]],Table2785[[#This Row],[PERSONAL FREEDOM (minus Security &amp;Safety and Rule of Law)]],Table2785[[#This Row],[PERSONAL FREEDOM (minus Security &amp;Safety and Rule of Law)]])</f>
        <v>8.99210427344125</v>
      </c>
      <c r="AX71" s="44" t="n">
        <v>7.18</v>
      </c>
      <c r="AY71" s="45" t="n">
        <f aca="false">AVERAGE(Table2785[[#This Row],[PERSONAL FREEDOM]:[ECONOMIC FREEDOM]])</f>
        <v>8.08605213672062</v>
      </c>
      <c r="AZ71" s="61" t="n">
        <f aca="false">RANK(BA71,$BA$2:$BA$154)</f>
        <v>28</v>
      </c>
      <c r="BA71" s="30" t="n">
        <f aca="false">ROUND(AY71, 2)</f>
        <v>8.09</v>
      </c>
      <c r="BB71" s="43" t="n">
        <f aca="false">Table2785[[#This Row],[1 Rule of Law]]</f>
        <v>6.68888888888889</v>
      </c>
      <c r="BC71" s="43" t="n">
        <f aca="false">Table2785[[#This Row],[2 Security &amp; Safety]]</f>
        <v>9.81952820487609</v>
      </c>
      <c r="BD71" s="43" t="e">
        <f aca="false">AVERAGE(AQ71,U71,AI71,AV71,X71)</f>
        <v>#N/A</v>
      </c>
    </row>
    <row r="72" customFormat="false" ht="15" hidden="false" customHeight="true" outlineLevel="0" collapsed="false">
      <c r="A72" s="41" t="s">
        <v>126</v>
      </c>
      <c r="B72" s="42" t="n">
        <v>4.8</v>
      </c>
      <c r="C72" s="42" t="n">
        <v>4.7</v>
      </c>
      <c r="D72" s="42" t="n">
        <v>4.2</v>
      </c>
      <c r="E72" s="42" t="n">
        <v>4.56349206349206</v>
      </c>
      <c r="F72" s="42" t="n">
        <v>0</v>
      </c>
      <c r="G72" s="42" t="n">
        <v>10</v>
      </c>
      <c r="H72" s="42" t="n">
        <v>10</v>
      </c>
      <c r="I72" s="42" t="n">
        <v>5</v>
      </c>
      <c r="J72" s="42" t="n">
        <v>10</v>
      </c>
      <c r="K72" s="42" t="n">
        <v>10</v>
      </c>
      <c r="L72" s="42" t="n">
        <f aca="false">AVERAGE(Table2785[[#This Row],[2Bi Disappearance]:[2Bv Terrorism Injured ]])</f>
        <v>9</v>
      </c>
      <c r="M72" s="42" t="n">
        <v>10</v>
      </c>
      <c r="N72" s="42" t="n">
        <v>10</v>
      </c>
      <c r="O72" s="47" t="n">
        <v>10</v>
      </c>
      <c r="P72" s="47" t="n">
        <f aca="false">AVERAGE(Table2785[[#This Row],[2Ci Female Genital Mutilation]:[2Ciii Equal Inheritance Rights]])</f>
        <v>10</v>
      </c>
      <c r="Q72" s="42" t="n">
        <f aca="false">AVERAGE(F72,L72,P72)</f>
        <v>6.33333333333333</v>
      </c>
      <c r="R72" s="42" t="n">
        <v>10</v>
      </c>
      <c r="S72" s="42" t="n">
        <v>10</v>
      </c>
      <c r="T72" s="42" t="n">
        <v>5</v>
      </c>
      <c r="U72" s="42" t="n">
        <f aca="false">AVERAGE(R72:T72)</f>
        <v>8.33333333333333</v>
      </c>
      <c r="V72" s="42" t="n">
        <v>7.5</v>
      </c>
      <c r="W72" s="42" t="n">
        <v>10</v>
      </c>
      <c r="X72" s="42" t="n">
        <f aca="false">AVERAGE(Table2785[[#This Row],[4A Freedom to establish religious organizations]:[4B Autonomy of religious organizations]])</f>
        <v>8.75</v>
      </c>
      <c r="Y72" s="42" t="n">
        <v>10</v>
      </c>
      <c r="Z72" s="42" t="n">
        <v>10</v>
      </c>
      <c r="AA72" s="42" t="n">
        <v>7.5</v>
      </c>
      <c r="AB72" s="42" t="n">
        <v>7.5</v>
      </c>
      <c r="AC72" s="42" t="n">
        <v>7.5</v>
      </c>
      <c r="AD72" s="42" t="e">
        <f aca="false">AVERAGE(Table2785[[#This Row],[5Ci Political parties]:[5ciii educational, sporting and cultural organizations]])</f>
        <v>#N/A</v>
      </c>
      <c r="AE72" s="42" t="n">
        <v>7.5</v>
      </c>
      <c r="AF72" s="42" t="n">
        <v>7.5</v>
      </c>
      <c r="AG72" s="42" t="n">
        <v>7.5</v>
      </c>
      <c r="AH72" s="42" t="e">
        <f aca="false">AVERAGE(Table2785[[#This Row],[5Di Political parties]:[5diii educational, sporting and cultural organizations5]])</f>
        <v>#N/A</v>
      </c>
      <c r="AI72" s="42" t="e">
        <f aca="false">AVERAGE(Y72,Z72,AD72,AH72)</f>
        <v>#N/A</v>
      </c>
      <c r="AJ72" s="42" t="n">
        <v>10</v>
      </c>
      <c r="AK72" s="47" t="n">
        <v>8.66666666666667</v>
      </c>
      <c r="AL72" s="47" t="n">
        <v>8</v>
      </c>
      <c r="AM72" s="47" t="n">
        <v>10</v>
      </c>
      <c r="AN72" s="47" t="n">
        <v>10</v>
      </c>
      <c r="AO72" s="47" t="n">
        <f aca="false">AVERAGE(Table2785[[#This Row],[6Di Access to foreign television (cable/ satellite)]:[6Dii Access to foreign newspapers]])</f>
        <v>10</v>
      </c>
      <c r="AP72" s="47" t="n">
        <v>10</v>
      </c>
      <c r="AQ72" s="42" t="n">
        <f aca="false">AVERAGE(AJ72:AL72,AO72:AP72)</f>
        <v>9.33333333333333</v>
      </c>
      <c r="AR72" s="42" t="n">
        <v>10</v>
      </c>
      <c r="AS72" s="42" t="n">
        <v>0</v>
      </c>
      <c r="AT72" s="42" t="n">
        <v>10</v>
      </c>
      <c r="AU72" s="42" t="n">
        <f aca="false">IFERROR(AVERAGE(AS72:AT72),"-")</f>
        <v>5</v>
      </c>
      <c r="AV72" s="42" t="n">
        <f aca="false">AVERAGE(AR72,AU72)</f>
        <v>7.5</v>
      </c>
      <c r="AW72" s="43" t="n">
        <f aca="false">AVERAGE(Table2785[[#This Row],[RULE OF LAW]],Table2785[[#This Row],[SECURITY &amp; SAFETY]],Table2785[[#This Row],[PERSONAL FREEDOM (minus Security &amp;Safety and Rule of Law)]],Table2785[[#This Row],[PERSONAL FREEDOM (minus Security &amp;Safety and Rule of Law)]])</f>
        <v>6.99087301587302</v>
      </c>
      <c r="AX72" s="44" t="n">
        <v>7.16</v>
      </c>
      <c r="AY72" s="45" t="n">
        <f aca="false">AVERAGE(Table2785[[#This Row],[PERSONAL FREEDOM]:[ECONOMIC FREEDOM]])</f>
        <v>7.07543650793651</v>
      </c>
      <c r="AZ72" s="61" t="n">
        <f aca="false">RANK(BA72,$BA$2:$BA$154)</f>
        <v>62</v>
      </c>
      <c r="BA72" s="30" t="n">
        <f aca="false">ROUND(AY72, 2)</f>
        <v>7.08</v>
      </c>
      <c r="BB72" s="43" t="n">
        <f aca="false">Table2785[[#This Row],[1 Rule of Law]]</f>
        <v>4.56349206349206</v>
      </c>
      <c r="BC72" s="43" t="n">
        <f aca="false">Table2785[[#This Row],[2 Security &amp; Safety]]</f>
        <v>6.33333333333333</v>
      </c>
      <c r="BD72" s="43" t="e">
        <f aca="false">AVERAGE(AQ72,U72,AI72,AV72,X72)</f>
        <v>#N/A</v>
      </c>
    </row>
    <row r="73" customFormat="false" ht="15" hidden="false" customHeight="true" outlineLevel="0" collapsed="false">
      <c r="A73" s="41" t="s">
        <v>127</v>
      </c>
      <c r="B73" s="42" t="n">
        <v>7.5</v>
      </c>
      <c r="C73" s="42" t="n">
        <v>7.3</v>
      </c>
      <c r="D73" s="42" t="n">
        <v>6.8</v>
      </c>
      <c r="E73" s="42" t="n">
        <v>7.21904761904762</v>
      </c>
      <c r="F73" s="42" t="n">
        <v>9.88</v>
      </c>
      <c r="G73" s="42" t="n">
        <v>10</v>
      </c>
      <c r="H73" s="42" t="n">
        <v>10</v>
      </c>
      <c r="I73" s="42" t="n">
        <v>10</v>
      </c>
      <c r="J73" s="42" t="n">
        <v>10</v>
      </c>
      <c r="K73" s="42" t="n">
        <v>10</v>
      </c>
      <c r="L73" s="42" t="n">
        <f aca="false">AVERAGE(Table2785[[#This Row],[2Bi Disappearance]:[2Bv Terrorism Injured ]])</f>
        <v>10</v>
      </c>
      <c r="M73" s="42" t="n">
        <v>10</v>
      </c>
      <c r="N73" s="42" t="n">
        <v>10</v>
      </c>
      <c r="O73" s="47" t="n">
        <v>10</v>
      </c>
      <c r="P73" s="47" t="n">
        <f aca="false">AVERAGE(Table2785[[#This Row],[2Ci Female Genital Mutilation]:[2Ciii Equal Inheritance Rights]])</f>
        <v>10</v>
      </c>
      <c r="Q73" s="42" t="n">
        <f aca="false">AVERAGE(F73,L73,P73)</f>
        <v>9.96</v>
      </c>
      <c r="R73" s="42" t="n">
        <v>10</v>
      </c>
      <c r="S73" s="42" t="n">
        <v>10</v>
      </c>
      <c r="T73" s="42" t="n">
        <v>10</v>
      </c>
      <c r="U73" s="42" t="n">
        <f aca="false">AVERAGE(R73:T73)</f>
        <v>10</v>
      </c>
      <c r="V73" s="42" t="n">
        <v>5</v>
      </c>
      <c r="W73" s="42" t="n">
        <v>7.5</v>
      </c>
      <c r="X73" s="42" t="n">
        <f aca="false">AVERAGE(Table2785[[#This Row],[4A Freedom to establish religious organizations]:[4B Autonomy of religious organizations]])</f>
        <v>6.25</v>
      </c>
      <c r="Y73" s="42" t="n">
        <v>10</v>
      </c>
      <c r="Z73" s="42" t="n">
        <v>10</v>
      </c>
      <c r="AA73" s="42" t="n">
        <v>7.5</v>
      </c>
      <c r="AB73" s="42" t="n">
        <v>10</v>
      </c>
      <c r="AC73" s="42" t="n">
        <v>7.5</v>
      </c>
      <c r="AD73" s="42" t="e">
        <f aca="false">AVERAGE(Table2785[[#This Row],[5Ci Political parties]:[5ciii educational, sporting and cultural organizations]])</f>
        <v>#N/A</v>
      </c>
      <c r="AE73" s="42" t="n">
        <v>7.5</v>
      </c>
      <c r="AF73" s="42" t="n">
        <v>5</v>
      </c>
      <c r="AG73" s="42" t="n">
        <v>5</v>
      </c>
      <c r="AH73" s="42" t="e">
        <f aca="false">AVERAGE(Table2785[[#This Row],[5Di Political parties]:[5diii educational, sporting and cultural organizations5]])</f>
        <v>#N/A</v>
      </c>
      <c r="AI73" s="42" t="e">
        <f aca="false">AVERAGE(Y73,Z73,AD73,AH73)</f>
        <v>#N/A</v>
      </c>
      <c r="AJ73" s="42" t="n">
        <v>10</v>
      </c>
      <c r="AK73" s="47" t="n">
        <v>8.66666666666667</v>
      </c>
      <c r="AL73" s="47" t="n">
        <v>6.5</v>
      </c>
      <c r="AM73" s="47" t="n">
        <v>10</v>
      </c>
      <c r="AN73" s="47" t="n">
        <v>10</v>
      </c>
      <c r="AO73" s="47" t="n">
        <f aca="false">AVERAGE(Table2785[[#This Row],[6Di Access to foreign television (cable/ satellite)]:[6Dii Access to foreign newspapers]])</f>
        <v>10</v>
      </c>
      <c r="AP73" s="47" t="n">
        <v>10</v>
      </c>
      <c r="AQ73" s="42" t="n">
        <f aca="false">AVERAGE(AJ73:AL73,AO73:AP73)</f>
        <v>9.03333333333333</v>
      </c>
      <c r="AR73" s="42" t="n">
        <v>10</v>
      </c>
      <c r="AS73" s="42" t="n">
        <v>10</v>
      </c>
      <c r="AT73" s="42" t="n">
        <v>10</v>
      </c>
      <c r="AU73" s="42" t="n">
        <f aca="false">IFERROR(AVERAGE(AS73:AT73),"-")</f>
        <v>10</v>
      </c>
      <c r="AV73" s="42" t="n">
        <f aca="false">AVERAGE(AR73,AU73)</f>
        <v>10</v>
      </c>
      <c r="AW73" s="43" t="n">
        <f aca="false">AVERAGE(Table2785[[#This Row],[RULE OF LAW]],Table2785[[#This Row],[SECURITY &amp; SAFETY]],Table2785[[#This Row],[PERSONAL FREEDOM (minus Security &amp;Safety and Rule of Law)]],Table2785[[#This Row],[PERSONAL FREEDOM (minus Security &amp;Safety and Rule of Law)]])</f>
        <v>8.6772619047619</v>
      </c>
      <c r="AX73" s="44" t="n">
        <v>7.6</v>
      </c>
      <c r="AY73" s="45" t="n">
        <f aca="false">AVERAGE(Table2785[[#This Row],[PERSONAL FREEDOM]:[ECONOMIC FREEDOM]])</f>
        <v>8.13863095238095</v>
      </c>
      <c r="AZ73" s="61" t="n">
        <f aca="false">RANK(BA73,$BA$2:$BA$154)</f>
        <v>25</v>
      </c>
      <c r="BA73" s="30" t="n">
        <f aca="false">ROUND(AY73, 2)</f>
        <v>8.14</v>
      </c>
      <c r="BB73" s="43" t="n">
        <f aca="false">Table2785[[#This Row],[1 Rule of Law]]</f>
        <v>7.21904761904762</v>
      </c>
      <c r="BC73" s="43" t="n">
        <f aca="false">Table2785[[#This Row],[2 Security &amp; Safety]]</f>
        <v>9.96</v>
      </c>
      <c r="BD73" s="43" t="e">
        <f aca="false">AVERAGE(AQ73,U73,AI73,AV73,X73)</f>
        <v>#N/A</v>
      </c>
    </row>
    <row r="74" customFormat="false" ht="15" hidden="false" customHeight="true" outlineLevel="0" collapsed="false">
      <c r="A74" s="41" t="s">
        <v>128</v>
      </c>
      <c r="B74" s="42" t="n">
        <v>4.3</v>
      </c>
      <c r="C74" s="42" t="n">
        <v>6.2</v>
      </c>
      <c r="D74" s="42" t="n">
        <v>5.6</v>
      </c>
      <c r="E74" s="42" t="n">
        <v>5.38095238095238</v>
      </c>
      <c r="F74" s="42" t="n">
        <v>9.2</v>
      </c>
      <c r="G74" s="42" t="n">
        <v>5</v>
      </c>
      <c r="H74" s="42" t="n">
        <v>10</v>
      </c>
      <c r="I74" s="42" t="n">
        <v>10</v>
      </c>
      <c r="J74" s="42" t="n">
        <v>9.9801557287127</v>
      </c>
      <c r="K74" s="42" t="n">
        <v>9.8094949956419</v>
      </c>
      <c r="L74" s="42" t="n">
        <f aca="false">AVERAGE(Table2785[[#This Row],[2Bi Disappearance]:[2Bv Terrorism Injured ]])</f>
        <v>8.95793014487092</v>
      </c>
      <c r="M74" s="42" t="n">
        <v>9.5</v>
      </c>
      <c r="N74" s="42" t="n">
        <v>5</v>
      </c>
      <c r="O74" s="47" t="n">
        <v>0</v>
      </c>
      <c r="P74" s="47" t="n">
        <f aca="false">AVERAGE(Table2785[[#This Row],[2Ci Female Genital Mutilation]:[2Ciii Equal Inheritance Rights]])</f>
        <v>4.83333333333333</v>
      </c>
      <c r="Q74" s="42" t="n">
        <f aca="false">AVERAGE(F74,L74,P74)</f>
        <v>7.66375449273475</v>
      </c>
      <c r="R74" s="42" t="n">
        <v>10</v>
      </c>
      <c r="S74" s="42" t="n">
        <v>0</v>
      </c>
      <c r="T74" s="42" t="n">
        <v>10</v>
      </c>
      <c r="U74" s="42" t="n">
        <f aca="false">AVERAGE(R74:T74)</f>
        <v>6.66666666666667</v>
      </c>
      <c r="V74" s="42" t="n">
        <v>2.5</v>
      </c>
      <c r="W74" s="42" t="n">
        <v>0</v>
      </c>
      <c r="X74" s="42" t="n">
        <f aca="false">AVERAGE(Table2785[[#This Row],[4A Freedom to establish religious organizations]:[4B Autonomy of religious organizations]])</f>
        <v>1.25</v>
      </c>
      <c r="Y74" s="42" t="n">
        <v>7.5</v>
      </c>
      <c r="Z74" s="42" t="n">
        <v>10</v>
      </c>
      <c r="AA74" s="42" t="n">
        <v>0</v>
      </c>
      <c r="AB74" s="42" t="n">
        <v>7.5</v>
      </c>
      <c r="AC74" s="42" t="n">
        <v>7.5</v>
      </c>
      <c r="AD74" s="42" t="e">
        <f aca="false">AVERAGE(Table2785[[#This Row],[5Ci Political parties]:[5ciii educational, sporting and cultural organizations]])</f>
        <v>#N/A</v>
      </c>
      <c r="AE74" s="42" t="n">
        <v>2.5</v>
      </c>
      <c r="AF74" s="42" t="n">
        <v>2.5</v>
      </c>
      <c r="AG74" s="42" t="n">
        <v>5</v>
      </c>
      <c r="AH74" s="42" t="e">
        <f aca="false">AVERAGE(Table2785[[#This Row],[5Di Political parties]:[5diii educational, sporting and cultural organizations5]])</f>
        <v>#N/A</v>
      </c>
      <c r="AI74" s="42" t="e">
        <f aca="false">AVERAGE(Y74,Z74,AD74,AH74)</f>
        <v>#N/A</v>
      </c>
      <c r="AJ74" s="42" t="n">
        <v>10</v>
      </c>
      <c r="AK74" s="47" t="n">
        <v>3</v>
      </c>
      <c r="AL74" s="47" t="n">
        <v>4.25</v>
      </c>
      <c r="AM74" s="47" t="n">
        <v>7.5</v>
      </c>
      <c r="AN74" s="47" t="n">
        <v>7.5</v>
      </c>
      <c r="AO74" s="47" t="n">
        <f aca="false">AVERAGE(Table2785[[#This Row],[6Di Access to foreign television (cable/ satellite)]:[6Dii Access to foreign newspapers]])</f>
        <v>7.5</v>
      </c>
      <c r="AP74" s="47" t="n">
        <v>10</v>
      </c>
      <c r="AQ74" s="42" t="n">
        <f aca="false">AVERAGE(AJ74:AL74,AO74:AP74)</f>
        <v>6.95</v>
      </c>
      <c r="AR74" s="42" t="n">
        <v>0</v>
      </c>
      <c r="AS74" s="42" t="n">
        <v>10</v>
      </c>
      <c r="AT74" s="42" t="n">
        <v>10</v>
      </c>
      <c r="AU74" s="42" t="n">
        <f aca="false">IFERROR(AVERAGE(AS74:AT74),"-")</f>
        <v>10</v>
      </c>
      <c r="AV74" s="42" t="n">
        <f aca="false">AVERAGE(AR74,AU74)</f>
        <v>5</v>
      </c>
      <c r="AW74" s="43" t="n">
        <f aca="false">AVERAGE(Table2785[[#This Row],[RULE OF LAW]],Table2785[[#This Row],[SECURITY &amp; SAFETY]],Table2785[[#This Row],[PERSONAL FREEDOM (minus Security &amp;Safety and Rule of Law)]],Table2785[[#This Row],[PERSONAL FREEDOM (minus Security &amp;Safety and Rule of Law)]])</f>
        <v>5.89367671842178</v>
      </c>
      <c r="AX74" s="44" t="n">
        <v>7.86</v>
      </c>
      <c r="AY74" s="45" t="n">
        <f aca="false">AVERAGE(Table2785[[#This Row],[PERSONAL FREEDOM]:[ECONOMIC FREEDOM]])</f>
        <v>6.87683835921089</v>
      </c>
      <c r="AZ74" s="61" t="n">
        <f aca="false">RANK(BA74,$BA$2:$BA$154)</f>
        <v>76</v>
      </c>
      <c r="BA74" s="30" t="n">
        <f aca="false">ROUND(AY74, 2)</f>
        <v>6.88</v>
      </c>
      <c r="BB74" s="43" t="n">
        <f aca="false">Table2785[[#This Row],[1 Rule of Law]]</f>
        <v>5.38095238095238</v>
      </c>
      <c r="BC74" s="43" t="n">
        <f aca="false">Table2785[[#This Row],[2 Security &amp; Safety]]</f>
        <v>7.66375449273475</v>
      </c>
      <c r="BD74" s="43" t="e">
        <f aca="false">AVERAGE(AQ74,U74,AI74,AV74,X74)</f>
        <v>#N/A</v>
      </c>
    </row>
    <row r="75" customFormat="false" ht="15" hidden="false" customHeight="true" outlineLevel="0" collapsed="false">
      <c r="A75" s="41" t="s">
        <v>129</v>
      </c>
      <c r="B75" s="42" t="n">
        <v>4.8</v>
      </c>
      <c r="C75" s="42" t="n">
        <v>4.7</v>
      </c>
      <c r="D75" s="42" t="n">
        <v>4</v>
      </c>
      <c r="E75" s="42" t="n">
        <v>4.50634920634921</v>
      </c>
      <c r="F75" s="42" t="n">
        <v>6.88</v>
      </c>
      <c r="G75" s="42" t="n">
        <v>0</v>
      </c>
      <c r="H75" s="42" t="n">
        <v>10</v>
      </c>
      <c r="I75" s="42" t="n">
        <v>7.5</v>
      </c>
      <c r="J75" s="42" t="n">
        <v>9.98456008871094</v>
      </c>
      <c r="K75" s="42" t="n">
        <v>9.98610407983984</v>
      </c>
      <c r="L75" s="42" t="n">
        <f aca="false">AVERAGE(Table2785[[#This Row],[2Bi Disappearance]:[2Bv Terrorism Injured ]])</f>
        <v>7.49413283371016</v>
      </c>
      <c r="M75" s="42" t="n">
        <v>10</v>
      </c>
      <c r="N75" s="42" t="n">
        <v>10</v>
      </c>
      <c r="O75" s="47" t="n">
        <v>10</v>
      </c>
      <c r="P75" s="47" t="n">
        <f aca="false">AVERAGE(Table2785[[#This Row],[2Ci Female Genital Mutilation]:[2Ciii Equal Inheritance Rights]])</f>
        <v>10</v>
      </c>
      <c r="Q75" s="42" t="n">
        <f aca="false">AVERAGE(F75,L75,P75)</f>
        <v>8.12471094457005</v>
      </c>
      <c r="R75" s="42" t="n">
        <v>5</v>
      </c>
      <c r="S75" s="42" t="n">
        <v>5</v>
      </c>
      <c r="T75" s="42" t="n">
        <v>10</v>
      </c>
      <c r="U75" s="42" t="n">
        <f aca="false">AVERAGE(R75:T75)</f>
        <v>6.66666666666667</v>
      </c>
      <c r="V75" s="42" t="n">
        <v>2.5</v>
      </c>
      <c r="W75" s="42" t="n">
        <v>7.5</v>
      </c>
      <c r="X75" s="42" t="n">
        <f aca="false">AVERAGE(Table2785[[#This Row],[4A Freedom to establish religious organizations]:[4B Autonomy of religious organizations]])</f>
        <v>5</v>
      </c>
      <c r="Y75" s="42" t="n">
        <v>2.5</v>
      </c>
      <c r="Z75" s="42" t="n">
        <v>2.5</v>
      </c>
      <c r="AA75" s="42" t="n">
        <v>0</v>
      </c>
      <c r="AB75" s="42" t="n">
        <v>2.5</v>
      </c>
      <c r="AC75" s="42" t="n">
        <v>7.5</v>
      </c>
      <c r="AD75" s="42" t="e">
        <f aca="false">AVERAGE(Table2785[[#This Row],[5Ci Political parties]:[5ciii educational, sporting and cultural organizations]])</f>
        <v>#N/A</v>
      </c>
      <c r="AE75" s="42" t="n">
        <v>0</v>
      </c>
      <c r="AF75" s="42" t="n">
        <v>2.5</v>
      </c>
      <c r="AG75" s="42" t="n">
        <v>7.5</v>
      </c>
      <c r="AH75" s="42" t="e">
        <f aca="false">AVERAGE(Table2785[[#This Row],[5Di Political parties]:[5diii educational, sporting and cultural organizations5]])</f>
        <v>#N/A</v>
      </c>
      <c r="AI75" s="42" t="e">
        <f aca="false">AVERAGE(Y75,Z75,AD75,AH75)</f>
        <v>#N/A</v>
      </c>
      <c r="AJ75" s="42" t="n">
        <v>10</v>
      </c>
      <c r="AK75" s="47" t="n">
        <v>0.333333333333333</v>
      </c>
      <c r="AL75" s="47" t="n">
        <v>2</v>
      </c>
      <c r="AM75" s="47" t="n">
        <v>7.5</v>
      </c>
      <c r="AN75" s="47" t="n">
        <v>5</v>
      </c>
      <c r="AO75" s="47" t="n">
        <f aca="false">AVERAGE(Table2785[[#This Row],[6Di Access to foreign television (cable/ satellite)]:[6Dii Access to foreign newspapers]])</f>
        <v>6.25</v>
      </c>
      <c r="AP75" s="47" t="n">
        <v>7.5</v>
      </c>
      <c r="AQ75" s="42" t="n">
        <f aca="false">AVERAGE(AJ75:AL75,AO75:AP75)</f>
        <v>5.21666666666667</v>
      </c>
      <c r="AR75" s="42" t="n">
        <v>10</v>
      </c>
      <c r="AS75" s="42" t="n">
        <v>10</v>
      </c>
      <c r="AT75" s="42" t="n">
        <v>10</v>
      </c>
      <c r="AU75" s="42" t="n">
        <f aca="false">IFERROR(AVERAGE(AS75:AT75),"-")</f>
        <v>10</v>
      </c>
      <c r="AV75" s="42" t="n">
        <f aca="false">AVERAGE(AR75,AU75)</f>
        <v>10</v>
      </c>
      <c r="AW75" s="43" t="n">
        <f aca="false">AVERAGE(Table2785[[#This Row],[RULE OF LAW]],Table2785[[#This Row],[SECURITY &amp; SAFETY]],Table2785[[#This Row],[PERSONAL FREEDOM (minus Security &amp;Safety and Rule of Law)]],Table2785[[#This Row],[PERSONAL FREEDOM (minus Security &amp;Safety and Rule of Law)]])</f>
        <v>6.13776503772982</v>
      </c>
      <c r="AX75" s="44" t="n">
        <v>7.1</v>
      </c>
      <c r="AY75" s="45" t="n">
        <f aca="false">AVERAGE(Table2785[[#This Row],[PERSONAL FREEDOM]:[ECONOMIC FREEDOM]])</f>
        <v>6.61888251886491</v>
      </c>
      <c r="AZ75" s="61" t="n">
        <f aca="false">RANK(BA75,$BA$2:$BA$154)</f>
        <v>95</v>
      </c>
      <c r="BA75" s="30" t="n">
        <f aca="false">ROUND(AY75, 2)</f>
        <v>6.62</v>
      </c>
      <c r="BB75" s="43" t="n">
        <f aca="false">Table2785[[#This Row],[1 Rule of Law]]</f>
        <v>4.50634920634921</v>
      </c>
      <c r="BC75" s="43" t="n">
        <f aca="false">Table2785[[#This Row],[2 Security &amp; Safety]]</f>
        <v>8.12471094457005</v>
      </c>
      <c r="BD75" s="43" t="e">
        <f aca="false">AVERAGE(AQ75,U75,AI75,AV75,X75)</f>
        <v>#N/A</v>
      </c>
    </row>
    <row r="76" customFormat="false" ht="15" hidden="false" customHeight="true" outlineLevel="0" collapsed="false">
      <c r="A76" s="41" t="s">
        <v>130</v>
      </c>
      <c r="B76" s="42" t="n">
        <v>2.9</v>
      </c>
      <c r="C76" s="42" t="n">
        <v>4.4</v>
      </c>
      <c r="D76" s="42" t="n">
        <v>3.3</v>
      </c>
      <c r="E76" s="42" t="n">
        <v>3.54761904761905</v>
      </c>
      <c r="F76" s="42" t="n">
        <v>7.44</v>
      </c>
      <c r="G76" s="42" t="n">
        <v>10</v>
      </c>
      <c r="H76" s="42" t="n">
        <v>10</v>
      </c>
      <c r="I76" s="42" t="n">
        <v>2.5</v>
      </c>
      <c r="J76" s="42" t="n">
        <v>0</v>
      </c>
      <c r="K76" s="42" t="n">
        <v>0</v>
      </c>
      <c r="L76" s="42" t="n">
        <f aca="false">AVERAGE(Table2785[[#This Row],[2Bi Disappearance]:[2Bv Terrorism Injured ]])</f>
        <v>4.5</v>
      </c>
      <c r="M76" s="42" t="n">
        <v>7.3</v>
      </c>
      <c r="N76" s="42" t="n">
        <v>10</v>
      </c>
      <c r="O76" s="47" t="n">
        <v>5</v>
      </c>
      <c r="P76" s="47" t="n">
        <f aca="false">AVERAGE(Table2785[[#This Row],[2Ci Female Genital Mutilation]:[2Ciii Equal Inheritance Rights]])</f>
        <v>7.43333333333333</v>
      </c>
      <c r="Q76" s="42" t="n">
        <f aca="false">AVERAGE(F76,L76,P76)</f>
        <v>6.45777777777778</v>
      </c>
      <c r="R76" s="42" t="n">
        <v>0</v>
      </c>
      <c r="S76" s="42" t="n">
        <v>5</v>
      </c>
      <c r="T76" s="42" t="n">
        <v>10</v>
      </c>
      <c r="U76" s="42" t="n">
        <f aca="false">AVERAGE(R76:T76)</f>
        <v>5</v>
      </c>
      <c r="V76" s="42" t="n">
        <v>10</v>
      </c>
      <c r="W76" s="42" t="n">
        <v>10</v>
      </c>
      <c r="X76" s="42" t="n">
        <f aca="false">AVERAGE(Table2785[[#This Row],[4A Freedom to establish religious organizations]:[4B Autonomy of religious organizations]])</f>
        <v>10</v>
      </c>
      <c r="Y76" s="42" t="n">
        <v>7.5</v>
      </c>
      <c r="Z76" s="42" t="n">
        <v>7.5</v>
      </c>
      <c r="AA76" s="42" t="n">
        <v>10</v>
      </c>
      <c r="AB76" s="42" t="n">
        <v>10</v>
      </c>
      <c r="AC76" s="42" t="n">
        <v>10</v>
      </c>
      <c r="AD76" s="42" t="e">
        <f aca="false">AVERAGE(Table2785[[#This Row],[5Ci Political parties]:[5ciii educational, sporting and cultural organizations]])</f>
        <v>#N/A</v>
      </c>
      <c r="AE76" s="42" t="n">
        <v>10</v>
      </c>
      <c r="AF76" s="42" t="n">
        <v>10</v>
      </c>
      <c r="AG76" s="42" t="n">
        <v>10</v>
      </c>
      <c r="AH76" s="42" t="e">
        <f aca="false">AVERAGE(Table2785[[#This Row],[5Di Political parties]:[5diii educational, sporting and cultural organizations5]])</f>
        <v>#N/A</v>
      </c>
      <c r="AI76" s="42" t="e">
        <f aca="false">AVERAGE(Y76,Z76,AD76,AH76)</f>
        <v>#N/A</v>
      </c>
      <c r="AJ76" s="42" t="n">
        <v>10</v>
      </c>
      <c r="AK76" s="47" t="n">
        <v>4.66666666666667</v>
      </c>
      <c r="AL76" s="47" t="n">
        <v>5</v>
      </c>
      <c r="AM76" s="47" t="n">
        <v>7.5</v>
      </c>
      <c r="AN76" s="47" t="n">
        <v>10</v>
      </c>
      <c r="AO76" s="47" t="n">
        <f aca="false">AVERAGE(Table2785[[#This Row],[6Di Access to foreign television (cable/ satellite)]:[6Dii Access to foreign newspapers]])</f>
        <v>8.75</v>
      </c>
      <c r="AP76" s="47" t="n">
        <v>10</v>
      </c>
      <c r="AQ76" s="42" t="n">
        <f aca="false">AVERAGE(AJ76:AL76,AO76:AP76)</f>
        <v>7.68333333333333</v>
      </c>
      <c r="AR76" s="42" t="n">
        <v>5</v>
      </c>
      <c r="AS76" s="42" t="n">
        <v>0</v>
      </c>
      <c r="AT76" s="42" t="n">
        <v>10</v>
      </c>
      <c r="AU76" s="42" t="n">
        <f aca="false">IFERROR(AVERAGE(AS76:AT76),"-")</f>
        <v>5</v>
      </c>
      <c r="AV76" s="42" t="n">
        <f aca="false">AVERAGE(AR76,AU76)</f>
        <v>5</v>
      </c>
      <c r="AW76" s="43" t="n">
        <f aca="false">AVERAGE(Table2785[[#This Row],[RULE OF LAW]],Table2785[[#This Row],[SECURITY &amp; SAFETY]],Table2785[[#This Row],[PERSONAL FREEDOM (minus Security &amp;Safety and Rule of Law)]],Table2785[[#This Row],[PERSONAL FREEDOM (minus Security &amp;Safety and Rule of Law)]])</f>
        <v>6.14468253968254</v>
      </c>
      <c r="AX76" s="44" t="n">
        <v>7.14</v>
      </c>
      <c r="AY76" s="45" t="n">
        <f aca="false">AVERAGE(Table2785[[#This Row],[PERSONAL FREEDOM]:[ECONOMIC FREEDOM]])</f>
        <v>6.64234126984127</v>
      </c>
      <c r="AZ76" s="61" t="n">
        <f aca="false">RANK(BA76,$BA$2:$BA$154)</f>
        <v>93</v>
      </c>
      <c r="BA76" s="30" t="n">
        <f aca="false">ROUND(AY76, 2)</f>
        <v>6.64</v>
      </c>
      <c r="BB76" s="43" t="n">
        <f aca="false">Table2785[[#This Row],[1 Rule of Law]]</f>
        <v>3.54761904761905</v>
      </c>
      <c r="BC76" s="43" t="n">
        <f aca="false">Table2785[[#This Row],[2 Security &amp; Safety]]</f>
        <v>6.45777777777778</v>
      </c>
      <c r="BD76" s="43" t="e">
        <f aca="false">AVERAGE(AQ76,U76,AI76,AV76,X76)</f>
        <v>#N/A</v>
      </c>
    </row>
    <row r="77" customFormat="false" ht="15" hidden="false" customHeight="true" outlineLevel="0" collapsed="false">
      <c r="A77" s="41" t="s">
        <v>131</v>
      </c>
      <c r="B77" s="42" t="n">
        <v>7.8</v>
      </c>
      <c r="C77" s="42" t="n">
        <v>7.3</v>
      </c>
      <c r="D77" s="42" t="n">
        <v>7.6</v>
      </c>
      <c r="E77" s="42" t="n">
        <v>7.57936507936508</v>
      </c>
      <c r="F77" s="42" t="n">
        <v>9.64</v>
      </c>
      <c r="G77" s="42" t="n">
        <v>10</v>
      </c>
      <c r="H77" s="42" t="n">
        <v>10</v>
      </c>
      <c r="I77" s="42" t="n">
        <v>7.5</v>
      </c>
      <c r="J77" s="42" t="n">
        <v>10</v>
      </c>
      <c r="K77" s="42" t="n">
        <v>10</v>
      </c>
      <c r="L77" s="42" t="n">
        <f aca="false">AVERAGE(Table2785[[#This Row],[2Bi Disappearance]:[2Bv Terrorism Injured ]])</f>
        <v>9.5</v>
      </c>
      <c r="M77" s="42" t="s">
        <v>60</v>
      </c>
      <c r="N77" s="42" t="n">
        <v>10</v>
      </c>
      <c r="O77" s="47" t="n">
        <v>10</v>
      </c>
      <c r="P77" s="47" t="n">
        <f aca="false">AVERAGE(Table2785[[#This Row],[2Ci Female Genital Mutilation]:[2Ciii Equal Inheritance Rights]])</f>
        <v>10</v>
      </c>
      <c r="Q77" s="42" t="n">
        <f aca="false">AVERAGE(F77,L77,P77)</f>
        <v>9.71333333333333</v>
      </c>
      <c r="R77" s="42" t="n">
        <v>10</v>
      </c>
      <c r="S77" s="42" t="n">
        <v>5</v>
      </c>
      <c r="T77" s="42" t="n">
        <v>10</v>
      </c>
      <c r="U77" s="42" t="n">
        <f aca="false">AVERAGE(R77:T77)</f>
        <v>8.33333333333333</v>
      </c>
      <c r="V77" s="42" t="n">
        <v>7.5</v>
      </c>
      <c r="W77" s="42" t="n">
        <v>7.5</v>
      </c>
      <c r="X77" s="42" t="n">
        <f aca="false">AVERAGE(Table2785[[#This Row],[4A Freedom to establish religious organizations]:[4B Autonomy of religious organizations]])</f>
        <v>7.5</v>
      </c>
      <c r="Y77" s="42" t="n">
        <v>10</v>
      </c>
      <c r="Z77" s="42" t="n">
        <v>10</v>
      </c>
      <c r="AA77" s="42" t="n">
        <v>7.5</v>
      </c>
      <c r="AB77" s="42" t="n">
        <v>7.5</v>
      </c>
      <c r="AC77" s="42" t="n">
        <v>7.5</v>
      </c>
      <c r="AD77" s="42" t="e">
        <f aca="false">AVERAGE(Table2785[[#This Row],[5Ci Political parties]:[5ciii educational, sporting and cultural organizations]])</f>
        <v>#N/A</v>
      </c>
      <c r="AE77" s="42" t="n">
        <v>7.5</v>
      </c>
      <c r="AF77" s="42" t="n">
        <v>7.5</v>
      </c>
      <c r="AG77" s="42" t="n">
        <v>7.5</v>
      </c>
      <c r="AH77" s="42" t="e">
        <f aca="false">AVERAGE(Table2785[[#This Row],[5Di Political parties]:[5diii educational, sporting and cultural organizations5]])</f>
        <v>#N/A</v>
      </c>
      <c r="AI77" s="42" t="e">
        <f aca="false">AVERAGE(Y77,Z77,AD77,AH77)</f>
        <v>#N/A</v>
      </c>
      <c r="AJ77" s="42" t="n">
        <v>10</v>
      </c>
      <c r="AK77" s="47" t="n">
        <v>7</v>
      </c>
      <c r="AL77" s="47" t="n">
        <v>6.75</v>
      </c>
      <c r="AM77" s="47" t="n">
        <v>10</v>
      </c>
      <c r="AN77" s="47" t="n">
        <v>10</v>
      </c>
      <c r="AO77" s="47" t="n">
        <f aca="false">AVERAGE(Table2785[[#This Row],[6Di Access to foreign television (cable/ satellite)]:[6Dii Access to foreign newspapers]])</f>
        <v>10</v>
      </c>
      <c r="AP77" s="47" t="n">
        <v>7.5</v>
      </c>
      <c r="AQ77" s="42" t="n">
        <f aca="false">AVERAGE(AJ77:AL77,AO77:AP77)</f>
        <v>8.25</v>
      </c>
      <c r="AR77" s="42" t="n">
        <v>10</v>
      </c>
      <c r="AS77" s="42" t="n">
        <v>10</v>
      </c>
      <c r="AT77" s="42" t="n">
        <v>10</v>
      </c>
      <c r="AU77" s="42" t="n">
        <f aca="false">IFERROR(AVERAGE(AS77:AT77),"-")</f>
        <v>10</v>
      </c>
      <c r="AV77" s="42" t="n">
        <f aca="false">AVERAGE(AR77,AU77)</f>
        <v>10</v>
      </c>
      <c r="AW77" s="43" t="n">
        <f aca="false">AVERAGE(Table2785[[#This Row],[RULE OF LAW]],Table2785[[#This Row],[SECURITY &amp; SAFETY]],Table2785[[#This Row],[PERSONAL FREEDOM (minus Security &amp;Safety and Rule of Law)]],Table2785[[#This Row],[PERSONAL FREEDOM (minus Security &amp;Safety and Rule of Law)]])</f>
        <v>8.60650793650794</v>
      </c>
      <c r="AX77" s="44" t="n">
        <v>7.46</v>
      </c>
      <c r="AY77" s="45" t="n">
        <f aca="false">AVERAGE(Table2785[[#This Row],[PERSONAL FREEDOM]:[ECONOMIC FREEDOM]])</f>
        <v>8.03325396825397</v>
      </c>
      <c r="AZ77" s="61" t="n">
        <f aca="false">RANK(BA77,$BA$2:$BA$154)</f>
        <v>32</v>
      </c>
      <c r="BA77" s="30" t="n">
        <f aca="false">ROUND(AY77, 2)</f>
        <v>8.03</v>
      </c>
      <c r="BB77" s="43" t="n">
        <f aca="false">Table2785[[#This Row],[1 Rule of Law]]</f>
        <v>7.57936507936508</v>
      </c>
      <c r="BC77" s="43" t="n">
        <f aca="false">Table2785[[#This Row],[2 Security &amp; Safety]]</f>
        <v>9.71333333333333</v>
      </c>
      <c r="BD77" s="43" t="e">
        <f aca="false">AVERAGE(AQ77,U77,AI77,AV77,X77)</f>
        <v>#N/A</v>
      </c>
    </row>
    <row r="78" customFormat="false" ht="15" hidden="false" customHeight="true" outlineLevel="0" collapsed="false">
      <c r="A78" s="41" t="s">
        <v>132</v>
      </c>
      <c r="B78" s="42" t="s">
        <v>60</v>
      </c>
      <c r="C78" s="42" t="s">
        <v>60</v>
      </c>
      <c r="D78" s="42" t="s">
        <v>60</v>
      </c>
      <c r="E78" s="42" t="n">
        <v>5.7867</v>
      </c>
      <c r="F78" s="42" t="n">
        <v>9.84</v>
      </c>
      <c r="G78" s="42" t="n">
        <v>10</v>
      </c>
      <c r="H78" s="42" t="n">
        <v>10</v>
      </c>
      <c r="I78" s="42" t="n">
        <v>7.5</v>
      </c>
      <c r="J78" s="42" t="n">
        <v>10</v>
      </c>
      <c r="K78" s="42" t="n">
        <v>10</v>
      </c>
      <c r="L78" s="42" t="n">
        <f aca="false">AVERAGE(Table2785[[#This Row],[2Bi Disappearance]:[2Bv Terrorism Injured ]])</f>
        <v>9.5</v>
      </c>
      <c r="M78" s="42" t="n">
        <v>10</v>
      </c>
      <c r="N78" s="42" t="n">
        <v>5</v>
      </c>
      <c r="O78" s="47" t="n">
        <v>2.5</v>
      </c>
      <c r="P78" s="47" t="n">
        <f aca="false">AVERAGE(Table2785[[#This Row],[2Ci Female Genital Mutilation]:[2Ciii Equal Inheritance Rights]])</f>
        <v>5.83333333333333</v>
      </c>
      <c r="Q78" s="42" t="n">
        <f aca="false">AVERAGE(F78,L78,P78)</f>
        <v>8.39111111111111</v>
      </c>
      <c r="R78" s="42" t="n">
        <v>10</v>
      </c>
      <c r="S78" s="42" t="n">
        <v>0</v>
      </c>
      <c r="T78" s="42" t="n">
        <v>0</v>
      </c>
      <c r="U78" s="42" t="n">
        <f aca="false">AVERAGE(R78:T78)</f>
        <v>3.33333333333333</v>
      </c>
      <c r="V78" s="42" t="n">
        <v>2.5</v>
      </c>
      <c r="W78" s="42" t="n">
        <v>7.5</v>
      </c>
      <c r="X78" s="42" t="n">
        <f aca="false">AVERAGE(Table2785[[#This Row],[4A Freedom to establish religious organizations]:[4B Autonomy of religious organizations]])</f>
        <v>5</v>
      </c>
      <c r="Y78" s="42" t="n">
        <v>7.5</v>
      </c>
      <c r="Z78" s="42" t="n">
        <v>10</v>
      </c>
      <c r="AA78" s="42" t="n">
        <v>0</v>
      </c>
      <c r="AB78" s="42" t="n">
        <v>7.5</v>
      </c>
      <c r="AC78" s="42" t="n">
        <v>5</v>
      </c>
      <c r="AD78" s="42" t="e">
        <f aca="false">AVERAGE(Table2785[[#This Row],[5Ci Political parties]:[5ciii educational, sporting and cultural organizations]])</f>
        <v>#N/A</v>
      </c>
      <c r="AE78" s="42" t="n">
        <v>0</v>
      </c>
      <c r="AF78" s="42" t="n">
        <v>2.5</v>
      </c>
      <c r="AG78" s="42" t="n">
        <v>2.5</v>
      </c>
      <c r="AH78" s="42" t="e">
        <f aca="false">AVERAGE(Table2785[[#This Row],[5Di Political parties]:[5diii educational, sporting and cultural organizations5]])</f>
        <v>#N/A</v>
      </c>
      <c r="AI78" s="42" t="e">
        <f aca="false">AVERAGE(Y78,Z78,AD78,AH78)</f>
        <v>#N/A</v>
      </c>
      <c r="AJ78" s="42" t="n">
        <v>10</v>
      </c>
      <c r="AK78" s="47" t="n">
        <v>3.33333333333333</v>
      </c>
      <c r="AL78" s="47" t="n">
        <v>4.25</v>
      </c>
      <c r="AM78" s="47" t="n">
        <v>7.5</v>
      </c>
      <c r="AN78" s="47" t="n">
        <v>5</v>
      </c>
      <c r="AO78" s="47" t="n">
        <f aca="false">AVERAGE(Table2785[[#This Row],[6Di Access to foreign television (cable/ satellite)]:[6Dii Access to foreign newspapers]])</f>
        <v>6.25</v>
      </c>
      <c r="AP78" s="47" t="n">
        <v>5</v>
      </c>
      <c r="AQ78" s="42" t="n">
        <f aca="false">AVERAGE(AJ78:AL78,AO78:AP78)</f>
        <v>5.76666666666667</v>
      </c>
      <c r="AR78" s="42" t="n">
        <v>2.5</v>
      </c>
      <c r="AS78" s="42" t="n">
        <v>0</v>
      </c>
      <c r="AT78" s="42" t="n">
        <v>10</v>
      </c>
      <c r="AU78" s="42" t="n">
        <f aca="false">IFERROR(AVERAGE(AS78:AT78),"-")</f>
        <v>5</v>
      </c>
      <c r="AV78" s="42" t="n">
        <f aca="false">AVERAGE(AR78,AU78)</f>
        <v>3.75</v>
      </c>
      <c r="AW78" s="43" t="n">
        <f aca="false">AVERAGE(Table2785[[#This Row],[RULE OF LAW]],Table2785[[#This Row],[SECURITY &amp; SAFETY]],Table2785[[#This Row],[PERSONAL FREEDOM (minus Security &amp;Safety and Rule of Law)]],Table2785[[#This Row],[PERSONAL FREEDOM (minus Security &amp;Safety and Rule of Law)]])</f>
        <v>5.91278611111111</v>
      </c>
      <c r="AX78" s="44" t="n">
        <v>7.24</v>
      </c>
      <c r="AY78" s="45" t="n">
        <f aca="false">AVERAGE(Table2785[[#This Row],[PERSONAL FREEDOM]:[ECONOMIC FREEDOM]])</f>
        <v>6.57639305555556</v>
      </c>
      <c r="AZ78" s="61" t="n">
        <f aca="false">RANK(BA78,$BA$2:$BA$154)</f>
        <v>97</v>
      </c>
      <c r="BA78" s="30" t="n">
        <f aca="false">ROUND(AY78, 2)</f>
        <v>6.58</v>
      </c>
      <c r="BB78" s="43" t="n">
        <f aca="false">Table2785[[#This Row],[1 Rule of Law]]</f>
        <v>5.7867</v>
      </c>
      <c r="BC78" s="43" t="n">
        <f aca="false">Table2785[[#This Row],[2 Security &amp; Safety]]</f>
        <v>8.39111111111111</v>
      </c>
      <c r="BD78" s="43" t="e">
        <f aca="false">AVERAGE(AQ78,U78,AI78,AV78,X78)</f>
        <v>#N/A</v>
      </c>
    </row>
    <row r="79" customFormat="false" ht="15" hidden="false" customHeight="true" outlineLevel="0" collapsed="false">
      <c r="A79" s="41" t="s">
        <v>133</v>
      </c>
      <c r="B79" s="42" t="n">
        <v>3.9</v>
      </c>
      <c r="C79" s="42" t="n">
        <v>4.2</v>
      </c>
      <c r="D79" s="42" t="n">
        <v>3.3</v>
      </c>
      <c r="E79" s="42" t="n">
        <v>3.82380952380952</v>
      </c>
      <c r="F79" s="42" t="n">
        <v>6.36</v>
      </c>
      <c r="G79" s="42" t="n">
        <v>0</v>
      </c>
      <c r="H79" s="42" t="n">
        <v>10</v>
      </c>
      <c r="I79" s="42" t="n">
        <v>2.5</v>
      </c>
      <c r="J79" s="42" t="n">
        <v>10</v>
      </c>
      <c r="K79" s="42" t="n">
        <v>10</v>
      </c>
      <c r="L79" s="42" t="n">
        <f aca="false">AVERAGE(Table2785[[#This Row],[2Bi Disappearance]:[2Bv Terrorism Injured ]])</f>
        <v>6.5</v>
      </c>
      <c r="M79" s="42" t="n">
        <v>10</v>
      </c>
      <c r="N79" s="42" t="n">
        <v>10</v>
      </c>
      <c r="O79" s="47" t="n">
        <v>5</v>
      </c>
      <c r="P79" s="47" t="n">
        <f aca="false">AVERAGE(Table2785[[#This Row],[2Ci Female Genital Mutilation]:[2Ciii Equal Inheritance Rights]])</f>
        <v>8.33333333333333</v>
      </c>
      <c r="Q79" s="42" t="n">
        <f aca="false">AVERAGE(F79,L79,P79)</f>
        <v>7.06444444444445</v>
      </c>
      <c r="R79" s="42" t="n">
        <v>5</v>
      </c>
      <c r="S79" s="42" t="n">
        <v>5</v>
      </c>
      <c r="T79" s="42" t="n">
        <v>5</v>
      </c>
      <c r="U79" s="42" t="n">
        <f aca="false">AVERAGE(R79:T79)</f>
        <v>5</v>
      </c>
      <c r="V79" s="42" t="s">
        <v>60</v>
      </c>
      <c r="W79" s="42" t="s">
        <v>60</v>
      </c>
      <c r="X79" s="42" t="s">
        <v>60</v>
      </c>
      <c r="Y79" s="42" t="s">
        <v>60</v>
      </c>
      <c r="Z79" s="42" t="s">
        <v>60</v>
      </c>
      <c r="AA79" s="42" t="s">
        <v>60</v>
      </c>
      <c r="AB79" s="42" t="s">
        <v>60</v>
      </c>
      <c r="AC79" s="42" t="s">
        <v>60</v>
      </c>
      <c r="AD79" s="42" t="s">
        <v>60</v>
      </c>
      <c r="AE79" s="42" t="s">
        <v>60</v>
      </c>
      <c r="AF79" s="42" t="s">
        <v>60</v>
      </c>
      <c r="AG79" s="42" t="s">
        <v>60</v>
      </c>
      <c r="AH79" s="42" t="s">
        <v>60</v>
      </c>
      <c r="AI79" s="42" t="s">
        <v>60</v>
      </c>
      <c r="AJ79" s="42" t="n">
        <v>10</v>
      </c>
      <c r="AK79" s="47" t="n">
        <v>3.33333333333333</v>
      </c>
      <c r="AL79" s="47" t="n">
        <v>2.75</v>
      </c>
      <c r="AM79" s="47" t="s">
        <v>60</v>
      </c>
      <c r="AN79" s="47" t="s">
        <v>60</v>
      </c>
      <c r="AO79" s="47" t="s">
        <v>60</v>
      </c>
      <c r="AP79" s="47" t="s">
        <v>60</v>
      </c>
      <c r="AQ79" s="42" t="n">
        <f aca="false">AVERAGE(AJ79:AL79,AO79:AP79)</f>
        <v>5.36111111111111</v>
      </c>
      <c r="AR79" s="42" t="n">
        <v>10</v>
      </c>
      <c r="AS79" s="42" t="n">
        <v>10</v>
      </c>
      <c r="AT79" s="42" t="n">
        <v>10</v>
      </c>
      <c r="AU79" s="42" t="n">
        <f aca="false">IFERROR(AVERAGE(AS79:AT79),"-")</f>
        <v>10</v>
      </c>
      <c r="AV79" s="42" t="n">
        <f aca="false">AVERAGE(AR79,AU79)</f>
        <v>10</v>
      </c>
      <c r="AW79" s="43" t="n">
        <f aca="false">AVERAGE(Table2785[[#This Row],[RULE OF LAW]],Table2785[[#This Row],[SECURITY &amp; SAFETY]],Table2785[[#This Row],[PERSONAL FREEDOM (minus Security &amp;Safety and Rule of Law)]],Table2785[[#This Row],[PERSONAL FREEDOM (minus Security &amp;Safety and Rule of Law)]])</f>
        <v>6.11558201058201</v>
      </c>
      <c r="AX79" s="44" t="n">
        <v>6.63</v>
      </c>
      <c r="AY79" s="45" t="n">
        <f aca="false">AVERAGE(Table2785[[#This Row],[PERSONAL FREEDOM]:[ECONOMIC FREEDOM]])</f>
        <v>6.37279100529101</v>
      </c>
      <c r="AZ79" s="61" t="n">
        <f aca="false">RANK(BA79,$BA$2:$BA$154)</f>
        <v>110</v>
      </c>
      <c r="BA79" s="30" t="n">
        <f aca="false">ROUND(AY79, 2)</f>
        <v>6.37</v>
      </c>
      <c r="BB79" s="43" t="n">
        <f aca="false">Table2785[[#This Row],[1 Rule of Law]]</f>
        <v>3.82380952380952</v>
      </c>
      <c r="BC79" s="43" t="n">
        <f aca="false">Table2785[[#This Row],[2 Security &amp; Safety]]</f>
        <v>7.06444444444445</v>
      </c>
      <c r="BD79" s="43" t="n">
        <f aca="false">AVERAGE(AQ79,U79,AI79,AV79,X79)</f>
        <v>6.78703703703704</v>
      </c>
    </row>
    <row r="80" customFormat="false" ht="15" hidden="false" customHeight="true" outlineLevel="0" collapsed="false">
      <c r="A80" s="41" t="s">
        <v>134</v>
      </c>
      <c r="B80" s="42" t="s">
        <v>60</v>
      </c>
      <c r="C80" s="42" t="s">
        <v>60</v>
      </c>
      <c r="D80" s="42" t="s">
        <v>60</v>
      </c>
      <c r="E80" s="42" t="n">
        <v>6.352115</v>
      </c>
      <c r="F80" s="42" t="n">
        <v>8.12</v>
      </c>
      <c r="G80" s="42" t="n">
        <v>10</v>
      </c>
      <c r="H80" s="42" t="n">
        <v>10</v>
      </c>
      <c r="I80" s="42" t="n">
        <v>10</v>
      </c>
      <c r="J80" s="42" t="n">
        <v>10</v>
      </c>
      <c r="K80" s="42" t="n">
        <v>10</v>
      </c>
      <c r="L80" s="42" t="n">
        <f aca="false">AVERAGE(Table2785[[#This Row],[2Bi Disappearance]:[2Bv Terrorism Injured ]])</f>
        <v>10</v>
      </c>
      <c r="M80" s="42" t="n">
        <v>10</v>
      </c>
      <c r="N80" s="42" t="n">
        <v>10</v>
      </c>
      <c r="O80" s="47" t="n">
        <v>10</v>
      </c>
      <c r="P80" s="47" t="n">
        <f aca="false">AVERAGE(Table2785[[#This Row],[2Ci Female Genital Mutilation]:[2Ciii Equal Inheritance Rights]])</f>
        <v>10</v>
      </c>
      <c r="Q80" s="42" t="n">
        <f aca="false">AVERAGE(F80,L80,P80)</f>
        <v>9.37333333333333</v>
      </c>
      <c r="R80" s="42" t="n">
        <v>10</v>
      </c>
      <c r="S80" s="42" t="n">
        <v>10</v>
      </c>
      <c r="T80" s="42" t="n">
        <v>10</v>
      </c>
      <c r="U80" s="42" t="n">
        <f aca="false">AVERAGE(R80:T80)</f>
        <v>10</v>
      </c>
      <c r="V80" s="42" t="n">
        <v>10</v>
      </c>
      <c r="W80" s="42" t="n">
        <v>10</v>
      </c>
      <c r="X80" s="42" t="n">
        <f aca="false">AVERAGE(Table2785[[#This Row],[4A Freedom to establish religious organizations]:[4B Autonomy of religious organizations]])</f>
        <v>10</v>
      </c>
      <c r="Y80" s="42" t="n">
        <v>10</v>
      </c>
      <c r="Z80" s="42" t="n">
        <v>10</v>
      </c>
      <c r="AA80" s="42" t="n">
        <v>10</v>
      </c>
      <c r="AB80" s="42" t="n">
        <v>10</v>
      </c>
      <c r="AC80" s="42" t="n">
        <v>10</v>
      </c>
      <c r="AD80" s="42" t="e">
        <f aca="false">AVERAGE(Table2785[[#This Row],[5Ci Political parties]:[5ciii educational, sporting and cultural organizations]])</f>
        <v>#N/A</v>
      </c>
      <c r="AE80" s="42" t="n">
        <v>10</v>
      </c>
      <c r="AF80" s="42" t="n">
        <v>10</v>
      </c>
      <c r="AG80" s="42" t="n">
        <v>10</v>
      </c>
      <c r="AH80" s="42" t="e">
        <f aca="false">AVERAGE(Table2785[[#This Row],[5Di Political parties]:[5diii educational, sporting and cultural organizations5]])</f>
        <v>#N/A</v>
      </c>
      <c r="AI80" s="42" t="n">
        <f aca="false">AVERAGE(Y80,Z80,AD80,AH80)</f>
        <v>10</v>
      </c>
      <c r="AJ80" s="42" t="n">
        <v>10</v>
      </c>
      <c r="AK80" s="47" t="n">
        <v>8</v>
      </c>
      <c r="AL80" s="47" t="n">
        <v>7</v>
      </c>
      <c r="AM80" s="47" t="n">
        <v>10</v>
      </c>
      <c r="AN80" s="47" t="n">
        <v>10</v>
      </c>
      <c r="AO80" s="47" t="n">
        <f aca="false">AVERAGE(Table2785[[#This Row],[6Di Access to foreign television (cable/ satellite)]:[6Dii Access to foreign newspapers]])</f>
        <v>10</v>
      </c>
      <c r="AP80" s="47" t="n">
        <v>10</v>
      </c>
      <c r="AQ80" s="42" t="n">
        <f aca="false">AVERAGE(AJ80:AL80,AO80:AP80)</f>
        <v>9</v>
      </c>
      <c r="AR80" s="42" t="n">
        <v>10</v>
      </c>
      <c r="AS80" s="42" t="n">
        <v>10</v>
      </c>
      <c r="AT80" s="42" t="n">
        <v>10</v>
      </c>
      <c r="AU80" s="42" t="n">
        <f aca="false">IFERROR(AVERAGE(AS80:AT80),"-")</f>
        <v>10</v>
      </c>
      <c r="AV80" s="42" t="n">
        <f aca="false">AVERAGE(AR80,AU80)</f>
        <v>10</v>
      </c>
      <c r="AW80" s="43" t="n">
        <f aca="false">AVERAGE(Table2785[[#This Row],[RULE OF LAW]],Table2785[[#This Row],[SECURITY &amp; SAFETY]],Table2785[[#This Row],[PERSONAL FREEDOM (minus Security &amp;Safety and Rule of Law)]],Table2785[[#This Row],[PERSONAL FREEDOM (minus Security &amp;Safety and Rule of Law)]])</f>
        <v>8.83136208333333</v>
      </c>
      <c r="AX80" s="44" t="n">
        <v>7.35</v>
      </c>
      <c r="AY80" s="45" t="n">
        <f aca="false">AVERAGE(Table2785[[#This Row],[PERSONAL FREEDOM]:[ECONOMIC FREEDOM]])</f>
        <v>8.09068104166667</v>
      </c>
      <c r="AZ80" s="61" t="n">
        <f aca="false">RANK(BA80,$BA$2:$BA$154)</f>
        <v>28</v>
      </c>
      <c r="BA80" s="30" t="n">
        <f aca="false">ROUND(AY80, 2)</f>
        <v>8.09</v>
      </c>
      <c r="BB80" s="43" t="n">
        <f aca="false">Table2785[[#This Row],[1 Rule of Law]]</f>
        <v>6.352115</v>
      </c>
      <c r="BC80" s="43" t="n">
        <f aca="false">Table2785[[#This Row],[2 Security &amp; Safety]]</f>
        <v>9.37333333333333</v>
      </c>
      <c r="BD80" s="43" t="n">
        <f aca="false">AVERAGE(AQ80,U80,AI80,AV80,X80)</f>
        <v>9.8</v>
      </c>
    </row>
    <row r="81" customFormat="false" ht="15" hidden="false" customHeight="true" outlineLevel="0" collapsed="false">
      <c r="A81" s="41" t="s">
        <v>208</v>
      </c>
      <c r="B81" s="42" t="n">
        <v>6.1</v>
      </c>
      <c r="C81" s="42" t="n">
        <v>4.5</v>
      </c>
      <c r="D81" s="42" t="n">
        <v>4.1</v>
      </c>
      <c r="E81" s="42" t="n">
        <v>4.90952380952381</v>
      </c>
      <c r="F81" s="42" t="n">
        <v>9.12</v>
      </c>
      <c r="G81" s="42" t="n">
        <v>5</v>
      </c>
      <c r="H81" s="42" t="n">
        <v>10</v>
      </c>
      <c r="I81" s="42" t="n">
        <v>2.5</v>
      </c>
      <c r="J81" s="42" t="n">
        <v>8.53768745018998</v>
      </c>
      <c r="K81" s="42" t="n">
        <v>1.03114969449854</v>
      </c>
      <c r="L81" s="42" t="n">
        <f aca="false">AVERAGE(Table2785[[#This Row],[2Bi Disappearance]:[2Bv Terrorism Injured ]])</f>
        <v>5.4137674289377</v>
      </c>
      <c r="M81" s="42" t="n">
        <v>10</v>
      </c>
      <c r="N81" s="42" t="n">
        <v>10</v>
      </c>
      <c r="O81" s="47" t="n">
        <v>5</v>
      </c>
      <c r="P81" s="47" t="n">
        <f aca="false">AVERAGE(Table2785[[#This Row],[2Ci Female Genital Mutilation]:[2Ciii Equal Inheritance Rights]])</f>
        <v>8.33333333333333</v>
      </c>
      <c r="Q81" s="42" t="n">
        <f aca="false">AVERAGE(F81,L81,P81)</f>
        <v>7.62236692075701</v>
      </c>
      <c r="R81" s="42" t="n">
        <v>5</v>
      </c>
      <c r="S81" s="42" t="n">
        <v>5</v>
      </c>
      <c r="T81" s="42" t="n">
        <v>5</v>
      </c>
      <c r="U81" s="42" t="n">
        <f aca="false">AVERAGE(R81:T81)</f>
        <v>5</v>
      </c>
      <c r="V81" s="42" t="n">
        <v>7.5</v>
      </c>
      <c r="W81" s="42" t="n">
        <v>10</v>
      </c>
      <c r="X81" s="42" t="n">
        <f aca="false">AVERAGE(Table2785[[#This Row],[4A Freedom to establish religious organizations]:[4B Autonomy of religious organizations]])</f>
        <v>8.75</v>
      </c>
      <c r="Y81" s="42" t="n">
        <v>10</v>
      </c>
      <c r="Z81" s="42" t="n">
        <v>10</v>
      </c>
      <c r="AA81" s="42" t="n">
        <v>10</v>
      </c>
      <c r="AB81" s="42" t="n">
        <v>7.5</v>
      </c>
      <c r="AC81" s="42" t="n">
        <v>7.5</v>
      </c>
      <c r="AD81" s="42" t="e">
        <f aca="false">AVERAGE(Table2785[[#This Row],[5Ci Political parties]:[5ciii educational, sporting and cultural organizations]])</f>
        <v>#N/A</v>
      </c>
      <c r="AE81" s="42" t="n">
        <v>7.5</v>
      </c>
      <c r="AF81" s="42" t="n">
        <v>7.5</v>
      </c>
      <c r="AG81" s="42" t="n">
        <v>10</v>
      </c>
      <c r="AH81" s="42" t="e">
        <f aca="false">AVERAGE(Table2785[[#This Row],[5Di Political parties]:[5diii educational, sporting and cultural organizations5]])</f>
        <v>#N/A</v>
      </c>
      <c r="AI81" s="42" t="n">
        <f aca="false">AVERAGE(Y81,Z81,AD81,AH81)</f>
        <v>9.16666666666667</v>
      </c>
      <c r="AJ81" s="42" t="n">
        <v>0</v>
      </c>
      <c r="AK81" s="47" t="n">
        <v>4</v>
      </c>
      <c r="AL81" s="47" t="n">
        <v>4.75</v>
      </c>
      <c r="AM81" s="47" t="n">
        <v>10</v>
      </c>
      <c r="AN81" s="47" t="n">
        <v>10</v>
      </c>
      <c r="AO81" s="47" t="n">
        <f aca="false">AVERAGE(Table2785[[#This Row],[6Di Access to foreign television (cable/ satellite)]:[6Dii Access to foreign newspapers]])</f>
        <v>10</v>
      </c>
      <c r="AP81" s="47" t="n">
        <v>10</v>
      </c>
      <c r="AQ81" s="42" t="n">
        <f aca="false">AVERAGE(AJ81:AL81,AO81:AP81)</f>
        <v>5.75</v>
      </c>
      <c r="AR81" s="42" t="n">
        <v>5</v>
      </c>
      <c r="AS81" s="42" t="n">
        <v>0</v>
      </c>
      <c r="AT81" s="42" t="n">
        <v>0</v>
      </c>
      <c r="AU81" s="42" t="n">
        <f aca="false">IFERROR(AVERAGE(AS81:AT81),"-")</f>
        <v>0</v>
      </c>
      <c r="AV81" s="42" t="n">
        <f aca="false">AVERAGE(AR81,AU81)</f>
        <v>2.5</v>
      </c>
      <c r="AW81" s="43" t="n">
        <f aca="false">AVERAGE(Table2785[[#This Row],[RULE OF LAW]],Table2785[[#This Row],[SECURITY &amp; SAFETY]],Table2785[[#This Row],[PERSONAL FREEDOM (minus Security &amp;Safety and Rule of Law)]],Table2785[[#This Row],[PERSONAL FREEDOM (minus Security &amp;Safety and Rule of Law)]])</f>
        <v>6.24963934923687</v>
      </c>
      <c r="AX81" s="44" t="n">
        <v>7.21</v>
      </c>
      <c r="AY81" s="45" t="n">
        <f aca="false">AVERAGE(Table2785[[#This Row],[PERSONAL FREEDOM]:[ECONOMIC FREEDOM]])</f>
        <v>6.72981967461844</v>
      </c>
      <c r="AZ81" s="61" t="n">
        <f aca="false">RANK(BA81,$BA$2:$BA$154)</f>
        <v>86</v>
      </c>
      <c r="BA81" s="30" t="n">
        <f aca="false">ROUND(AY81, 2)</f>
        <v>6.73</v>
      </c>
      <c r="BB81" s="43" t="n">
        <f aca="false">Table2785[[#This Row],[1 Rule of Law]]</f>
        <v>4.90952380952381</v>
      </c>
      <c r="BC81" s="43" t="n">
        <f aca="false">Table2785[[#This Row],[2 Security &amp; Safety]]</f>
        <v>7.62236692075701</v>
      </c>
      <c r="BD81" s="43" t="n">
        <f aca="false">AVERAGE(AQ81,U81,AI81,AV81,X81)</f>
        <v>6.23333333333333</v>
      </c>
    </row>
    <row r="82" customFormat="false" ht="15" hidden="false" customHeight="true" outlineLevel="0" collapsed="false">
      <c r="A82" s="41" t="s">
        <v>135</v>
      </c>
      <c r="B82" s="42" t="s">
        <v>60</v>
      </c>
      <c r="C82" s="42" t="s">
        <v>60</v>
      </c>
      <c r="D82" s="42" t="s">
        <v>60</v>
      </c>
      <c r="E82" s="42" t="n">
        <v>4.789785</v>
      </c>
      <c r="F82" s="42" t="n">
        <v>0</v>
      </c>
      <c r="G82" s="42" t="n">
        <v>10</v>
      </c>
      <c r="H82" s="42" t="n">
        <v>10</v>
      </c>
      <c r="I82" s="42" t="n">
        <v>7.5</v>
      </c>
      <c r="J82" s="42" t="n">
        <v>10</v>
      </c>
      <c r="K82" s="42" t="n">
        <v>10</v>
      </c>
      <c r="L82" s="42" t="n">
        <f aca="false">AVERAGE(Table2785[[#This Row],[2Bi Disappearance]:[2Bv Terrorism Injured ]])</f>
        <v>9.5</v>
      </c>
      <c r="M82" s="42" t="n">
        <v>5</v>
      </c>
      <c r="N82" s="42" t="n">
        <v>10</v>
      </c>
      <c r="O82" s="47" t="n">
        <v>2.5</v>
      </c>
      <c r="P82" s="47" t="n">
        <f aca="false">AVERAGE(Table2785[[#This Row],[2Ci Female Genital Mutilation]:[2Ciii Equal Inheritance Rights]])</f>
        <v>5.83333333333333</v>
      </c>
      <c r="Q82" s="42" t="n">
        <f aca="false">AVERAGE(F82,L82,P82)</f>
        <v>5.11111111111111</v>
      </c>
      <c r="R82" s="42" t="n">
        <v>10</v>
      </c>
      <c r="S82" s="42" t="n">
        <v>10</v>
      </c>
      <c r="T82" s="42" t="n">
        <v>10</v>
      </c>
      <c r="U82" s="42" t="n">
        <f aca="false">AVERAGE(R82:T82)</f>
        <v>10</v>
      </c>
      <c r="V82" s="42" t="s">
        <v>60</v>
      </c>
      <c r="W82" s="42" t="s">
        <v>60</v>
      </c>
      <c r="X82" s="42" t="s">
        <v>60</v>
      </c>
      <c r="Y82" s="42" t="s">
        <v>60</v>
      </c>
      <c r="Z82" s="42" t="s">
        <v>60</v>
      </c>
      <c r="AA82" s="42" t="s">
        <v>60</v>
      </c>
      <c r="AB82" s="42" t="s">
        <v>60</v>
      </c>
      <c r="AC82" s="42" t="s">
        <v>60</v>
      </c>
      <c r="AD82" s="42" t="s">
        <v>60</v>
      </c>
      <c r="AE82" s="42" t="s">
        <v>60</v>
      </c>
      <c r="AF82" s="42" t="s">
        <v>60</v>
      </c>
      <c r="AG82" s="42" t="s">
        <v>60</v>
      </c>
      <c r="AH82" s="42" t="s">
        <v>60</v>
      </c>
      <c r="AI82" s="42" t="s">
        <v>60</v>
      </c>
      <c r="AJ82" s="42" t="n">
        <v>10</v>
      </c>
      <c r="AK82" s="47" t="n">
        <v>5.33333333333333</v>
      </c>
      <c r="AL82" s="47" t="n">
        <v>5.25</v>
      </c>
      <c r="AM82" s="47" t="s">
        <v>60</v>
      </c>
      <c r="AN82" s="47" t="s">
        <v>60</v>
      </c>
      <c r="AO82" s="47" t="s">
        <v>60</v>
      </c>
      <c r="AP82" s="47" t="s">
        <v>60</v>
      </c>
      <c r="AQ82" s="42" t="n">
        <f aca="false">AVERAGE(AJ82:AL82,AO82:AP82)</f>
        <v>6.86111111111111</v>
      </c>
      <c r="AR82" s="42" t="n">
        <v>10</v>
      </c>
      <c r="AS82" s="42" t="n">
        <v>0</v>
      </c>
      <c r="AT82" s="42" t="n">
        <v>10</v>
      </c>
      <c r="AU82" s="42" t="n">
        <f aca="false">IFERROR(AVERAGE(AS82:AT82),"-")</f>
        <v>5</v>
      </c>
      <c r="AV82" s="42" t="n">
        <f aca="false">AVERAGE(AR82,AU82)</f>
        <v>7.5</v>
      </c>
      <c r="AW82" s="43" t="n">
        <f aca="false">AVERAGE(Table2785[[#This Row],[RULE OF LAW]],Table2785[[#This Row],[SECURITY &amp; SAFETY]],Table2785[[#This Row],[PERSONAL FREEDOM (minus Security &amp;Safety and Rule of Law)]],Table2785[[#This Row],[PERSONAL FREEDOM (minus Security &amp;Safety and Rule of Law)]])</f>
        <v>6.53540921296296</v>
      </c>
      <c r="AX82" s="44" t="n">
        <v>6.26</v>
      </c>
      <c r="AY82" s="45" t="n">
        <f aca="false">AVERAGE(Table2785[[#This Row],[PERSONAL FREEDOM]:[ECONOMIC FREEDOM]])</f>
        <v>6.39770460648148</v>
      </c>
      <c r="AZ82" s="61" t="n">
        <f aca="false">RANK(BA82,$BA$2:$BA$154)</f>
        <v>107</v>
      </c>
      <c r="BA82" s="30" t="n">
        <f aca="false">ROUND(AY82, 2)</f>
        <v>6.4</v>
      </c>
      <c r="BB82" s="43" t="n">
        <f aca="false">Table2785[[#This Row],[1 Rule of Law]]</f>
        <v>4.789785</v>
      </c>
      <c r="BC82" s="43" t="n">
        <f aca="false">Table2785[[#This Row],[2 Security &amp; Safety]]</f>
        <v>5.11111111111111</v>
      </c>
      <c r="BD82" s="43" t="n">
        <f aca="false">AVERAGE(AQ82,U82,AI82,AV82,X82)</f>
        <v>8.12037037037037</v>
      </c>
    </row>
    <row r="83" customFormat="false" ht="15" hidden="false" customHeight="true" outlineLevel="0" collapsed="false">
      <c r="A83" s="41" t="s">
        <v>136</v>
      </c>
      <c r="B83" s="42" t="s">
        <v>60</v>
      </c>
      <c r="C83" s="42" t="s">
        <v>60</v>
      </c>
      <c r="D83" s="42" t="s">
        <v>60</v>
      </c>
      <c r="E83" s="42" t="n">
        <v>6.426511</v>
      </c>
      <c r="F83" s="42" t="n">
        <v>7.32</v>
      </c>
      <c r="G83" s="42" t="n">
        <v>10</v>
      </c>
      <c r="H83" s="42" t="n">
        <v>10</v>
      </c>
      <c r="I83" s="42" t="n">
        <v>10</v>
      </c>
      <c r="J83" s="42" t="n">
        <v>10</v>
      </c>
      <c r="K83" s="42" t="n">
        <v>10</v>
      </c>
      <c r="L83" s="42" t="n">
        <f aca="false">AVERAGE(Table2785[[#This Row],[2Bi Disappearance]:[2Bv Terrorism Injured ]])</f>
        <v>10</v>
      </c>
      <c r="M83" s="42" t="n">
        <v>10</v>
      </c>
      <c r="N83" s="42" t="n">
        <v>10</v>
      </c>
      <c r="O83" s="47" t="n">
        <v>10</v>
      </c>
      <c r="P83" s="47" t="n">
        <f aca="false">AVERAGE(Table2785[[#This Row],[2Ci Female Genital Mutilation]:[2Ciii Equal Inheritance Rights]])</f>
        <v>10</v>
      </c>
      <c r="Q83" s="42" t="n">
        <f aca="false">AVERAGE(F83,L83,P83)</f>
        <v>9.10666666666667</v>
      </c>
      <c r="R83" s="42" t="n">
        <v>10</v>
      </c>
      <c r="S83" s="42" t="n">
        <v>10</v>
      </c>
      <c r="T83" s="42" t="n">
        <v>10</v>
      </c>
      <c r="U83" s="42" t="n">
        <f aca="false">AVERAGE(R83:T83)</f>
        <v>10</v>
      </c>
      <c r="V83" s="42" t="n">
        <v>10</v>
      </c>
      <c r="W83" s="42" t="n">
        <v>10</v>
      </c>
      <c r="X83" s="42" t="n">
        <f aca="false">AVERAGE(Table2785[[#This Row],[4A Freedom to establish religious organizations]:[4B Autonomy of religious organizations]])</f>
        <v>10</v>
      </c>
      <c r="Y83" s="42" t="n">
        <v>10</v>
      </c>
      <c r="Z83" s="42" t="n">
        <v>10</v>
      </c>
      <c r="AA83" s="42" t="n">
        <v>10</v>
      </c>
      <c r="AB83" s="42" t="n">
        <v>10</v>
      </c>
      <c r="AC83" s="42" t="n">
        <v>10</v>
      </c>
      <c r="AD83" s="42" t="e">
        <f aca="false">AVERAGE(Table2785[[#This Row],[5Ci Political parties]:[5ciii educational, sporting and cultural organizations]])</f>
        <v>#N/A</v>
      </c>
      <c r="AE83" s="42" t="n">
        <v>10</v>
      </c>
      <c r="AF83" s="42" t="n">
        <v>10</v>
      </c>
      <c r="AG83" s="42" t="n">
        <v>10</v>
      </c>
      <c r="AH83" s="42" t="e">
        <f aca="false">AVERAGE(Table2785[[#This Row],[5Di Political parties]:[5diii educational, sporting and cultural organizations5]])</f>
        <v>#N/A</v>
      </c>
      <c r="AI83" s="42" t="n">
        <f aca="false">AVERAGE(Y83,Z83,AD83,AH83)</f>
        <v>10</v>
      </c>
      <c r="AJ83" s="42" t="n">
        <v>10</v>
      </c>
      <c r="AK83" s="47" t="n">
        <v>8</v>
      </c>
      <c r="AL83" s="47" t="n">
        <v>8</v>
      </c>
      <c r="AM83" s="47" t="n">
        <v>10</v>
      </c>
      <c r="AN83" s="47" t="n">
        <v>10</v>
      </c>
      <c r="AO83" s="47" t="n">
        <f aca="false">AVERAGE(Table2785[[#This Row],[6Di Access to foreign television (cable/ satellite)]:[6Dii Access to foreign newspapers]])</f>
        <v>10</v>
      </c>
      <c r="AP83" s="47" t="n">
        <v>10</v>
      </c>
      <c r="AQ83" s="42" t="n">
        <f aca="false">AVERAGE(AJ83:AL83,AO83:AP83)</f>
        <v>9.2</v>
      </c>
      <c r="AR83" s="42" t="n">
        <v>10</v>
      </c>
      <c r="AS83" s="42" t="n">
        <v>10</v>
      </c>
      <c r="AT83" s="42" t="n">
        <v>10</v>
      </c>
      <c r="AU83" s="42" t="n">
        <f aca="false">IFERROR(AVERAGE(AS83:AT83),"-")</f>
        <v>10</v>
      </c>
      <c r="AV83" s="42" t="n">
        <f aca="false">AVERAGE(AR83,AU83)</f>
        <v>10</v>
      </c>
      <c r="AW83" s="43" t="n">
        <f aca="false">AVERAGE(Table2785[[#This Row],[RULE OF LAW]],Table2785[[#This Row],[SECURITY &amp; SAFETY]],Table2785[[#This Row],[PERSONAL FREEDOM (minus Security &amp;Safety and Rule of Law)]],Table2785[[#This Row],[PERSONAL FREEDOM (minus Security &amp;Safety and Rule of Law)]])</f>
        <v>8.80329441666667</v>
      </c>
      <c r="AX83" s="44" t="n">
        <v>7.56</v>
      </c>
      <c r="AY83" s="45" t="n">
        <f aca="false">AVERAGE(Table2785[[#This Row],[PERSONAL FREEDOM]:[ECONOMIC FREEDOM]])</f>
        <v>8.18164720833333</v>
      </c>
      <c r="AZ83" s="61" t="n">
        <f aca="false">RANK(BA83,$BA$2:$BA$154)</f>
        <v>23</v>
      </c>
      <c r="BA83" s="30" t="n">
        <f aca="false">ROUND(AY83, 2)</f>
        <v>8.18</v>
      </c>
      <c r="BB83" s="43" t="n">
        <f aca="false">Table2785[[#This Row],[1 Rule of Law]]</f>
        <v>6.426511</v>
      </c>
      <c r="BC83" s="43" t="n">
        <f aca="false">Table2785[[#This Row],[2 Security &amp; Safety]]</f>
        <v>9.10666666666667</v>
      </c>
      <c r="BD83" s="43" t="n">
        <f aca="false">AVERAGE(AQ83,U83,AI83,AV83,X83)</f>
        <v>9.84</v>
      </c>
    </row>
    <row r="84" customFormat="false" ht="15" hidden="false" customHeight="true" outlineLevel="0" collapsed="false">
      <c r="A84" s="41" t="s">
        <v>137</v>
      </c>
      <c r="B84" s="42" t="s">
        <v>60</v>
      </c>
      <c r="C84" s="42" t="s">
        <v>60</v>
      </c>
      <c r="D84" s="42" t="s">
        <v>60</v>
      </c>
      <c r="E84" s="42" t="n">
        <v>7.854927</v>
      </c>
      <c r="F84" s="42" t="n">
        <v>9.68</v>
      </c>
      <c r="G84" s="42" t="n">
        <v>10</v>
      </c>
      <c r="H84" s="42" t="n">
        <v>10</v>
      </c>
      <c r="I84" s="42" t="s">
        <v>60</v>
      </c>
      <c r="J84" s="42" t="n">
        <v>10</v>
      </c>
      <c r="K84" s="42" t="n">
        <v>10</v>
      </c>
      <c r="L84" s="42" t="n">
        <f aca="false">AVERAGE(Table2785[[#This Row],[2Bi Disappearance]:[2Bv Terrorism Injured ]])</f>
        <v>10</v>
      </c>
      <c r="M84" s="42" t="n">
        <v>10</v>
      </c>
      <c r="N84" s="42" t="n">
        <v>10</v>
      </c>
      <c r="O84" s="47" t="n">
        <v>10</v>
      </c>
      <c r="P84" s="47" t="n">
        <f aca="false">AVERAGE(Table2785[[#This Row],[2Ci Female Genital Mutilation]:[2Ciii Equal Inheritance Rights]])</f>
        <v>10</v>
      </c>
      <c r="Q84" s="42" t="n">
        <f aca="false">AVERAGE(F84,L84,P84)</f>
        <v>9.89333333333333</v>
      </c>
      <c r="R84" s="42" t="n">
        <v>10</v>
      </c>
      <c r="S84" s="42" t="n">
        <v>10</v>
      </c>
      <c r="T84" s="42" t="n">
        <v>10</v>
      </c>
      <c r="U84" s="42" t="n">
        <f aca="false">AVERAGE(R84:T84)</f>
        <v>10</v>
      </c>
      <c r="V84" s="42" t="s">
        <v>60</v>
      </c>
      <c r="W84" s="42" t="s">
        <v>60</v>
      </c>
      <c r="X84" s="42" t="s">
        <v>60</v>
      </c>
      <c r="Y84" s="42" t="s">
        <v>60</v>
      </c>
      <c r="Z84" s="42" t="s">
        <v>60</v>
      </c>
      <c r="AA84" s="42" t="s">
        <v>60</v>
      </c>
      <c r="AB84" s="42" t="s">
        <v>60</v>
      </c>
      <c r="AC84" s="42" t="s">
        <v>60</v>
      </c>
      <c r="AD84" s="42" t="s">
        <v>60</v>
      </c>
      <c r="AE84" s="42" t="s">
        <v>60</v>
      </c>
      <c r="AF84" s="42" t="s">
        <v>60</v>
      </c>
      <c r="AG84" s="42" t="s">
        <v>60</v>
      </c>
      <c r="AH84" s="42" t="s">
        <v>60</v>
      </c>
      <c r="AI84" s="42" t="s">
        <v>60</v>
      </c>
      <c r="AJ84" s="42" t="n">
        <v>10</v>
      </c>
      <c r="AK84" s="47" t="n">
        <v>9.33333333333333</v>
      </c>
      <c r="AL84" s="47" t="n">
        <v>9</v>
      </c>
      <c r="AM84" s="47" t="s">
        <v>60</v>
      </c>
      <c r="AN84" s="47" t="s">
        <v>60</v>
      </c>
      <c r="AO84" s="47" t="s">
        <v>60</v>
      </c>
      <c r="AP84" s="47" t="s">
        <v>60</v>
      </c>
      <c r="AQ84" s="42" t="n">
        <f aca="false">AVERAGE(AJ84:AL84,AO84:AP84)</f>
        <v>9.44444444444444</v>
      </c>
      <c r="AR84" s="42" t="n">
        <v>10</v>
      </c>
      <c r="AS84" s="42" t="n">
        <v>10</v>
      </c>
      <c r="AT84" s="42" t="n">
        <v>10</v>
      </c>
      <c r="AU84" s="42" t="n">
        <f aca="false">IFERROR(AVERAGE(AS84:AT84),"-")</f>
        <v>10</v>
      </c>
      <c r="AV84" s="42" t="n">
        <f aca="false">AVERAGE(AR84,AU84)</f>
        <v>10</v>
      </c>
      <c r="AW84" s="43" t="n">
        <f aca="false">AVERAGE(Table2785[[#This Row],[RULE OF LAW]],Table2785[[#This Row],[SECURITY &amp; SAFETY]],Table2785[[#This Row],[PERSONAL FREEDOM (minus Security &amp;Safety and Rule of Law)]],Table2785[[#This Row],[PERSONAL FREEDOM (minus Security &amp;Safety and Rule of Law)]])</f>
        <v>9.34447249074074</v>
      </c>
      <c r="AX84" s="44" t="n">
        <v>7.4</v>
      </c>
      <c r="AY84" s="45" t="n">
        <f aca="false">AVERAGE(Table2785[[#This Row],[PERSONAL FREEDOM]:[ECONOMIC FREEDOM]])</f>
        <v>8.37223624537037</v>
      </c>
      <c r="AZ84" s="61" t="n">
        <f aca="false">RANK(BA84,$BA$2:$BA$154)</f>
        <v>16</v>
      </c>
      <c r="BA84" s="30" t="n">
        <f aca="false">ROUND(AY84, 2)</f>
        <v>8.37</v>
      </c>
      <c r="BB84" s="43" t="n">
        <f aca="false">Table2785[[#This Row],[1 Rule of Law]]</f>
        <v>7.854927</v>
      </c>
      <c r="BC84" s="43" t="n">
        <f aca="false">Table2785[[#This Row],[2 Security &amp; Safety]]</f>
        <v>9.89333333333333</v>
      </c>
      <c r="BD84" s="43" t="n">
        <f aca="false">AVERAGE(AQ84,U84,AI84,AV84,X84)</f>
        <v>9.81481481481482</v>
      </c>
    </row>
    <row r="85" customFormat="false" ht="15" hidden="false" customHeight="true" outlineLevel="0" collapsed="false">
      <c r="A85" s="41" t="s">
        <v>138</v>
      </c>
      <c r="B85" s="42" t="n">
        <v>6.1</v>
      </c>
      <c r="C85" s="42" t="n">
        <v>5.4</v>
      </c>
      <c r="D85" s="42" t="n">
        <v>5</v>
      </c>
      <c r="E85" s="42" t="n">
        <v>6.173562</v>
      </c>
      <c r="F85" s="42" t="n">
        <v>9.44</v>
      </c>
      <c r="G85" s="42" t="n">
        <v>10</v>
      </c>
      <c r="H85" s="42" t="n">
        <v>10</v>
      </c>
      <c r="I85" s="42" t="n">
        <v>7.5</v>
      </c>
      <c r="J85" s="42" t="n">
        <v>9.92524118166659</v>
      </c>
      <c r="K85" s="42" t="n">
        <v>10</v>
      </c>
      <c r="L85" s="42" t="n">
        <f aca="false">AVERAGE(Table2785[[#This Row],[2Bi Disappearance]:[2Bv Terrorism Injured ]])</f>
        <v>9.48504823633332</v>
      </c>
      <c r="M85" s="42" t="n">
        <v>10</v>
      </c>
      <c r="N85" s="42" t="n">
        <v>10</v>
      </c>
      <c r="O85" s="47" t="n">
        <v>10</v>
      </c>
      <c r="P85" s="47" t="n">
        <f aca="false">AVERAGE(Table2785[[#This Row],[2Ci Female Genital Mutilation]:[2Ciii Equal Inheritance Rights]])</f>
        <v>10</v>
      </c>
      <c r="Q85" s="42" t="n">
        <f aca="false">AVERAGE(F85,L85,P85)</f>
        <v>9.64168274544444</v>
      </c>
      <c r="R85" s="42" t="n">
        <v>10</v>
      </c>
      <c r="S85" s="42" t="n">
        <v>10</v>
      </c>
      <c r="T85" s="42" t="n">
        <v>10</v>
      </c>
      <c r="U85" s="42" t="n">
        <f aca="false">AVERAGE(R85:T85)</f>
        <v>10</v>
      </c>
      <c r="V85" s="42" t="s">
        <v>60</v>
      </c>
      <c r="W85" s="42" t="s">
        <v>60</v>
      </c>
      <c r="X85" s="42" t="s">
        <v>60</v>
      </c>
      <c r="Y85" s="42" t="s">
        <v>60</v>
      </c>
      <c r="Z85" s="42" t="s">
        <v>60</v>
      </c>
      <c r="AA85" s="42" t="s">
        <v>60</v>
      </c>
      <c r="AB85" s="42" t="s">
        <v>60</v>
      </c>
      <c r="AC85" s="42" t="s">
        <v>60</v>
      </c>
      <c r="AD85" s="42" t="s">
        <v>60</v>
      </c>
      <c r="AE85" s="42" t="s">
        <v>60</v>
      </c>
      <c r="AF85" s="42" t="s">
        <v>60</v>
      </c>
      <c r="AG85" s="42" t="s">
        <v>60</v>
      </c>
      <c r="AH85" s="42" t="s">
        <v>60</v>
      </c>
      <c r="AI85" s="42" t="s">
        <v>60</v>
      </c>
      <c r="AJ85" s="42" t="n">
        <v>10</v>
      </c>
      <c r="AK85" s="47" t="n">
        <v>4.33333333333333</v>
      </c>
      <c r="AL85" s="47" t="n">
        <v>4.5</v>
      </c>
      <c r="AM85" s="47" t="s">
        <v>60</v>
      </c>
      <c r="AN85" s="47" t="s">
        <v>60</v>
      </c>
      <c r="AO85" s="47" t="s">
        <v>60</v>
      </c>
      <c r="AP85" s="47" t="s">
        <v>60</v>
      </c>
      <c r="AQ85" s="42" t="n">
        <f aca="false">AVERAGE(AJ85:AL85,AO85:AP85)</f>
        <v>6.27777777777778</v>
      </c>
      <c r="AR85" s="42" t="n">
        <v>10</v>
      </c>
      <c r="AS85" s="42" t="n">
        <v>10</v>
      </c>
      <c r="AT85" s="42" t="n">
        <v>10</v>
      </c>
      <c r="AU85" s="42" t="n">
        <f aca="false">IFERROR(AVERAGE(AS85:AT85),"-")</f>
        <v>10</v>
      </c>
      <c r="AV85" s="42" t="n">
        <f aca="false">AVERAGE(AR85,AU85)</f>
        <v>10</v>
      </c>
      <c r="AW85" s="43" t="n">
        <f aca="false">AVERAGE(Table2785[[#This Row],[RULE OF LAW]],Table2785[[#This Row],[SECURITY &amp; SAFETY]],Table2785[[#This Row],[PERSONAL FREEDOM (minus Security &amp;Safety and Rule of Law)]],Table2785[[#This Row],[PERSONAL FREEDOM (minus Security &amp;Safety and Rule of Law)]])</f>
        <v>8.33344081599074</v>
      </c>
      <c r="AX85" s="44" t="n">
        <v>7.23</v>
      </c>
      <c r="AY85" s="45" t="n">
        <f aca="false">AVERAGE(Table2785[[#This Row],[PERSONAL FREEDOM]:[ECONOMIC FREEDOM]])</f>
        <v>7.78172040799537</v>
      </c>
      <c r="AZ85" s="61" t="n">
        <f aca="false">RANK(BA85,$BA$2:$BA$154)</f>
        <v>43</v>
      </c>
      <c r="BA85" s="30" t="n">
        <f aca="false">ROUND(AY85, 2)</f>
        <v>7.78</v>
      </c>
      <c r="BB85" s="43" t="n">
        <f aca="false">Table2785[[#This Row],[1 Rule of Law]]</f>
        <v>6.173562</v>
      </c>
      <c r="BC85" s="43" t="n">
        <f aca="false">Table2785[[#This Row],[2 Security &amp; Safety]]</f>
        <v>9.64168274544444</v>
      </c>
      <c r="BD85" s="43" t="n">
        <f aca="false">AVERAGE(AQ85,U85,AI85,AV85,X85)</f>
        <v>8.75925925925926</v>
      </c>
    </row>
    <row r="86" customFormat="false" ht="15" hidden="false" customHeight="true" outlineLevel="0" collapsed="false">
      <c r="A86" s="41" t="s">
        <v>139</v>
      </c>
      <c r="B86" s="42" t="n">
        <v>2.9</v>
      </c>
      <c r="C86" s="42" t="n">
        <v>4.1</v>
      </c>
      <c r="D86" s="42" t="n">
        <v>3.5</v>
      </c>
      <c r="E86" s="42" t="n">
        <v>5.49365079365079</v>
      </c>
      <c r="F86" s="42" t="n">
        <v>5.56</v>
      </c>
      <c r="G86" s="42" t="n">
        <v>10</v>
      </c>
      <c r="H86" s="42" t="n">
        <v>10</v>
      </c>
      <c r="I86" s="42" t="n">
        <v>5</v>
      </c>
      <c r="J86" s="42" t="n">
        <v>10</v>
      </c>
      <c r="K86" s="42" t="n">
        <v>9.96227953093088</v>
      </c>
      <c r="L86" s="42" t="n">
        <f aca="false">AVERAGE(Table2785[[#This Row],[2Bi Disappearance]:[2Bv Terrorism Injured ]])</f>
        <v>8.99245590618618</v>
      </c>
      <c r="M86" s="42" t="n">
        <v>10</v>
      </c>
      <c r="N86" s="42" t="n">
        <v>10</v>
      </c>
      <c r="O86" s="47" t="n">
        <v>0</v>
      </c>
      <c r="P86" s="47" t="n">
        <f aca="false">AVERAGE(Table2785[[#This Row],[2Ci Female Genital Mutilation]:[2Ciii Equal Inheritance Rights]])</f>
        <v>6.66666666666667</v>
      </c>
      <c r="Q86" s="42" t="n">
        <f aca="false">AVERAGE(F86,L86,P86)</f>
        <v>7.07304085761761</v>
      </c>
      <c r="R86" s="42" t="n">
        <v>10</v>
      </c>
      <c r="S86" s="42" t="n">
        <v>5</v>
      </c>
      <c r="T86" s="42" t="n">
        <v>10</v>
      </c>
      <c r="U86" s="42" t="n">
        <f aca="false">AVERAGE(R86:T86)</f>
        <v>8.33333333333333</v>
      </c>
      <c r="V86" s="42" t="n">
        <v>10</v>
      </c>
      <c r="W86" s="42" t="n">
        <v>7.5</v>
      </c>
      <c r="X86" s="42" t="n">
        <f aca="false">AVERAGE(Table2785[[#This Row],[4A Freedom to establish religious organizations]:[4B Autonomy of religious organizations]])</f>
        <v>8.75</v>
      </c>
      <c r="Y86" s="42" t="n">
        <v>10</v>
      </c>
      <c r="Z86" s="42" t="n">
        <v>5</v>
      </c>
      <c r="AA86" s="42" t="n">
        <v>10</v>
      </c>
      <c r="AB86" s="42" t="n">
        <v>7.5</v>
      </c>
      <c r="AC86" s="42" t="n">
        <v>7.5</v>
      </c>
      <c r="AD86" s="42" t="e">
        <f aca="false">AVERAGE(Table2785[[#This Row],[5Ci Political parties]:[5ciii educational, sporting and cultural organizations]])</f>
        <v>#N/A</v>
      </c>
      <c r="AE86" s="42" t="n">
        <v>10</v>
      </c>
      <c r="AF86" s="42" t="n">
        <v>10</v>
      </c>
      <c r="AG86" s="42" t="n">
        <v>10</v>
      </c>
      <c r="AH86" s="42" t="e">
        <f aca="false">AVERAGE(Table2785[[#This Row],[5Di Political parties]:[5diii educational, sporting and cultural organizations5]])</f>
        <v>#N/A</v>
      </c>
      <c r="AI86" s="42" t="n">
        <f aca="false">AVERAGE(Y86,Z86,AD86,AH86)</f>
        <v>8.33333333333333</v>
      </c>
      <c r="AJ86" s="42" t="n">
        <v>10</v>
      </c>
      <c r="AK86" s="47" t="n">
        <v>3.33333333333333</v>
      </c>
      <c r="AL86" s="47" t="n">
        <v>2.5</v>
      </c>
      <c r="AM86" s="47" t="n">
        <v>10</v>
      </c>
      <c r="AN86" s="47" t="n">
        <v>10</v>
      </c>
      <c r="AO86" s="47" t="n">
        <f aca="false">AVERAGE(Table2785[[#This Row],[6Di Access to foreign television (cable/ satellite)]:[6Dii Access to foreign newspapers]])</f>
        <v>10</v>
      </c>
      <c r="AP86" s="47" t="n">
        <v>10</v>
      </c>
      <c r="AQ86" s="42" t="n">
        <f aca="false">AVERAGE(AJ86:AL86,AO86:AP86)</f>
        <v>7.16666666666667</v>
      </c>
      <c r="AR86" s="42" t="n">
        <v>7.5</v>
      </c>
      <c r="AS86" s="42" t="n">
        <v>10</v>
      </c>
      <c r="AT86" s="42" t="n">
        <v>10</v>
      </c>
      <c r="AU86" s="42" t="n">
        <f aca="false">IFERROR(AVERAGE(AS86:AT86),"-")</f>
        <v>10</v>
      </c>
      <c r="AV86" s="42" t="n">
        <f aca="false">AVERAGE(AR86,AU86)</f>
        <v>8.75</v>
      </c>
      <c r="AW86" s="43" t="n">
        <f aca="false">AVERAGE(Table2785[[#This Row],[RULE OF LAW]],Table2785[[#This Row],[SECURITY &amp; SAFETY]],Table2785[[#This Row],[PERSONAL FREEDOM (minus Security &amp;Safety and Rule of Law)]],Table2785[[#This Row],[PERSONAL FREEDOM (minus Security &amp;Safety and Rule of Law)]])</f>
        <v>7.27500624615043</v>
      </c>
      <c r="AX86" s="44" t="n">
        <v>6.53</v>
      </c>
      <c r="AY86" s="45" t="n">
        <f aca="false">AVERAGE(Table2785[[#This Row],[PERSONAL FREEDOM]:[ECONOMIC FREEDOM]])</f>
        <v>6.90250312307522</v>
      </c>
      <c r="AZ86" s="61" t="n">
        <f aca="false">RANK(BA86,$BA$2:$BA$154)</f>
        <v>75</v>
      </c>
      <c r="BA86" s="30" t="n">
        <f aca="false">ROUND(AY86, 2)</f>
        <v>6.9</v>
      </c>
      <c r="BB86" s="43" t="n">
        <f aca="false">Table2785[[#This Row],[1 Rule of Law]]</f>
        <v>5.49365079365079</v>
      </c>
      <c r="BC86" s="43" t="n">
        <f aca="false">Table2785[[#This Row],[2 Security &amp; Safety]]</f>
        <v>7.07304085761761</v>
      </c>
      <c r="BD86" s="43" t="n">
        <f aca="false">AVERAGE(AQ86,U86,AI86,AV86,X86)</f>
        <v>8.26666666666667</v>
      </c>
    </row>
    <row r="87" customFormat="false" ht="15" hidden="false" customHeight="true" outlineLevel="0" collapsed="false">
      <c r="A87" s="41" t="s">
        <v>140</v>
      </c>
      <c r="B87" s="42" t="n">
        <v>4.8</v>
      </c>
      <c r="C87" s="42" t="n">
        <v>5.9</v>
      </c>
      <c r="D87" s="42" t="n">
        <v>4.8</v>
      </c>
      <c r="E87" s="42" t="n">
        <v>3.5047619047619</v>
      </c>
      <c r="F87" s="42" t="n">
        <v>9.28</v>
      </c>
      <c r="G87" s="42" t="n">
        <v>10</v>
      </c>
      <c r="H87" s="42" t="n">
        <v>10</v>
      </c>
      <c r="I87" s="42" t="n">
        <v>7.5</v>
      </c>
      <c r="J87" s="42" t="n">
        <v>10</v>
      </c>
      <c r="K87" s="42" t="n">
        <v>10</v>
      </c>
      <c r="L87" s="42" t="n">
        <f aca="false">AVERAGE(Table2785[[#This Row],[2Bi Disappearance]:[2Bv Terrorism Injured ]])</f>
        <v>9.5</v>
      </c>
      <c r="M87" s="42" t="n">
        <v>9.5</v>
      </c>
      <c r="N87" s="42" t="n">
        <v>10</v>
      </c>
      <c r="O87" s="47" t="n">
        <v>10</v>
      </c>
      <c r="P87" s="47" t="n">
        <f aca="false">AVERAGE(Table2785[[#This Row],[2Ci Female Genital Mutilation]:[2Ciii Equal Inheritance Rights]])</f>
        <v>9.83333333333333</v>
      </c>
      <c r="Q87" s="42" t="n">
        <f aca="false">AVERAGE(F87,L87,P87)</f>
        <v>9.53777777777778</v>
      </c>
      <c r="R87" s="42" t="n">
        <v>10</v>
      </c>
      <c r="S87" s="42" t="n">
        <v>10</v>
      </c>
      <c r="T87" s="42" t="n">
        <v>5</v>
      </c>
      <c r="U87" s="42" t="n">
        <f aca="false">AVERAGE(R87:T87)</f>
        <v>8.33333333333333</v>
      </c>
      <c r="V87" s="42" t="s">
        <v>60</v>
      </c>
      <c r="W87" s="42" t="s">
        <v>60</v>
      </c>
      <c r="X87" s="42" t="s">
        <v>60</v>
      </c>
      <c r="Y87" s="42" t="s">
        <v>60</v>
      </c>
      <c r="Z87" s="42" t="s">
        <v>60</v>
      </c>
      <c r="AA87" s="42" t="s">
        <v>60</v>
      </c>
      <c r="AB87" s="42" t="s">
        <v>60</v>
      </c>
      <c r="AC87" s="42" t="s">
        <v>60</v>
      </c>
      <c r="AD87" s="42" t="s">
        <v>60</v>
      </c>
      <c r="AE87" s="42" t="s">
        <v>60</v>
      </c>
      <c r="AF87" s="42" t="s">
        <v>60</v>
      </c>
      <c r="AG87" s="42" t="s">
        <v>60</v>
      </c>
      <c r="AH87" s="42" t="s">
        <v>60</v>
      </c>
      <c r="AI87" s="42" t="s">
        <v>60</v>
      </c>
      <c r="AJ87" s="42" t="n">
        <v>10</v>
      </c>
      <c r="AK87" s="47" t="n">
        <v>4.33333333333333</v>
      </c>
      <c r="AL87" s="47" t="n">
        <v>5.25</v>
      </c>
      <c r="AM87" s="47" t="s">
        <v>60</v>
      </c>
      <c r="AN87" s="47" t="s">
        <v>60</v>
      </c>
      <c r="AO87" s="47" t="s">
        <v>60</v>
      </c>
      <c r="AP87" s="47" t="s">
        <v>60</v>
      </c>
      <c r="AQ87" s="42" t="n">
        <f aca="false">AVERAGE(AJ87:AL87,AO87:AP87)</f>
        <v>6.52777777777778</v>
      </c>
      <c r="AR87" s="42" t="n">
        <v>10</v>
      </c>
      <c r="AS87" s="42" t="n">
        <v>0</v>
      </c>
      <c r="AT87" s="42" t="n">
        <v>10</v>
      </c>
      <c r="AU87" s="42" t="n">
        <f aca="false">IFERROR(AVERAGE(AS87:AT87),"-")</f>
        <v>5</v>
      </c>
      <c r="AV87" s="42" t="n">
        <f aca="false">AVERAGE(AR87,AU87)</f>
        <v>7.5</v>
      </c>
      <c r="AW87" s="43" t="n">
        <f aca="false">AVERAGE(Table2785[[#This Row],[RULE OF LAW]],Table2785[[#This Row],[SECURITY &amp; SAFETY]],Table2785[[#This Row],[PERSONAL FREEDOM (minus Security &amp;Safety and Rule of Law)]],Table2785[[#This Row],[PERSONAL FREEDOM (minus Security &amp;Safety and Rule of Law)]])</f>
        <v>6.98748677248677</v>
      </c>
      <c r="AX87" s="44" t="n">
        <v>5.95</v>
      </c>
      <c r="AY87" s="45" t="n">
        <f aca="false">AVERAGE(Table2785[[#This Row],[PERSONAL FREEDOM]:[ECONOMIC FREEDOM]])</f>
        <v>6.46874338624339</v>
      </c>
      <c r="AZ87" s="61" t="n">
        <f aca="false">RANK(BA87,$BA$2:$BA$154)</f>
        <v>102</v>
      </c>
      <c r="BA87" s="30" t="n">
        <f aca="false">ROUND(AY87, 2)</f>
        <v>6.47</v>
      </c>
      <c r="BB87" s="43" t="n">
        <f aca="false">Table2785[[#This Row],[1 Rule of Law]]</f>
        <v>3.5047619047619</v>
      </c>
      <c r="BC87" s="43" t="n">
        <f aca="false">Table2785[[#This Row],[2 Security &amp; Safety]]</f>
        <v>9.53777777777778</v>
      </c>
      <c r="BD87" s="43" t="n">
        <f aca="false">AVERAGE(AQ87,U87,AI87,AV87,X87)</f>
        <v>7.4537037037037</v>
      </c>
    </row>
    <row r="88" customFormat="false" ht="15" hidden="false" customHeight="true" outlineLevel="0" collapsed="false">
      <c r="A88" s="41" t="s">
        <v>141</v>
      </c>
      <c r="B88" s="42" t="n">
        <v>4.6</v>
      </c>
      <c r="C88" s="42" t="n">
        <v>5.7</v>
      </c>
      <c r="D88" s="42" t="n">
        <v>5.3</v>
      </c>
      <c r="E88" s="42" t="n">
        <v>5.19047619047619</v>
      </c>
      <c r="F88" s="42" t="n">
        <v>9.06126290575094</v>
      </c>
      <c r="G88" s="42" t="n">
        <v>10</v>
      </c>
      <c r="H88" s="42" t="n">
        <v>10</v>
      </c>
      <c r="I88" s="42" t="n">
        <v>10</v>
      </c>
      <c r="J88" s="42" t="n">
        <v>8.0301893185046</v>
      </c>
      <c r="K88" s="42" t="n">
        <v>9.40905679555138</v>
      </c>
      <c r="L88" s="42" t="n">
        <f aca="false">AVERAGE(Table2785[[#This Row],[2Bi Disappearance]:[2Bv Terrorism Injured ]])</f>
        <v>9.4878492228112</v>
      </c>
      <c r="M88" s="42" t="n">
        <v>10</v>
      </c>
      <c r="N88" s="42" t="n">
        <v>10</v>
      </c>
      <c r="O88" s="47" t="n">
        <v>5</v>
      </c>
      <c r="P88" s="47" t="n">
        <f aca="false">AVERAGE(Table2785[[#This Row],[2Ci Female Genital Mutilation]:[2Ciii Equal Inheritance Rights]])</f>
        <v>8.33333333333333</v>
      </c>
      <c r="Q88" s="42" t="n">
        <f aca="false">AVERAGE(F88,L88,P88)</f>
        <v>8.96081515396516</v>
      </c>
      <c r="R88" s="42" t="n">
        <v>5</v>
      </c>
      <c r="S88" s="42" t="n">
        <v>5</v>
      </c>
      <c r="T88" s="42" t="n">
        <v>5</v>
      </c>
      <c r="U88" s="42" t="n">
        <f aca="false">AVERAGE(R88:T88)</f>
        <v>5</v>
      </c>
      <c r="V88" s="42" t="n">
        <v>2.5</v>
      </c>
      <c r="W88" s="42" t="n">
        <v>5</v>
      </c>
      <c r="X88" s="42" t="n">
        <f aca="false">AVERAGE(Table2785[[#This Row],[4A Freedom to establish religious organizations]:[4B Autonomy of religious organizations]])</f>
        <v>3.75</v>
      </c>
      <c r="Y88" s="42" t="n">
        <v>7.5</v>
      </c>
      <c r="Z88" s="42" t="n">
        <v>2.5</v>
      </c>
      <c r="AA88" s="42" t="n">
        <v>7.5</v>
      </c>
      <c r="AB88" s="42" t="n">
        <v>5</v>
      </c>
      <c r="AC88" s="42" t="n">
        <v>7.5</v>
      </c>
      <c r="AD88" s="42" t="e">
        <f aca="false">AVERAGE(Table2785[[#This Row],[5Ci Political parties]:[5ciii educational, sporting and cultural organizations]])</f>
        <v>#N/A</v>
      </c>
      <c r="AE88" s="42" t="n">
        <v>2.5</v>
      </c>
      <c r="AF88" s="42" t="n">
        <v>2.5</v>
      </c>
      <c r="AG88" s="42" t="n">
        <v>5</v>
      </c>
      <c r="AH88" s="42" t="e">
        <f aca="false">AVERAGE(Table2785[[#This Row],[5Di Political parties]:[5diii educational, sporting and cultural organizations5]])</f>
        <v>#N/A</v>
      </c>
      <c r="AI88" s="42" t="e">
        <f aca="false">AVERAGE(Y88,Z88,AD88,AH88)</f>
        <v>#N/A</v>
      </c>
      <c r="AJ88" s="42" t="n">
        <v>10</v>
      </c>
      <c r="AK88" s="47" t="n">
        <v>2</v>
      </c>
      <c r="AL88" s="47" t="n">
        <v>4.25</v>
      </c>
      <c r="AM88" s="47" t="n">
        <v>5</v>
      </c>
      <c r="AN88" s="47" t="n">
        <v>5</v>
      </c>
      <c r="AO88" s="47" t="n">
        <f aca="false">AVERAGE(Table2785[[#This Row],[6Di Access to foreign television (cable/ satellite)]:[6Dii Access to foreign newspapers]])</f>
        <v>5</v>
      </c>
      <c r="AP88" s="47" t="n">
        <v>7.5</v>
      </c>
      <c r="AQ88" s="42" t="n">
        <f aca="false">AVERAGE(AJ88:AL88,AO88:AP88)</f>
        <v>5.75</v>
      </c>
      <c r="AR88" s="42" t="n">
        <v>7.5</v>
      </c>
      <c r="AS88" s="42" t="n">
        <v>0</v>
      </c>
      <c r="AT88" s="42" t="n">
        <v>0</v>
      </c>
      <c r="AU88" s="42" t="n">
        <f aca="false">IFERROR(AVERAGE(AS88:AT88),"-")</f>
        <v>0</v>
      </c>
      <c r="AV88" s="42" t="n">
        <f aca="false">AVERAGE(AR88,AU88)</f>
        <v>3.75</v>
      </c>
      <c r="AW88" s="43" t="n">
        <f aca="false">AVERAGE(Table2785[[#This Row],[RULE OF LAW]],Table2785[[#This Row],[SECURITY &amp; SAFETY]],Table2785[[#This Row],[PERSONAL FREEDOM (minus Security &amp;Safety and Rule of Law)]],Table2785[[#This Row],[PERSONAL FREEDOM (minus Security &amp;Safety and Rule of Law)]])</f>
        <v>5.86282283611034</v>
      </c>
      <c r="AX88" s="44" t="n">
        <v>7</v>
      </c>
      <c r="AY88" s="45" t="n">
        <f aca="false">AVERAGE(Table2785[[#This Row],[PERSONAL FREEDOM]:[ECONOMIC FREEDOM]])</f>
        <v>6.43141141805517</v>
      </c>
      <c r="AZ88" s="61" t="n">
        <f aca="false">RANK(BA88,$BA$2:$BA$154)</f>
        <v>105</v>
      </c>
      <c r="BA88" s="30" t="n">
        <f aca="false">ROUND(AY88, 2)</f>
        <v>6.43</v>
      </c>
      <c r="BB88" s="43" t="n">
        <f aca="false">Table2785[[#This Row],[1 Rule of Law]]</f>
        <v>5.19047619047619</v>
      </c>
      <c r="BC88" s="43" t="n">
        <f aca="false">Table2785[[#This Row],[2 Security &amp; Safety]]</f>
        <v>8.96081515396516</v>
      </c>
      <c r="BD88" s="43" t="e">
        <f aca="false">AVERAGE(AQ88,U88,AI88,AV88,X88)</f>
        <v>#N/A</v>
      </c>
    </row>
    <row r="89" customFormat="false" ht="15" hidden="false" customHeight="true" outlineLevel="0" collapsed="false">
      <c r="A89" s="41" t="s">
        <v>142</v>
      </c>
      <c r="B89" s="42" t="s">
        <v>60</v>
      </c>
      <c r="C89" s="42" t="s">
        <v>60</v>
      </c>
      <c r="D89" s="42" t="s">
        <v>60</v>
      </c>
      <c r="E89" s="42" t="n">
        <v>4.194611</v>
      </c>
      <c r="F89" s="42" t="n">
        <v>7</v>
      </c>
      <c r="G89" s="42" t="n">
        <v>10</v>
      </c>
      <c r="H89" s="42" t="n">
        <v>0</v>
      </c>
      <c r="I89" s="42" t="n">
        <v>2.5</v>
      </c>
      <c r="J89" s="42" t="n">
        <v>6.81299786948908</v>
      </c>
      <c r="K89" s="42" t="n">
        <v>0</v>
      </c>
      <c r="L89" s="42" t="n">
        <f aca="false">AVERAGE(Table2785[[#This Row],[2Bi Disappearance]:[2Bv Terrorism Injured ]])</f>
        <v>3.86259957389781</v>
      </c>
      <c r="M89" s="42" t="n">
        <v>1.5</v>
      </c>
      <c r="N89" s="42" t="n">
        <v>10</v>
      </c>
      <c r="O89" s="47" t="n">
        <v>0</v>
      </c>
      <c r="P89" s="47" t="n">
        <f aca="false">AVERAGE(Table2785[[#This Row],[2Ci Female Genital Mutilation]:[2Ciii Equal Inheritance Rights]])</f>
        <v>3.83333333333333</v>
      </c>
      <c r="Q89" s="42" t="n">
        <f aca="false">AVERAGE(F89,L89,P89)</f>
        <v>4.89864430241038</v>
      </c>
      <c r="R89" s="42" t="n">
        <v>10</v>
      </c>
      <c r="S89" s="42" t="n">
        <v>10</v>
      </c>
      <c r="T89" s="42" t="n">
        <v>0</v>
      </c>
      <c r="U89" s="42" t="n">
        <f aca="false">AVERAGE(R89:T89)</f>
        <v>6.66666666666667</v>
      </c>
      <c r="V89" s="42" t="n">
        <v>10</v>
      </c>
      <c r="W89" s="42" t="n">
        <v>10</v>
      </c>
      <c r="X89" s="42" t="n">
        <f aca="false">AVERAGE(Table2785[[#This Row],[4A Freedom to establish religious organizations]:[4B Autonomy of religious organizations]])</f>
        <v>10</v>
      </c>
      <c r="Y89" s="42" t="n">
        <v>10</v>
      </c>
      <c r="Z89" s="42" t="n">
        <v>10</v>
      </c>
      <c r="AA89" s="42" t="n">
        <v>7.5</v>
      </c>
      <c r="AB89" s="42" t="n">
        <v>10</v>
      </c>
      <c r="AC89" s="42" t="n">
        <v>10</v>
      </c>
      <c r="AD89" s="42" t="e">
        <f aca="false">AVERAGE(Table2785[[#This Row],[5Ci Political parties]:[5ciii educational, sporting and cultural organizations]])</f>
        <v>#N/A</v>
      </c>
      <c r="AE89" s="42" t="n">
        <v>10</v>
      </c>
      <c r="AF89" s="42" t="n">
        <v>10</v>
      </c>
      <c r="AG89" s="42" t="n">
        <v>10</v>
      </c>
      <c r="AH89" s="42" t="e">
        <f aca="false">AVERAGE(Table2785[[#This Row],[5Di Political parties]:[5diii educational, sporting and cultural organizations5]])</f>
        <v>#N/A</v>
      </c>
      <c r="AI89" s="42" t="e">
        <f aca="false">AVERAGE(Y89,Z89,AD89,AH89)</f>
        <v>#N/A</v>
      </c>
      <c r="AJ89" s="42" t="n">
        <v>10</v>
      </c>
      <c r="AK89" s="47" t="n">
        <v>5.66666666666667</v>
      </c>
      <c r="AL89" s="47" t="n">
        <v>4.75</v>
      </c>
      <c r="AM89" s="47" t="n">
        <v>5</v>
      </c>
      <c r="AN89" s="47" t="n">
        <v>5</v>
      </c>
      <c r="AO89" s="47" t="n">
        <f aca="false">AVERAGE(Table2785[[#This Row],[6Di Access to foreign television (cable/ satellite)]:[6Dii Access to foreign newspapers]])</f>
        <v>5</v>
      </c>
      <c r="AP89" s="47" t="n">
        <v>7.5</v>
      </c>
      <c r="AQ89" s="42" t="n">
        <f aca="false">AVERAGE(AJ89:AL89,AO89:AP89)</f>
        <v>6.58333333333333</v>
      </c>
      <c r="AR89" s="42" t="n">
        <v>0</v>
      </c>
      <c r="AS89" s="42" t="n">
        <v>10</v>
      </c>
      <c r="AT89" s="42" t="n">
        <v>10</v>
      </c>
      <c r="AU89" s="42" t="n">
        <f aca="false">IFERROR(AVERAGE(AS89:AT89),"-")</f>
        <v>10</v>
      </c>
      <c r="AV89" s="42" t="n">
        <f aca="false">AVERAGE(AR89,AU89)</f>
        <v>5</v>
      </c>
      <c r="AW89" s="43" t="n">
        <f aca="false">AVERAGE(Table2785[[#This Row],[RULE OF LAW]],Table2785[[#This Row],[SECURITY &amp; SAFETY]],Table2785[[#This Row],[PERSONAL FREEDOM (minus Security &amp;Safety and Rule of Law)]],Table2785[[#This Row],[PERSONAL FREEDOM (minus Security &amp;Safety and Rule of Law)]])</f>
        <v>6.07748049226926</v>
      </c>
      <c r="AX89" s="44" t="n">
        <v>6.15</v>
      </c>
      <c r="AY89" s="45" t="n">
        <f aca="false">AVERAGE(Table2785[[#This Row],[PERSONAL FREEDOM]:[ECONOMIC FREEDOM]])</f>
        <v>6.11374024613463</v>
      </c>
      <c r="AZ89" s="61" t="n">
        <f aca="false">RANK(BA89,$BA$2:$BA$154)</f>
        <v>124</v>
      </c>
      <c r="BA89" s="30" t="n">
        <f aca="false">ROUND(AY89, 2)</f>
        <v>6.11</v>
      </c>
      <c r="BB89" s="43" t="n">
        <f aca="false">Table2785[[#This Row],[1 Rule of Law]]</f>
        <v>4.194611</v>
      </c>
      <c r="BC89" s="43" t="n">
        <f aca="false">Table2785[[#This Row],[2 Security &amp; Safety]]</f>
        <v>4.89864430241038</v>
      </c>
      <c r="BD89" s="43" t="e">
        <f aca="false">AVERAGE(AQ89,U89,AI89,AV89,X89)</f>
        <v>#N/A</v>
      </c>
    </row>
    <row r="90" customFormat="false" ht="15" hidden="false" customHeight="true" outlineLevel="0" collapsed="false">
      <c r="A90" s="41" t="s">
        <v>143</v>
      </c>
      <c r="B90" s="42" t="s">
        <v>60</v>
      </c>
      <c r="C90" s="42" t="s">
        <v>60</v>
      </c>
      <c r="D90" s="42" t="s">
        <v>60</v>
      </c>
      <c r="E90" s="42" t="n">
        <v>7.215116</v>
      </c>
      <c r="F90" s="42" t="n">
        <v>8.88</v>
      </c>
      <c r="G90" s="42" t="n">
        <v>10</v>
      </c>
      <c r="H90" s="42" t="n">
        <v>10</v>
      </c>
      <c r="I90" s="42" t="s">
        <v>60</v>
      </c>
      <c r="J90" s="42" t="n">
        <v>10</v>
      </c>
      <c r="K90" s="42" t="n">
        <v>10</v>
      </c>
      <c r="L90" s="42" t="n">
        <f aca="false">AVERAGE(Table2785[[#This Row],[2Bi Disappearance]:[2Bv Terrorism Injured ]])</f>
        <v>10</v>
      </c>
      <c r="M90" s="42" t="n">
        <v>10</v>
      </c>
      <c r="N90" s="42" t="n">
        <v>10</v>
      </c>
      <c r="O90" s="47" t="n">
        <v>10</v>
      </c>
      <c r="P90" s="47" t="n">
        <f aca="false">AVERAGE(Table2785[[#This Row],[2Ci Female Genital Mutilation]:[2Ciii Equal Inheritance Rights]])</f>
        <v>10</v>
      </c>
      <c r="Q90" s="42" t="n">
        <f aca="false">AVERAGE(F90,L90,P90)</f>
        <v>9.62666666666667</v>
      </c>
      <c r="R90" s="42" t="n">
        <v>10</v>
      </c>
      <c r="S90" s="42" t="n">
        <v>10</v>
      </c>
      <c r="T90" s="42" t="n">
        <v>10</v>
      </c>
      <c r="U90" s="42" t="n">
        <f aca="false">AVERAGE(R90:T90)</f>
        <v>10</v>
      </c>
      <c r="V90" s="42" t="n">
        <v>10</v>
      </c>
      <c r="W90" s="42" t="n">
        <v>10</v>
      </c>
      <c r="X90" s="42" t="n">
        <f aca="false">AVERAGE(Table2785[[#This Row],[4A Freedom to establish religious organizations]:[4B Autonomy of religious organizations]])</f>
        <v>10</v>
      </c>
      <c r="Y90" s="42" t="n">
        <v>10</v>
      </c>
      <c r="Z90" s="42" t="n">
        <v>10</v>
      </c>
      <c r="AA90" s="42" t="n">
        <v>10</v>
      </c>
      <c r="AB90" s="42" t="n">
        <v>10</v>
      </c>
      <c r="AC90" s="42" t="n">
        <v>10</v>
      </c>
      <c r="AD90" s="42" t="e">
        <f aca="false">AVERAGE(Table2785[[#This Row],[5Ci Political parties]:[5ciii educational, sporting and cultural organizations]])</f>
        <v>#N/A</v>
      </c>
      <c r="AE90" s="42" t="n">
        <v>10</v>
      </c>
      <c r="AF90" s="42" t="n">
        <v>10</v>
      </c>
      <c r="AG90" s="42" t="n">
        <v>10</v>
      </c>
      <c r="AH90" s="42" t="e">
        <f aca="false">AVERAGE(Table2785[[#This Row],[5Di Political parties]:[5diii educational, sporting and cultural organizations5]])</f>
        <v>#N/A</v>
      </c>
      <c r="AI90" s="42" t="e">
        <f aca="false">AVERAGE(Y90,Z90,AD90,AH90)</f>
        <v>#N/A</v>
      </c>
      <c r="AJ90" s="42" t="n">
        <v>10</v>
      </c>
      <c r="AK90" s="47" t="n">
        <v>8.66666666666667</v>
      </c>
      <c r="AL90" s="47" t="n">
        <v>7.75</v>
      </c>
      <c r="AM90" s="47" t="n">
        <v>10</v>
      </c>
      <c r="AN90" s="47" t="n">
        <v>10</v>
      </c>
      <c r="AO90" s="47" t="n">
        <f aca="false">AVERAGE(Table2785[[#This Row],[6Di Access to foreign television (cable/ satellite)]:[6Dii Access to foreign newspapers]])</f>
        <v>10</v>
      </c>
      <c r="AP90" s="47" t="n">
        <v>10</v>
      </c>
      <c r="AQ90" s="42" t="n">
        <f aca="false">AVERAGE(AJ90:AL90,AO90:AP90)</f>
        <v>9.28333333333333</v>
      </c>
      <c r="AR90" s="42" t="n">
        <v>10</v>
      </c>
      <c r="AS90" s="42" t="n">
        <v>10</v>
      </c>
      <c r="AT90" s="42" t="n">
        <v>10</v>
      </c>
      <c r="AU90" s="42" t="n">
        <f aca="false">IFERROR(AVERAGE(AS90:AT90),"-")</f>
        <v>10</v>
      </c>
      <c r="AV90" s="42" t="n">
        <f aca="false">AVERAGE(AR90,AU90)</f>
        <v>10</v>
      </c>
      <c r="AW90" s="43" t="n">
        <f aca="false">AVERAGE(Table2785[[#This Row],[RULE OF LAW]],Table2785[[#This Row],[SECURITY &amp; SAFETY]],Table2785[[#This Row],[PERSONAL FREEDOM (minus Security &amp;Safety and Rule of Law)]],Table2785[[#This Row],[PERSONAL FREEDOM (minus Security &amp;Safety and Rule of Law)]])</f>
        <v>9.138779</v>
      </c>
      <c r="AX90" s="44" t="n">
        <v>7.62</v>
      </c>
      <c r="AY90" s="45" t="n">
        <f aca="false">AVERAGE(Table2785[[#This Row],[PERSONAL FREEDOM]:[ECONOMIC FREEDOM]])</f>
        <v>8.3793895</v>
      </c>
      <c r="AZ90" s="61" t="n">
        <f aca="false">RANK(BA90,$BA$2:$BA$154)</f>
        <v>15</v>
      </c>
      <c r="BA90" s="30" t="n">
        <f aca="false">ROUND(AY90, 2)</f>
        <v>8.38</v>
      </c>
      <c r="BB90" s="43" t="n">
        <f aca="false">Table2785[[#This Row],[1 Rule of Law]]</f>
        <v>7.215116</v>
      </c>
      <c r="BC90" s="43" t="n">
        <f aca="false">Table2785[[#This Row],[2 Security &amp; Safety]]</f>
        <v>9.62666666666667</v>
      </c>
      <c r="BD90" s="43" t="e">
        <f aca="false">AVERAGE(AQ90,U90,AI90,AV90,X90)</f>
        <v>#N/A</v>
      </c>
    </row>
    <row r="91" customFormat="false" ht="15" hidden="false" customHeight="true" outlineLevel="0" collapsed="false">
      <c r="A91" s="41" t="s">
        <v>144</v>
      </c>
      <c r="B91" s="42" t="s">
        <v>60</v>
      </c>
      <c r="C91" s="42" t="s">
        <v>60</v>
      </c>
      <c r="D91" s="42" t="s">
        <v>60</v>
      </c>
      <c r="E91" s="42" t="n">
        <v>3.926783</v>
      </c>
      <c r="F91" s="42" t="n">
        <v>8</v>
      </c>
      <c r="G91" s="42" t="n">
        <v>5</v>
      </c>
      <c r="H91" s="42" t="n">
        <v>10</v>
      </c>
      <c r="I91" s="42" t="n">
        <v>5</v>
      </c>
      <c r="J91" s="42" t="n">
        <v>10</v>
      </c>
      <c r="K91" s="42" t="n">
        <v>10</v>
      </c>
      <c r="L91" s="42" t="n">
        <f aca="false">AVERAGE(Table2785[[#This Row],[2Bi Disappearance]:[2Bv Terrorism Injured ]])</f>
        <v>8</v>
      </c>
      <c r="M91" s="42" t="n">
        <v>2.8</v>
      </c>
      <c r="N91" s="42" t="n">
        <v>10</v>
      </c>
      <c r="O91" s="47" t="n">
        <v>0</v>
      </c>
      <c r="P91" s="47" t="n">
        <f aca="false">AVERAGE(Table2785[[#This Row],[2Ci Female Genital Mutilation]:[2Ciii Equal Inheritance Rights]])</f>
        <v>4.26666666666667</v>
      </c>
      <c r="Q91" s="42" t="n">
        <f aca="false">AVERAGE(F91,L91,P91)</f>
        <v>6.75555555555556</v>
      </c>
      <c r="R91" s="42" t="n">
        <v>0</v>
      </c>
      <c r="S91" s="42" t="n">
        <v>10</v>
      </c>
      <c r="T91" s="42" t="n">
        <v>10</v>
      </c>
      <c r="U91" s="42" t="n">
        <f aca="false">AVERAGE(R91:T91)</f>
        <v>6.66666666666667</v>
      </c>
      <c r="V91" s="42" t="n">
        <v>2.5</v>
      </c>
      <c r="W91" s="42" t="n">
        <v>7.5</v>
      </c>
      <c r="X91" s="42" t="n">
        <f aca="false">AVERAGE(Table2785[[#This Row],[4A Freedom to establish religious organizations]:[4B Autonomy of religious organizations]])</f>
        <v>5</v>
      </c>
      <c r="Y91" s="42" t="n">
        <v>7.5</v>
      </c>
      <c r="Z91" s="42" t="n">
        <v>7.5</v>
      </c>
      <c r="AA91" s="42" t="n">
        <v>10</v>
      </c>
      <c r="AB91" s="42" t="n">
        <v>7.5</v>
      </c>
      <c r="AC91" s="42" t="n">
        <v>7.5</v>
      </c>
      <c r="AD91" s="42" t="e">
        <f aca="false">AVERAGE(Table2785[[#This Row],[5Ci Political parties]:[5ciii educational, sporting and cultural organizations]])</f>
        <v>#N/A</v>
      </c>
      <c r="AE91" s="42" t="n">
        <v>10</v>
      </c>
      <c r="AF91" s="42" t="n">
        <v>10</v>
      </c>
      <c r="AG91" s="42" t="n">
        <v>10</v>
      </c>
      <c r="AH91" s="42" t="e">
        <f aca="false">AVERAGE(Table2785[[#This Row],[5Di Political parties]:[5diii educational, sporting and cultural organizations5]])</f>
        <v>#N/A</v>
      </c>
      <c r="AI91" s="42" t="e">
        <f aca="false">AVERAGE(Y91,Z91,AD91,AH91)</f>
        <v>#N/A</v>
      </c>
      <c r="AJ91" s="42" t="n">
        <v>10</v>
      </c>
      <c r="AK91" s="47" t="n">
        <v>5.33333333333333</v>
      </c>
      <c r="AL91" s="47" t="n">
        <v>5.75</v>
      </c>
      <c r="AM91" s="47" t="n">
        <v>7.5</v>
      </c>
      <c r="AN91" s="47" t="n">
        <v>7.5</v>
      </c>
      <c r="AO91" s="47" t="n">
        <f aca="false">AVERAGE(Table2785[[#This Row],[6Di Access to foreign television (cable/ satellite)]:[6Dii Access to foreign newspapers]])</f>
        <v>7.5</v>
      </c>
      <c r="AP91" s="47" t="n">
        <v>7.5</v>
      </c>
      <c r="AQ91" s="42" t="n">
        <f aca="false">AVERAGE(AJ91:AL91,AO91:AP91)</f>
        <v>7.21666666666667</v>
      </c>
      <c r="AR91" s="42" t="n">
        <v>7.5</v>
      </c>
      <c r="AS91" s="42" t="n">
        <v>0</v>
      </c>
      <c r="AT91" s="42" t="n">
        <v>0</v>
      </c>
      <c r="AU91" s="42" t="n">
        <f aca="false">IFERROR(AVERAGE(AS91:AT91),"-")</f>
        <v>0</v>
      </c>
      <c r="AV91" s="42" t="n">
        <f aca="false">AVERAGE(AR91,AU91)</f>
        <v>3.75</v>
      </c>
      <c r="AW91" s="43" t="n">
        <f aca="false">AVERAGE(Table2785[[#This Row],[RULE OF LAW]],Table2785[[#This Row],[SECURITY &amp; SAFETY]],Table2785[[#This Row],[PERSONAL FREEDOM (minus Security &amp;Safety and Rule of Law)]],Table2785[[#This Row],[PERSONAL FREEDOM (minus Security &amp;Safety and Rule of Law)]])</f>
        <v>5.76725130555556</v>
      </c>
      <c r="AX91" s="44" t="n">
        <v>6.08</v>
      </c>
      <c r="AY91" s="45" t="n">
        <f aca="false">AVERAGE(Table2785[[#This Row],[PERSONAL FREEDOM]:[ECONOMIC FREEDOM]])</f>
        <v>5.92362565277778</v>
      </c>
      <c r="AZ91" s="61" t="n">
        <f aca="false">RANK(BA91,$BA$2:$BA$154)</f>
        <v>129</v>
      </c>
      <c r="BA91" s="30" t="n">
        <f aca="false">ROUND(AY91, 2)</f>
        <v>5.92</v>
      </c>
      <c r="BB91" s="43" t="n">
        <f aca="false">Table2785[[#This Row],[1 Rule of Law]]</f>
        <v>3.926783</v>
      </c>
      <c r="BC91" s="43" t="n">
        <f aca="false">Table2785[[#This Row],[2 Security &amp; Safety]]</f>
        <v>6.75555555555556</v>
      </c>
      <c r="BD91" s="43" t="e">
        <f aca="false">AVERAGE(AQ91,U91,AI91,AV91,X91)</f>
        <v>#N/A</v>
      </c>
    </row>
    <row r="92" customFormat="false" ht="15" hidden="false" customHeight="true" outlineLevel="0" collapsed="false">
      <c r="A92" s="41" t="s">
        <v>145</v>
      </c>
      <c r="B92" s="42" t="s">
        <v>60</v>
      </c>
      <c r="C92" s="42" t="s">
        <v>60</v>
      </c>
      <c r="D92" s="42" t="s">
        <v>60</v>
      </c>
      <c r="E92" s="42" t="n">
        <v>6.619943</v>
      </c>
      <c r="F92" s="42" t="n">
        <v>8.88</v>
      </c>
      <c r="G92" s="42" t="n">
        <v>10</v>
      </c>
      <c r="H92" s="42" t="n">
        <v>10</v>
      </c>
      <c r="I92" s="42" t="n">
        <v>10</v>
      </c>
      <c r="J92" s="42" t="n">
        <v>10</v>
      </c>
      <c r="K92" s="42" t="n">
        <v>10</v>
      </c>
      <c r="L92" s="42" t="n">
        <f aca="false">AVERAGE(Table2785[[#This Row],[2Bi Disappearance]:[2Bv Terrorism Injured ]])</f>
        <v>10</v>
      </c>
      <c r="M92" s="42" t="n">
        <v>10</v>
      </c>
      <c r="N92" s="42" t="n">
        <v>10</v>
      </c>
      <c r="O92" s="47" t="n">
        <v>10</v>
      </c>
      <c r="P92" s="47" t="n">
        <f aca="false">AVERAGE(Table2785[[#This Row],[2Ci Female Genital Mutilation]:[2Ciii Equal Inheritance Rights]])</f>
        <v>10</v>
      </c>
      <c r="Q92" s="42" t="n">
        <f aca="false">AVERAGE(F92,L92,P92)</f>
        <v>9.62666666666667</v>
      </c>
      <c r="R92" s="42" t="n">
        <v>10</v>
      </c>
      <c r="S92" s="42" t="n">
        <v>10</v>
      </c>
      <c r="T92" s="42" t="n">
        <v>10</v>
      </c>
      <c r="U92" s="42" t="n">
        <f aca="false">AVERAGE(R92:T92)</f>
        <v>10</v>
      </c>
      <c r="V92" s="42" t="n">
        <v>10</v>
      </c>
      <c r="W92" s="42" t="n">
        <v>7.5</v>
      </c>
      <c r="X92" s="42" t="n">
        <f aca="false">AVERAGE(Table2785[[#This Row],[4A Freedom to establish religious organizations]:[4B Autonomy of religious organizations]])</f>
        <v>8.75</v>
      </c>
      <c r="Y92" s="42" t="n">
        <v>10</v>
      </c>
      <c r="Z92" s="42" t="n">
        <v>7.5</v>
      </c>
      <c r="AA92" s="42" t="n">
        <v>5</v>
      </c>
      <c r="AB92" s="42" t="n">
        <v>10</v>
      </c>
      <c r="AC92" s="42" t="n">
        <v>7.5</v>
      </c>
      <c r="AD92" s="42" t="e">
        <f aca="false">AVERAGE(Table2785[[#This Row],[5Ci Political parties]:[5ciii educational, sporting and cultural organizations]])</f>
        <v>#N/A</v>
      </c>
      <c r="AE92" s="42" t="n">
        <v>10</v>
      </c>
      <c r="AF92" s="42" t="n">
        <v>10</v>
      </c>
      <c r="AG92" s="42" t="n">
        <v>10</v>
      </c>
      <c r="AH92" s="42" t="e">
        <f aca="false">AVERAGE(Table2785[[#This Row],[5Di Political parties]:[5diii educational, sporting and cultural organizations5]])</f>
        <v>#N/A</v>
      </c>
      <c r="AI92" s="42" t="e">
        <f aca="false">AVERAGE(Y92,Z92,AD92,AH92)</f>
        <v>#N/A</v>
      </c>
      <c r="AJ92" s="42" t="n">
        <v>10</v>
      </c>
      <c r="AK92" s="47" t="n">
        <v>7.66666666666667</v>
      </c>
      <c r="AL92" s="47" t="n">
        <v>7.5</v>
      </c>
      <c r="AM92" s="47" t="n">
        <v>10</v>
      </c>
      <c r="AN92" s="47" t="n">
        <v>10</v>
      </c>
      <c r="AO92" s="47" t="n">
        <f aca="false">AVERAGE(Table2785[[#This Row],[6Di Access to foreign television (cable/ satellite)]:[6Dii Access to foreign newspapers]])</f>
        <v>10</v>
      </c>
      <c r="AP92" s="47" t="n">
        <v>10</v>
      </c>
      <c r="AQ92" s="42" t="n">
        <f aca="false">AVERAGE(AJ92:AL92,AO92:AP92)</f>
        <v>9.03333333333334</v>
      </c>
      <c r="AR92" s="42" t="n">
        <v>10</v>
      </c>
      <c r="AS92" s="42" t="n">
        <v>0</v>
      </c>
      <c r="AT92" s="42" t="n">
        <v>10</v>
      </c>
      <c r="AU92" s="42" t="n">
        <f aca="false">IFERROR(AVERAGE(AS92:AT92),"-")</f>
        <v>5</v>
      </c>
      <c r="AV92" s="42" t="n">
        <f aca="false">AVERAGE(AR92,AU92)</f>
        <v>7.5</v>
      </c>
      <c r="AW92" s="43" t="n">
        <f aca="false">AVERAGE(Table2785[[#This Row],[RULE OF LAW]],Table2785[[#This Row],[SECURITY &amp; SAFETY]],Table2785[[#This Row],[PERSONAL FREEDOM (minus Security &amp;Safety and Rule of Law)]],Table2785[[#This Row],[PERSONAL FREEDOM (minus Security &amp;Safety and Rule of Law)]])</f>
        <v>8.46498575</v>
      </c>
      <c r="AX92" s="44" t="n">
        <v>8.09</v>
      </c>
      <c r="AY92" s="45" t="n">
        <f aca="false">AVERAGE(Table2785[[#This Row],[PERSONAL FREEDOM]:[ECONOMIC FREEDOM]])</f>
        <v>8.277492875</v>
      </c>
      <c r="AZ92" s="61" t="n">
        <f aca="false">RANK(BA92,$BA$2:$BA$154)</f>
        <v>17</v>
      </c>
      <c r="BA92" s="30" t="n">
        <f aca="false">ROUND(AY92, 2)</f>
        <v>8.28</v>
      </c>
      <c r="BB92" s="43" t="n">
        <f aca="false">Table2785[[#This Row],[1 Rule of Law]]</f>
        <v>6.619943</v>
      </c>
      <c r="BC92" s="43" t="n">
        <f aca="false">Table2785[[#This Row],[2 Security &amp; Safety]]</f>
        <v>9.62666666666667</v>
      </c>
      <c r="BD92" s="43" t="e">
        <f aca="false">AVERAGE(AQ92,U92,AI92,AV92,X92)</f>
        <v>#N/A</v>
      </c>
    </row>
    <row r="93" customFormat="false" ht="15" hidden="false" customHeight="true" outlineLevel="0" collapsed="false">
      <c r="A93" s="41" t="s">
        <v>146</v>
      </c>
      <c r="B93" s="42" t="n">
        <v>4.2</v>
      </c>
      <c r="C93" s="42" t="n">
        <v>3.9</v>
      </c>
      <c r="D93" s="42" t="n">
        <v>2.5</v>
      </c>
      <c r="E93" s="42" t="n">
        <v>3.51269841269841</v>
      </c>
      <c r="F93" s="42" t="n">
        <v>1.4</v>
      </c>
      <c r="G93" s="42" t="n">
        <v>0</v>
      </c>
      <c r="H93" s="42" t="n">
        <v>10</v>
      </c>
      <c r="I93" s="42" t="n">
        <v>7.5</v>
      </c>
      <c r="J93" s="42" t="n">
        <v>0</v>
      </c>
      <c r="K93" s="42" t="n">
        <v>0</v>
      </c>
      <c r="L93" s="42" t="n">
        <f aca="false">AVERAGE(Table2785[[#This Row],[2Bi Disappearance]:[2Bv Terrorism Injured ]])</f>
        <v>3.5</v>
      </c>
      <c r="M93" s="42" t="n">
        <v>9.5</v>
      </c>
      <c r="N93" s="42" t="n">
        <v>10</v>
      </c>
      <c r="O93" s="47" t="n">
        <v>10</v>
      </c>
      <c r="P93" s="47" t="n">
        <f aca="false">AVERAGE(Table2785[[#This Row],[2Ci Female Genital Mutilation]:[2Ciii Equal Inheritance Rights]])</f>
        <v>9.83333333333333</v>
      </c>
      <c r="Q93" s="42" t="n">
        <f aca="false">AVERAGE(F93,L93,P93)</f>
        <v>4.91111111111111</v>
      </c>
      <c r="R93" s="42" t="n">
        <v>10</v>
      </c>
      <c r="S93" s="42" t="n">
        <v>10</v>
      </c>
      <c r="T93" s="42" t="n">
        <v>10</v>
      </c>
      <c r="U93" s="42" t="n">
        <f aca="false">AVERAGE(R93:T93)</f>
        <v>10</v>
      </c>
      <c r="V93" s="42" t="n">
        <v>7.5</v>
      </c>
      <c r="W93" s="42" t="n">
        <v>7.5</v>
      </c>
      <c r="X93" s="42" t="n">
        <f aca="false">AVERAGE(Table2785[[#This Row],[4A Freedom to establish religious organizations]:[4B Autonomy of religious organizations]])</f>
        <v>7.5</v>
      </c>
      <c r="Y93" s="42" t="n">
        <v>10</v>
      </c>
      <c r="Z93" s="42" t="n">
        <v>10</v>
      </c>
      <c r="AA93" s="42" t="n">
        <v>2.5</v>
      </c>
      <c r="AB93" s="42" t="n">
        <v>5</v>
      </c>
      <c r="AC93" s="42" t="n">
        <v>7.5</v>
      </c>
      <c r="AD93" s="42" t="e">
        <f aca="false">AVERAGE(Table2785[[#This Row],[5Ci Political parties]:[5ciii educational, sporting and cultural organizations]])</f>
        <v>#N/A</v>
      </c>
      <c r="AE93" s="42" t="n">
        <v>7.5</v>
      </c>
      <c r="AF93" s="42" t="n">
        <v>7.5</v>
      </c>
      <c r="AG93" s="42" t="n">
        <v>7.5</v>
      </c>
      <c r="AH93" s="42" t="e">
        <f aca="false">AVERAGE(Table2785[[#This Row],[5Di Political parties]:[5diii educational, sporting and cultural organizations5]])</f>
        <v>#N/A</v>
      </c>
      <c r="AI93" s="42" t="e">
        <f aca="false">AVERAGE(Y93,Z93,AD93,AH93)</f>
        <v>#N/A</v>
      </c>
      <c r="AJ93" s="42" t="n">
        <v>5.03506390952622</v>
      </c>
      <c r="AK93" s="47" t="n">
        <v>4.66666666666667</v>
      </c>
      <c r="AL93" s="47" t="n">
        <v>2.25</v>
      </c>
      <c r="AM93" s="47" t="n">
        <v>10</v>
      </c>
      <c r="AN93" s="47" t="n">
        <v>10</v>
      </c>
      <c r="AO93" s="47" t="n">
        <f aca="false">AVERAGE(Table2785[[#This Row],[6Di Access to foreign television (cable/ satellite)]:[6Dii Access to foreign newspapers]])</f>
        <v>10</v>
      </c>
      <c r="AP93" s="47" t="n">
        <v>10</v>
      </c>
      <c r="AQ93" s="42" t="n">
        <f aca="false">AVERAGE(AJ93:AL93,AO93:AP93)</f>
        <v>6.39034611523858</v>
      </c>
      <c r="AR93" s="42" t="n">
        <v>10</v>
      </c>
      <c r="AS93" s="42" t="n">
        <v>10</v>
      </c>
      <c r="AT93" s="42" t="n">
        <v>10</v>
      </c>
      <c r="AU93" s="42" t="n">
        <f aca="false">IFERROR(AVERAGE(AS93:AT93),"-")</f>
        <v>10</v>
      </c>
      <c r="AV93" s="42" t="n">
        <f aca="false">AVERAGE(AR93,AU93)</f>
        <v>10</v>
      </c>
      <c r="AW93" s="43" t="n">
        <f aca="false">AVERAGE(Table2785[[#This Row],[RULE OF LAW]],Table2785[[#This Row],[SECURITY &amp; SAFETY]],Table2785[[#This Row],[PERSONAL FREEDOM (minus Security &amp;Safety and Rule of Law)]],Table2785[[#This Row],[PERSONAL FREEDOM (minus Security &amp;Safety and Rule of Law)]])</f>
        <v>6.30748699247624</v>
      </c>
      <c r="AX93" s="44" t="n">
        <v>6.75</v>
      </c>
      <c r="AY93" s="45" t="n">
        <f aca="false">AVERAGE(Table2785[[#This Row],[PERSONAL FREEDOM]:[ECONOMIC FREEDOM]])</f>
        <v>6.52874349623812</v>
      </c>
      <c r="AZ93" s="61" t="n">
        <f aca="false">RANK(BA93,$BA$2:$BA$154)</f>
        <v>99</v>
      </c>
      <c r="BA93" s="30" t="n">
        <f aca="false">ROUND(AY93, 2)</f>
        <v>6.53</v>
      </c>
      <c r="BB93" s="43" t="n">
        <f aca="false">Table2785[[#This Row],[1 Rule of Law]]</f>
        <v>3.51269841269841</v>
      </c>
      <c r="BC93" s="43" t="n">
        <f aca="false">Table2785[[#This Row],[2 Security &amp; Safety]]</f>
        <v>4.91111111111111</v>
      </c>
      <c r="BD93" s="43" t="e">
        <f aca="false">AVERAGE(AQ93,U93,AI93,AV93,X93)</f>
        <v>#N/A</v>
      </c>
    </row>
    <row r="94" customFormat="false" ht="15" hidden="false" customHeight="true" outlineLevel="0" collapsed="false">
      <c r="A94" s="41" t="s">
        <v>147</v>
      </c>
      <c r="B94" s="42" t="n">
        <v>4.4</v>
      </c>
      <c r="C94" s="42" t="n">
        <v>4.1</v>
      </c>
      <c r="D94" s="42" t="n">
        <v>3.4</v>
      </c>
      <c r="E94" s="42" t="n">
        <v>3.94603174603175</v>
      </c>
      <c r="F94" s="42" t="n">
        <v>7.4</v>
      </c>
      <c r="G94" s="42" t="n">
        <v>10</v>
      </c>
      <c r="H94" s="42" t="n">
        <v>10</v>
      </c>
      <c r="I94" s="42" t="n">
        <v>5</v>
      </c>
      <c r="J94" s="42" t="n">
        <v>10</v>
      </c>
      <c r="K94" s="42" t="n">
        <v>10</v>
      </c>
      <c r="L94" s="42" t="n">
        <f aca="false">AVERAGE(Table2785[[#This Row],[2Bi Disappearance]:[2Bv Terrorism Injured ]])</f>
        <v>9</v>
      </c>
      <c r="M94" s="42" t="n">
        <v>10</v>
      </c>
      <c r="N94" s="42" t="n">
        <v>10</v>
      </c>
      <c r="O94" s="47" t="n">
        <v>7.5</v>
      </c>
      <c r="P94" s="47" t="n">
        <f aca="false">AVERAGE(Table2785[[#This Row],[2Ci Female Genital Mutilation]:[2Ciii Equal Inheritance Rights]])</f>
        <v>9.16666666666667</v>
      </c>
      <c r="Q94" s="42" t="n">
        <f aca="false">AVERAGE(F94,L94,P94)</f>
        <v>8.52222222222222</v>
      </c>
      <c r="R94" s="42" t="n">
        <v>10</v>
      </c>
      <c r="S94" s="42" t="n">
        <v>5</v>
      </c>
      <c r="T94" s="42" t="n">
        <v>10</v>
      </c>
      <c r="U94" s="42" t="n">
        <f aca="false">AVERAGE(R94:T94)</f>
        <v>8.33333333333333</v>
      </c>
      <c r="V94" s="42" t="s">
        <v>60</v>
      </c>
      <c r="W94" s="42" t="s">
        <v>60</v>
      </c>
      <c r="X94" s="42" t="s">
        <v>60</v>
      </c>
      <c r="Y94" s="42" t="s">
        <v>60</v>
      </c>
      <c r="Z94" s="42" t="s">
        <v>60</v>
      </c>
      <c r="AA94" s="42" t="s">
        <v>60</v>
      </c>
      <c r="AB94" s="42" t="s">
        <v>60</v>
      </c>
      <c r="AC94" s="42" t="s">
        <v>60</v>
      </c>
      <c r="AD94" s="42" t="s">
        <v>60</v>
      </c>
      <c r="AE94" s="42" t="s">
        <v>60</v>
      </c>
      <c r="AF94" s="42" t="s">
        <v>60</v>
      </c>
      <c r="AG94" s="42" t="s">
        <v>60</v>
      </c>
      <c r="AH94" s="42" t="s">
        <v>60</v>
      </c>
      <c r="AI94" s="42" t="s">
        <v>60</v>
      </c>
      <c r="AJ94" s="42" t="n">
        <v>10</v>
      </c>
      <c r="AK94" s="47" t="n">
        <v>4.66666666666667</v>
      </c>
      <c r="AL94" s="47" t="n">
        <v>5.5</v>
      </c>
      <c r="AM94" s="47" t="s">
        <v>60</v>
      </c>
      <c r="AN94" s="47" t="s">
        <v>60</v>
      </c>
      <c r="AO94" s="47" t="s">
        <v>60</v>
      </c>
      <c r="AP94" s="47" t="s">
        <v>60</v>
      </c>
      <c r="AQ94" s="42" t="n">
        <f aca="false">AVERAGE(AJ94:AL94,AO94:AP94)</f>
        <v>6.72222222222222</v>
      </c>
      <c r="AR94" s="42" t="n">
        <v>10</v>
      </c>
      <c r="AS94" s="42" t="n">
        <v>10</v>
      </c>
      <c r="AT94" s="42" t="n">
        <v>10</v>
      </c>
      <c r="AU94" s="42" t="n">
        <f aca="false">IFERROR(AVERAGE(AS94:AT94),"-")</f>
        <v>10</v>
      </c>
      <c r="AV94" s="42" t="n">
        <f aca="false">AVERAGE(AR94,AU94)</f>
        <v>10</v>
      </c>
      <c r="AW94" s="43" t="n">
        <f aca="false">AVERAGE(Table2785[[#This Row],[RULE OF LAW]],Table2785[[#This Row],[SECURITY &amp; SAFETY]],Table2785[[#This Row],[PERSONAL FREEDOM (minus Security &amp;Safety and Rule of Law)]],Table2785[[#This Row],[PERSONAL FREEDOM (minus Security &amp;Safety and Rule of Law)]])</f>
        <v>7.29298941798942</v>
      </c>
      <c r="AX94" s="44" t="n">
        <v>6.67</v>
      </c>
      <c r="AY94" s="45" t="n">
        <f aca="false">AVERAGE(Table2785[[#This Row],[PERSONAL FREEDOM]:[ECONOMIC FREEDOM]])</f>
        <v>6.98149470899471</v>
      </c>
      <c r="AZ94" s="61" t="n">
        <f aca="false">RANK(BA94,$BA$2:$BA$154)</f>
        <v>68</v>
      </c>
      <c r="BA94" s="30" t="n">
        <f aca="false">ROUND(AY94, 2)</f>
        <v>6.98</v>
      </c>
      <c r="BB94" s="43" t="n">
        <f aca="false">Table2785[[#This Row],[1 Rule of Law]]</f>
        <v>3.94603174603175</v>
      </c>
      <c r="BC94" s="43" t="n">
        <f aca="false">Table2785[[#This Row],[2 Security &amp; Safety]]</f>
        <v>8.52222222222222</v>
      </c>
      <c r="BD94" s="43" t="n">
        <f aca="false">AVERAGE(AQ94,U94,AI94,AV94,X94)</f>
        <v>8.35185185185185</v>
      </c>
    </row>
    <row r="95" customFormat="false" ht="15" hidden="false" customHeight="true" outlineLevel="0" collapsed="false">
      <c r="A95" s="41" t="s">
        <v>148</v>
      </c>
      <c r="B95" s="42" t="n">
        <v>5.5</v>
      </c>
      <c r="C95" s="42" t="n">
        <v>5.2</v>
      </c>
      <c r="D95" s="42" t="n">
        <v>4.8</v>
      </c>
      <c r="E95" s="42" t="n">
        <v>5.18730158730159</v>
      </c>
      <c r="F95" s="42" t="n">
        <v>6.12</v>
      </c>
      <c r="G95" s="42" t="n">
        <v>10</v>
      </c>
      <c r="H95" s="42" t="n">
        <v>10</v>
      </c>
      <c r="I95" s="42" t="n">
        <v>7.5</v>
      </c>
      <c r="J95" s="42" t="n">
        <v>10</v>
      </c>
      <c r="K95" s="42" t="n">
        <v>10</v>
      </c>
      <c r="L95" s="42" t="n">
        <f aca="false">AVERAGE(Table2785[[#This Row],[2Bi Disappearance]:[2Bv Terrorism Injured ]])</f>
        <v>9.5</v>
      </c>
      <c r="M95" s="42" t="n">
        <v>10</v>
      </c>
      <c r="N95" s="42" t="n">
        <v>10</v>
      </c>
      <c r="O95" s="47" t="n">
        <v>10</v>
      </c>
      <c r="P95" s="47" t="n">
        <f aca="false">AVERAGE(Table2785[[#This Row],[2Ci Female Genital Mutilation]:[2Ciii Equal Inheritance Rights]])</f>
        <v>10</v>
      </c>
      <c r="Q95" s="42" t="n">
        <f aca="false">AVERAGE(F95,L95,P95)</f>
        <v>8.54</v>
      </c>
      <c r="R95" s="42" t="n">
        <v>10</v>
      </c>
      <c r="S95" s="42" t="n">
        <v>10</v>
      </c>
      <c r="T95" s="42" t="n">
        <v>10</v>
      </c>
      <c r="U95" s="42" t="n">
        <f aca="false">AVERAGE(R95:T95)</f>
        <v>10</v>
      </c>
      <c r="V95" s="42" t="n">
        <v>5</v>
      </c>
      <c r="W95" s="42" t="n">
        <v>5</v>
      </c>
      <c r="X95" s="42" t="n">
        <f aca="false">AVERAGE(Table2785[[#This Row],[4A Freedom to establish religious organizations]:[4B Autonomy of religious organizations]])</f>
        <v>5</v>
      </c>
      <c r="Y95" s="42" t="n">
        <v>7.5</v>
      </c>
      <c r="Z95" s="42" t="n">
        <v>7.5</v>
      </c>
      <c r="AA95" s="42" t="n">
        <v>7.5</v>
      </c>
      <c r="AB95" s="42" t="n">
        <v>5</v>
      </c>
      <c r="AC95" s="42" t="n">
        <v>10</v>
      </c>
      <c r="AD95" s="42" t="e">
        <f aca="false">AVERAGE(Table2785[[#This Row],[5Ci Political parties]:[5ciii educational, sporting and cultural organizations]])</f>
        <v>#N/A</v>
      </c>
      <c r="AE95" s="42" t="n">
        <v>7.5</v>
      </c>
      <c r="AF95" s="42" t="n">
        <v>10</v>
      </c>
      <c r="AG95" s="42" t="n">
        <v>10</v>
      </c>
      <c r="AH95" s="42" t="e">
        <f aca="false">AVERAGE(Table2785[[#This Row],[5Di Political parties]:[5diii educational, sporting and cultural organizations5]])</f>
        <v>#N/A</v>
      </c>
      <c r="AI95" s="42" t="n">
        <f aca="false">AVERAGE(Y95,Z95,AD95,AH95)</f>
        <v>7.91666666666667</v>
      </c>
      <c r="AJ95" s="42" t="n">
        <v>10</v>
      </c>
      <c r="AK95" s="47" t="n">
        <v>5.66666666666667</v>
      </c>
      <c r="AL95" s="47" t="n">
        <v>7</v>
      </c>
      <c r="AM95" s="47" t="n">
        <v>10</v>
      </c>
      <c r="AN95" s="47" t="n">
        <v>10</v>
      </c>
      <c r="AO95" s="47" t="n">
        <f aca="false">AVERAGE(Table2785[[#This Row],[6Di Access to foreign television (cable/ satellite)]:[6Dii Access to foreign newspapers]])</f>
        <v>10</v>
      </c>
      <c r="AP95" s="47" t="n">
        <v>10</v>
      </c>
      <c r="AQ95" s="42" t="n">
        <f aca="false">AVERAGE(AJ95:AL95,AO95:AP95)</f>
        <v>8.53333333333334</v>
      </c>
      <c r="AR95" s="42" t="n">
        <v>10</v>
      </c>
      <c r="AS95" s="42" t="n">
        <v>10</v>
      </c>
      <c r="AT95" s="42" t="n">
        <v>10</v>
      </c>
      <c r="AU95" s="42" t="n">
        <f aca="false">IFERROR(AVERAGE(AS95:AT95),"-")</f>
        <v>10</v>
      </c>
      <c r="AV95" s="42" t="n">
        <f aca="false">AVERAGE(AR95,AU95)</f>
        <v>10</v>
      </c>
      <c r="AW95" s="43" t="n">
        <f aca="false">AVERAGE(Table2785[[#This Row],[RULE OF LAW]],Table2785[[#This Row],[SECURITY &amp; SAFETY]],Table2785[[#This Row],[PERSONAL FREEDOM (minus Security &amp;Safety and Rule of Law)]],Table2785[[#This Row],[PERSONAL FREEDOM (minus Security &amp;Safety and Rule of Law)]])</f>
        <v>7.5768253968254</v>
      </c>
      <c r="AX95" s="44" t="n">
        <v>6.97</v>
      </c>
      <c r="AY95" s="45" t="n">
        <f aca="false">AVERAGE(Table2785[[#This Row],[PERSONAL FREEDOM]:[ECONOMIC FREEDOM]])</f>
        <v>7.2734126984127</v>
      </c>
      <c r="AZ95" s="61" t="n">
        <f aca="false">RANK(BA95,$BA$2:$BA$154)</f>
        <v>58</v>
      </c>
      <c r="BA95" s="30" t="n">
        <f aca="false">ROUND(AY95, 2)</f>
        <v>7.27</v>
      </c>
      <c r="BB95" s="43" t="n">
        <f aca="false">Table2785[[#This Row],[1 Rule of Law]]</f>
        <v>5.18730158730159</v>
      </c>
      <c r="BC95" s="43" t="n">
        <f aca="false">Table2785[[#This Row],[2 Security &amp; Safety]]</f>
        <v>8.54</v>
      </c>
      <c r="BD95" s="43" t="n">
        <f aca="false">AVERAGE(AQ95,U95,AI95,AV95,X95)</f>
        <v>8.29</v>
      </c>
    </row>
    <row r="96" customFormat="false" ht="15" hidden="false" customHeight="true" outlineLevel="0" collapsed="false">
      <c r="A96" s="41" t="s">
        <v>149</v>
      </c>
      <c r="B96" s="42" t="s">
        <v>60</v>
      </c>
      <c r="C96" s="42" t="s">
        <v>60</v>
      </c>
      <c r="D96" s="42" t="s">
        <v>60</v>
      </c>
      <c r="E96" s="42" t="n">
        <v>5.206406</v>
      </c>
      <c r="F96" s="42" t="n">
        <v>8.92</v>
      </c>
      <c r="G96" s="42" t="n">
        <v>10</v>
      </c>
      <c r="H96" s="42" t="n">
        <v>10</v>
      </c>
      <c r="I96" s="42" t="n">
        <v>7.5</v>
      </c>
      <c r="J96" s="42" t="n">
        <v>10</v>
      </c>
      <c r="K96" s="42" t="n">
        <v>10</v>
      </c>
      <c r="L96" s="42" t="n">
        <f aca="false">AVERAGE(Table2785[[#This Row],[2Bi Disappearance]:[2Bv Terrorism Injured ]])</f>
        <v>9.5</v>
      </c>
      <c r="M96" s="42" t="s">
        <v>60</v>
      </c>
      <c r="N96" s="42" t="n">
        <v>10</v>
      </c>
      <c r="O96" s="47" t="n">
        <v>10</v>
      </c>
      <c r="P96" s="47" t="n">
        <f aca="false">AVERAGE(Table2785[[#This Row],[2Ci Female Genital Mutilation]:[2Ciii Equal Inheritance Rights]])</f>
        <v>10</v>
      </c>
      <c r="Q96" s="42" t="n">
        <f aca="false">AVERAGE(F96,L96,P96)</f>
        <v>9.47333333333333</v>
      </c>
      <c r="R96" s="42" t="n">
        <v>10</v>
      </c>
      <c r="S96" s="42" t="n">
        <v>10</v>
      </c>
      <c r="T96" s="42" t="n">
        <v>10</v>
      </c>
      <c r="U96" s="42" t="n">
        <f aca="false">AVERAGE(R96:T96)</f>
        <v>10</v>
      </c>
      <c r="V96" s="42" t="s">
        <v>60</v>
      </c>
      <c r="W96" s="42" t="s">
        <v>60</v>
      </c>
      <c r="X96" s="42" t="s">
        <v>60</v>
      </c>
      <c r="Y96" s="42" t="s">
        <v>60</v>
      </c>
      <c r="Z96" s="42" t="s">
        <v>60</v>
      </c>
      <c r="AA96" s="42" t="s">
        <v>60</v>
      </c>
      <c r="AB96" s="42" t="s">
        <v>60</v>
      </c>
      <c r="AC96" s="42" t="s">
        <v>60</v>
      </c>
      <c r="AD96" s="42" t="s">
        <v>60</v>
      </c>
      <c r="AE96" s="42" t="s">
        <v>60</v>
      </c>
      <c r="AF96" s="42" t="s">
        <v>60</v>
      </c>
      <c r="AG96" s="42" t="s">
        <v>60</v>
      </c>
      <c r="AH96" s="42" t="s">
        <v>60</v>
      </c>
      <c r="AI96" s="42" t="s">
        <v>60</v>
      </c>
      <c r="AJ96" s="42" t="n">
        <v>10</v>
      </c>
      <c r="AK96" s="47" t="n">
        <v>7</v>
      </c>
      <c r="AL96" s="47" t="n">
        <v>5.75</v>
      </c>
      <c r="AM96" s="47" t="s">
        <v>60</v>
      </c>
      <c r="AN96" s="47" t="s">
        <v>60</v>
      </c>
      <c r="AO96" s="47" t="s">
        <v>60</v>
      </c>
      <c r="AP96" s="47" t="s">
        <v>60</v>
      </c>
      <c r="AQ96" s="42" t="n">
        <f aca="false">AVERAGE(AJ96:AL96,AO96:AP96)</f>
        <v>7.58333333333333</v>
      </c>
      <c r="AR96" s="42" t="n">
        <v>10</v>
      </c>
      <c r="AS96" s="42" t="n">
        <v>10</v>
      </c>
      <c r="AT96" s="42" t="n">
        <v>10</v>
      </c>
      <c r="AU96" s="42" t="n">
        <f aca="false">IFERROR(AVERAGE(AS96:AT96),"-")</f>
        <v>10</v>
      </c>
      <c r="AV96" s="42" t="n">
        <f aca="false">AVERAGE(AR96,AU96)</f>
        <v>10</v>
      </c>
      <c r="AW96" s="43" t="n">
        <f aca="false">AVERAGE(Table2785[[#This Row],[RULE OF LAW]],Table2785[[#This Row],[SECURITY &amp; SAFETY]],Table2785[[#This Row],[PERSONAL FREEDOM (minus Security &amp;Safety and Rule of Law)]],Table2785[[#This Row],[PERSONAL FREEDOM (minus Security &amp;Safety and Rule of Law)]])</f>
        <v>8.26715705555556</v>
      </c>
      <c r="AX96" s="44" t="n">
        <v>7.24</v>
      </c>
      <c r="AY96" s="45" t="n">
        <f aca="false">AVERAGE(Table2785[[#This Row],[PERSONAL FREEDOM]:[ECONOMIC FREEDOM]])</f>
        <v>7.75357852777778</v>
      </c>
      <c r="AZ96" s="61" t="n">
        <f aca="false">RANK(BA96,$BA$2:$BA$154)</f>
        <v>44</v>
      </c>
      <c r="BA96" s="30" t="n">
        <f aca="false">ROUND(AY96, 2)</f>
        <v>7.75</v>
      </c>
      <c r="BB96" s="43" t="n">
        <f aca="false">Table2785[[#This Row],[1 Rule of Law]]</f>
        <v>5.206406</v>
      </c>
      <c r="BC96" s="43" t="n">
        <f aca="false">Table2785[[#This Row],[2 Security &amp; Safety]]</f>
        <v>9.47333333333333</v>
      </c>
      <c r="BD96" s="43" t="n">
        <f aca="false">AVERAGE(AQ96,U96,AI96,AV96,X96)</f>
        <v>9.19444444444444</v>
      </c>
    </row>
    <row r="97" customFormat="false" ht="15" hidden="false" customHeight="true" outlineLevel="0" collapsed="false">
      <c r="A97" s="41" t="s">
        <v>150</v>
      </c>
      <c r="B97" s="42" t="n">
        <v>2.7</v>
      </c>
      <c r="C97" s="42" t="n">
        <v>5</v>
      </c>
      <c r="D97" s="42" t="n">
        <v>3.5</v>
      </c>
      <c r="E97" s="42" t="n">
        <v>3.73809523809524</v>
      </c>
      <c r="F97" s="42" t="n">
        <v>9.12</v>
      </c>
      <c r="G97" s="42" t="n">
        <v>5</v>
      </c>
      <c r="H97" s="42" t="n">
        <v>10</v>
      </c>
      <c r="I97" s="42" t="n">
        <v>5</v>
      </c>
      <c r="J97" s="42" t="n">
        <v>10</v>
      </c>
      <c r="K97" s="42" t="n">
        <v>10</v>
      </c>
      <c r="L97" s="42" t="n">
        <f aca="false">AVERAGE(Table2785[[#This Row],[2Bi Disappearance]:[2Bv Terrorism Injured ]])</f>
        <v>8</v>
      </c>
      <c r="M97" s="42" t="n">
        <v>10</v>
      </c>
      <c r="N97" s="42" t="n">
        <v>10</v>
      </c>
      <c r="O97" s="47" t="n">
        <v>0</v>
      </c>
      <c r="P97" s="47" t="n">
        <f aca="false">AVERAGE(Table2785[[#This Row],[2Ci Female Genital Mutilation]:[2Ciii Equal Inheritance Rights]])</f>
        <v>6.66666666666667</v>
      </c>
      <c r="Q97" s="42" t="n">
        <f aca="false">AVERAGE(F97,L97,P97)</f>
        <v>7.92888888888889</v>
      </c>
      <c r="R97" s="42" t="n">
        <v>10</v>
      </c>
      <c r="S97" s="42" t="n">
        <v>5</v>
      </c>
      <c r="T97" s="42" t="n">
        <v>10</v>
      </c>
      <c r="U97" s="42" t="n">
        <f aca="false">AVERAGE(R97:T97)</f>
        <v>8.33333333333333</v>
      </c>
      <c r="V97" s="42" t="n">
        <v>2.5</v>
      </c>
      <c r="W97" s="42" t="n">
        <v>2.5</v>
      </c>
      <c r="X97" s="42" t="n">
        <f aca="false">AVERAGE(Table2785[[#This Row],[4A Freedom to establish religious organizations]:[4B Autonomy of religious organizations]])</f>
        <v>2.5</v>
      </c>
      <c r="Y97" s="42" t="n">
        <v>7.5</v>
      </c>
      <c r="Z97" s="42" t="n">
        <v>7.5</v>
      </c>
      <c r="AA97" s="42" t="n">
        <v>7.5</v>
      </c>
      <c r="AB97" s="42" t="n">
        <v>7.5</v>
      </c>
      <c r="AC97" s="42" t="n">
        <v>7.5</v>
      </c>
      <c r="AD97" s="42" t="e">
        <f aca="false">AVERAGE(Table2785[[#This Row],[5Ci Political parties]:[5ciii educational, sporting and cultural organizations]])</f>
        <v>#N/A</v>
      </c>
      <c r="AE97" s="42" t="n">
        <v>10</v>
      </c>
      <c r="AF97" s="42" t="n">
        <v>5</v>
      </c>
      <c r="AG97" s="42" t="n">
        <v>7.5</v>
      </c>
      <c r="AH97" s="42" t="e">
        <f aca="false">AVERAGE(Table2785[[#This Row],[5Di Political parties]:[5diii educational, sporting and cultural organizations5]])</f>
        <v>#N/A</v>
      </c>
      <c r="AI97" s="42" t="e">
        <f aca="false">AVERAGE(Y97,Z97,AD97,AH97)</f>
        <v>#N/A</v>
      </c>
      <c r="AJ97" s="42" t="n">
        <v>10</v>
      </c>
      <c r="AK97" s="47" t="n">
        <v>2</v>
      </c>
      <c r="AL97" s="47" t="n">
        <v>4</v>
      </c>
      <c r="AM97" s="47" t="n">
        <v>10</v>
      </c>
      <c r="AN97" s="47" t="n">
        <v>7.5</v>
      </c>
      <c r="AO97" s="47" t="n">
        <f aca="false">AVERAGE(Table2785[[#This Row],[6Di Access to foreign television (cable/ satellite)]:[6Dii Access to foreign newspapers]])</f>
        <v>8.75</v>
      </c>
      <c r="AP97" s="47" t="n">
        <v>7.5</v>
      </c>
      <c r="AQ97" s="42" t="n">
        <f aca="false">AVERAGE(AJ97:AL97,AO97:AP97)</f>
        <v>6.45</v>
      </c>
      <c r="AR97" s="42" t="n">
        <v>10</v>
      </c>
      <c r="AS97" s="42" t="n">
        <v>0</v>
      </c>
      <c r="AT97" s="42" t="n">
        <v>0</v>
      </c>
      <c r="AU97" s="42" t="n">
        <f aca="false">IFERROR(AVERAGE(AS97:AT97),"-")</f>
        <v>0</v>
      </c>
      <c r="AV97" s="42" t="n">
        <f aca="false">AVERAGE(AR97,AU97)</f>
        <v>5</v>
      </c>
      <c r="AW97" s="43" t="n">
        <f aca="false">AVERAGE(Table2785[[#This Row],[RULE OF LAW]],Table2785[[#This Row],[SECURITY &amp; SAFETY]],Table2785[[#This Row],[PERSONAL FREEDOM (minus Security &amp;Safety and Rule of Law)]],Table2785[[#This Row],[PERSONAL FREEDOM (minus Security &amp;Safety and Rule of Law)]])</f>
        <v>5.89507936507937</v>
      </c>
      <c r="AX97" s="44" t="n">
        <v>6.44</v>
      </c>
      <c r="AY97" s="45" t="n">
        <f aca="false">AVERAGE(Table2785[[#This Row],[PERSONAL FREEDOM]:[ECONOMIC FREEDOM]])</f>
        <v>6.16753968253968</v>
      </c>
      <c r="AZ97" s="61" t="n">
        <f aca="false">RANK(BA97,$BA$2:$BA$154)</f>
        <v>120</v>
      </c>
      <c r="BA97" s="30" t="n">
        <f aca="false">ROUND(AY97, 2)</f>
        <v>6.17</v>
      </c>
      <c r="BB97" s="43" t="n">
        <f aca="false">Table2785[[#This Row],[1 Rule of Law]]</f>
        <v>3.73809523809524</v>
      </c>
      <c r="BC97" s="43" t="n">
        <f aca="false">Table2785[[#This Row],[2 Security &amp; Safety]]</f>
        <v>7.92888888888889</v>
      </c>
      <c r="BD97" s="43" t="e">
        <f aca="false">AVERAGE(AQ97,U97,AI97,AV97,X97)</f>
        <v>#N/A</v>
      </c>
    </row>
    <row r="98" customFormat="false" ht="15" hidden="false" customHeight="true" outlineLevel="0" collapsed="false">
      <c r="A98" s="41" t="s">
        <v>151</v>
      </c>
      <c r="B98" s="42" t="s">
        <v>60</v>
      </c>
      <c r="C98" s="42" t="s">
        <v>60</v>
      </c>
      <c r="D98" s="42" t="s">
        <v>60</v>
      </c>
      <c r="E98" s="42" t="n">
        <v>4.328525</v>
      </c>
      <c r="F98" s="42" t="n">
        <v>5.04</v>
      </c>
      <c r="G98" s="42" t="n">
        <v>10</v>
      </c>
      <c r="H98" s="42" t="n">
        <v>10</v>
      </c>
      <c r="I98" s="42" t="n">
        <v>5</v>
      </c>
      <c r="J98" s="42" t="n">
        <v>9.99368654811178</v>
      </c>
      <c r="K98" s="42" t="n">
        <v>9.98484771546828</v>
      </c>
      <c r="L98" s="42" t="n">
        <f aca="false">AVERAGE(Table2785[[#This Row],[2Bi Disappearance]:[2Bv Terrorism Injured ]])</f>
        <v>8.99570685271601</v>
      </c>
      <c r="M98" s="42" t="n">
        <v>10</v>
      </c>
      <c r="N98" s="42" t="n">
        <v>10</v>
      </c>
      <c r="O98" s="47" t="n">
        <v>0</v>
      </c>
      <c r="P98" s="47" t="n">
        <f aca="false">AVERAGE(Table2785[[#This Row],[2Ci Female Genital Mutilation]:[2Ciii Equal Inheritance Rights]])</f>
        <v>6.66666666666667</v>
      </c>
      <c r="Q98" s="42" t="n">
        <f aca="false">AVERAGE(F98,L98,P98)</f>
        <v>6.90079117312756</v>
      </c>
      <c r="R98" s="42" t="n">
        <v>0</v>
      </c>
      <c r="S98" s="42" t="n">
        <v>10</v>
      </c>
      <c r="T98" s="42" t="n">
        <v>5</v>
      </c>
      <c r="U98" s="42" t="n">
        <f aca="false">AVERAGE(R98:T98)</f>
        <v>5</v>
      </c>
      <c r="V98" s="42" t="n">
        <v>10</v>
      </c>
      <c r="W98" s="42" t="n">
        <v>7.5</v>
      </c>
      <c r="X98" s="42" t="n">
        <f aca="false">AVERAGE(Table2785[[#This Row],[4A Freedom to establish religious organizations]:[4B Autonomy of religious organizations]])</f>
        <v>8.75</v>
      </c>
      <c r="Y98" s="42" t="n">
        <v>10</v>
      </c>
      <c r="Z98" s="42" t="n">
        <v>10</v>
      </c>
      <c r="AA98" s="42" t="n">
        <v>7.5</v>
      </c>
      <c r="AB98" s="42" t="n">
        <v>7.5</v>
      </c>
      <c r="AC98" s="42" t="n">
        <v>7.5</v>
      </c>
      <c r="AD98" s="42" t="e">
        <f aca="false">AVERAGE(Table2785[[#This Row],[5Ci Political parties]:[5ciii educational, sporting and cultural organizations]])</f>
        <v>#N/A</v>
      </c>
      <c r="AE98" s="42" t="n">
        <v>10</v>
      </c>
      <c r="AF98" s="42" t="n">
        <v>7.5</v>
      </c>
      <c r="AG98" s="42" t="n">
        <v>10</v>
      </c>
      <c r="AH98" s="42" t="e">
        <f aca="false">AVERAGE(Table2785[[#This Row],[5Di Political parties]:[5diii educational, sporting and cultural organizations5]])</f>
        <v>#N/A</v>
      </c>
      <c r="AI98" s="42" t="e">
        <f aca="false">AVERAGE(Y98,Z98,AD98,AH98)</f>
        <v>#N/A</v>
      </c>
      <c r="AJ98" s="42" t="n">
        <v>10</v>
      </c>
      <c r="AK98" s="47" t="n">
        <v>5.66666666666667</v>
      </c>
      <c r="AL98" s="47" t="n">
        <v>6.5</v>
      </c>
      <c r="AM98" s="47" t="n">
        <v>10</v>
      </c>
      <c r="AN98" s="47" t="n">
        <v>10</v>
      </c>
      <c r="AO98" s="47" t="n">
        <f aca="false">AVERAGE(Table2785[[#This Row],[6Di Access to foreign television (cable/ satellite)]:[6Dii Access to foreign newspapers]])</f>
        <v>10</v>
      </c>
      <c r="AP98" s="47" t="n">
        <v>10</v>
      </c>
      <c r="AQ98" s="42" t="n">
        <f aca="false">AVERAGE(AJ98:AL98,AO98:AP98)</f>
        <v>8.43333333333333</v>
      </c>
      <c r="AR98" s="42" t="n">
        <v>10</v>
      </c>
      <c r="AS98" s="42" t="n">
        <v>0</v>
      </c>
      <c r="AT98" s="42" t="n">
        <v>0</v>
      </c>
      <c r="AU98" s="42" t="n">
        <f aca="false">IFERROR(AVERAGE(AS98:AT98),"-")</f>
        <v>0</v>
      </c>
      <c r="AV98" s="42" t="n">
        <f aca="false">AVERAGE(AR98,AU98)</f>
        <v>5</v>
      </c>
      <c r="AW98" s="43" t="n">
        <f aca="false">AVERAGE(Table2785[[#This Row],[RULE OF LAW]],Table2785[[#This Row],[SECURITY &amp; SAFETY]],Table2785[[#This Row],[PERSONAL FREEDOM (minus Security &amp;Safety and Rule of Law)]],Table2785[[#This Row],[PERSONAL FREEDOM (minus Security &amp;Safety and Rule of Law)]])</f>
        <v>6.44232904328189</v>
      </c>
      <c r="AX98" s="44" t="n">
        <v>6</v>
      </c>
      <c r="AY98" s="45" t="n">
        <f aca="false">AVERAGE(Table2785[[#This Row],[PERSONAL FREEDOM]:[ECONOMIC FREEDOM]])</f>
        <v>6.22116452164095</v>
      </c>
      <c r="AZ98" s="61" t="n">
        <f aca="false">RANK(BA98,$BA$2:$BA$154)</f>
        <v>118</v>
      </c>
      <c r="BA98" s="30" t="n">
        <f aca="false">ROUND(AY98, 2)</f>
        <v>6.22</v>
      </c>
      <c r="BB98" s="43" t="n">
        <f aca="false">Table2785[[#This Row],[1 Rule of Law]]</f>
        <v>4.328525</v>
      </c>
      <c r="BC98" s="43" t="n">
        <f aca="false">Table2785[[#This Row],[2 Security &amp; Safety]]</f>
        <v>6.90079117312756</v>
      </c>
      <c r="BD98" s="43" t="e">
        <f aca="false">AVERAGE(AQ98,U98,AI98,AV98,X98)</f>
        <v>#N/A</v>
      </c>
    </row>
    <row r="99" customFormat="false" ht="15" hidden="false" customHeight="true" outlineLevel="0" collapsed="false">
      <c r="A99" s="41" t="s">
        <v>152</v>
      </c>
      <c r="B99" s="42" t="n">
        <v>2.1</v>
      </c>
      <c r="C99" s="42" t="n">
        <v>3.9</v>
      </c>
      <c r="D99" s="42" t="n">
        <v>3.2</v>
      </c>
      <c r="E99" s="42" t="n">
        <v>3.08730158730159</v>
      </c>
      <c r="F99" s="42" t="n">
        <v>3.92</v>
      </c>
      <c r="G99" s="42" t="n">
        <v>5</v>
      </c>
      <c r="H99" s="42" t="n">
        <v>0</v>
      </c>
      <c r="I99" s="42" t="n">
        <v>2.5</v>
      </c>
      <c r="J99" s="42" t="n">
        <v>10</v>
      </c>
      <c r="K99" s="42" t="n">
        <v>10</v>
      </c>
      <c r="L99" s="42" t="n">
        <f aca="false">AVERAGE(Table2785[[#This Row],[2Bi Disappearance]:[2Bv Terrorism Injured ]])</f>
        <v>5.5</v>
      </c>
      <c r="M99" s="42" t="n">
        <v>10</v>
      </c>
      <c r="N99" s="42" t="n">
        <v>10</v>
      </c>
      <c r="O99" s="47" t="n">
        <v>7.5</v>
      </c>
      <c r="P99" s="47" t="n">
        <f aca="false">AVERAGE(Table2785[[#This Row],[2Ci Female Genital Mutilation]:[2Ciii Equal Inheritance Rights]])</f>
        <v>9.16666666666667</v>
      </c>
      <c r="Q99" s="42" t="n">
        <f aca="false">AVERAGE(F99,L99,P99)</f>
        <v>6.19555555555556</v>
      </c>
      <c r="R99" s="42" t="n">
        <v>0</v>
      </c>
      <c r="S99" s="42" t="n">
        <v>0</v>
      </c>
      <c r="T99" s="42" t="n">
        <v>5</v>
      </c>
      <c r="U99" s="42" t="n">
        <f aca="false">AVERAGE(R99:T99)</f>
        <v>1.66666666666667</v>
      </c>
      <c r="V99" s="42" t="n">
        <v>2.5</v>
      </c>
      <c r="W99" s="42" t="n">
        <v>5</v>
      </c>
      <c r="X99" s="42" t="n">
        <f aca="false">AVERAGE(Table2785[[#This Row],[4A Freedom to establish religious organizations]:[4B Autonomy of religious organizations]])</f>
        <v>3.75</v>
      </c>
      <c r="Y99" s="42" t="n">
        <v>0</v>
      </c>
      <c r="Z99" s="42" t="n">
        <v>0</v>
      </c>
      <c r="AA99" s="42" t="n">
        <v>7.5</v>
      </c>
      <c r="AB99" s="42" t="n">
        <v>5</v>
      </c>
      <c r="AC99" s="42" t="n">
        <v>5</v>
      </c>
      <c r="AD99" s="42" t="e">
        <f aca="false">AVERAGE(Table2785[[#This Row],[5Ci Political parties]:[5ciii educational, sporting and cultural organizations]])</f>
        <v>#N/A</v>
      </c>
      <c r="AE99" s="42" t="n">
        <v>7.5</v>
      </c>
      <c r="AF99" s="42" t="n">
        <v>2.5</v>
      </c>
      <c r="AG99" s="42" t="n">
        <v>2.5</v>
      </c>
      <c r="AH99" s="42" t="e">
        <f aca="false">AVERAGE(Table2785[[#This Row],[5Di Political parties]:[5diii educational, sporting and cultural organizations5]])</f>
        <v>#N/A</v>
      </c>
      <c r="AI99" s="42" t="e">
        <f aca="false">AVERAGE(Y99,Z99,AD99,AH99)</f>
        <v>#N/A</v>
      </c>
      <c r="AJ99" s="42" t="n">
        <v>10</v>
      </c>
      <c r="AK99" s="47" t="n">
        <v>2.33333333333333</v>
      </c>
      <c r="AL99" s="47" t="n">
        <v>4</v>
      </c>
      <c r="AM99" s="47" t="n">
        <v>7.5</v>
      </c>
      <c r="AN99" s="47" t="n">
        <v>7.5</v>
      </c>
      <c r="AO99" s="47" t="n">
        <f aca="false">AVERAGE(Table2785[[#This Row],[6Di Access to foreign television (cable/ satellite)]:[6Dii Access to foreign newspapers]])</f>
        <v>7.5</v>
      </c>
      <c r="AP99" s="47" t="n">
        <v>5</v>
      </c>
      <c r="AQ99" s="42" t="n">
        <f aca="false">AVERAGE(AJ99:AL99,AO99:AP99)</f>
        <v>5.76666666666667</v>
      </c>
      <c r="AR99" s="42" t="n">
        <v>2.5</v>
      </c>
      <c r="AS99" s="42" t="n">
        <v>0</v>
      </c>
      <c r="AT99" s="42" t="n">
        <v>10</v>
      </c>
      <c r="AU99" s="42" t="n">
        <f aca="false">IFERROR(AVERAGE(AS99:AT99),"-")</f>
        <v>5</v>
      </c>
      <c r="AV99" s="42" t="n">
        <f aca="false">AVERAGE(AR99,AU99)</f>
        <v>3.75</v>
      </c>
      <c r="AW99" s="43" t="n">
        <f aca="false">AVERAGE(Table2785[[#This Row],[RULE OF LAW]],Table2785[[#This Row],[SECURITY &amp; SAFETY]],Table2785[[#This Row],[PERSONAL FREEDOM (minus Security &amp;Safety and Rule of Law)]],Table2785[[#This Row],[PERSONAL FREEDOM (minus Security &amp;Safety and Rule of Law)]])</f>
        <v>4.06404761904762</v>
      </c>
      <c r="AX99" s="44" t="n">
        <v>5.28</v>
      </c>
      <c r="AY99" s="45" t="n">
        <f aca="false">AVERAGE(Table2785[[#This Row],[PERSONAL FREEDOM]:[ECONOMIC FREEDOM]])</f>
        <v>4.67202380952381</v>
      </c>
      <c r="AZ99" s="61" t="n">
        <f aca="false">RANK(BA99,$BA$2:$BA$154)</f>
        <v>152</v>
      </c>
      <c r="BA99" s="30" t="n">
        <f aca="false">ROUND(AY99, 2)</f>
        <v>4.67</v>
      </c>
      <c r="BB99" s="43" t="n">
        <f aca="false">Table2785[[#This Row],[1 Rule of Law]]</f>
        <v>3.08730158730159</v>
      </c>
      <c r="BC99" s="43" t="n">
        <f aca="false">Table2785[[#This Row],[2 Security &amp; Safety]]</f>
        <v>6.19555555555556</v>
      </c>
      <c r="BD99" s="43" t="e">
        <f aca="false">AVERAGE(AQ99,U99,AI99,AV99,X99)</f>
        <v>#N/A</v>
      </c>
    </row>
    <row r="100" customFormat="false" ht="15" hidden="false" customHeight="true" outlineLevel="0" collapsed="false">
      <c r="A100" s="41" t="s">
        <v>153</v>
      </c>
      <c r="B100" s="42" t="s">
        <v>60</v>
      </c>
      <c r="C100" s="42" t="s">
        <v>60</v>
      </c>
      <c r="D100" s="42" t="s">
        <v>60</v>
      </c>
      <c r="E100" s="42" t="n">
        <v>5.578389</v>
      </c>
      <c r="F100" s="42" t="n">
        <v>3.12</v>
      </c>
      <c r="G100" s="42" t="n">
        <v>10</v>
      </c>
      <c r="H100" s="42" t="n">
        <v>10</v>
      </c>
      <c r="I100" s="42" t="n">
        <v>7.5</v>
      </c>
      <c r="J100" s="42" t="n">
        <v>10</v>
      </c>
      <c r="K100" s="42" t="n">
        <v>10</v>
      </c>
      <c r="L100" s="42" t="n">
        <f aca="false">AVERAGE(Table2785[[#This Row],[2Bi Disappearance]:[2Bv Terrorism Injured ]])</f>
        <v>9.5</v>
      </c>
      <c r="M100" s="42" t="n">
        <v>10</v>
      </c>
      <c r="N100" s="42" t="n">
        <v>10</v>
      </c>
      <c r="O100" s="47" t="n">
        <v>5</v>
      </c>
      <c r="P100" s="47" t="n">
        <f aca="false">AVERAGE(Table2785[[#This Row],[2Ci Female Genital Mutilation]:[2Ciii Equal Inheritance Rights]])</f>
        <v>8.33333333333333</v>
      </c>
      <c r="Q100" s="42" t="n">
        <f aca="false">AVERAGE(F100,L100,P100)</f>
        <v>6.98444444444445</v>
      </c>
      <c r="R100" s="42" t="n">
        <v>10</v>
      </c>
      <c r="S100" s="42" t="n">
        <v>10</v>
      </c>
      <c r="T100" s="42" t="n">
        <v>10</v>
      </c>
      <c r="U100" s="42" t="n">
        <f aca="false">AVERAGE(R100:T100)</f>
        <v>10</v>
      </c>
      <c r="V100" s="42" t="n">
        <v>7.5</v>
      </c>
      <c r="W100" s="42" t="n">
        <v>7.5</v>
      </c>
      <c r="X100" s="42" t="n">
        <f aca="false">AVERAGE(Table2785[[#This Row],[4A Freedom to establish religious organizations]:[4B Autonomy of religious organizations]])</f>
        <v>7.5</v>
      </c>
      <c r="Y100" s="42" t="n">
        <v>7.5</v>
      </c>
      <c r="Z100" s="42" t="n">
        <v>7.5</v>
      </c>
      <c r="AA100" s="42" t="n">
        <v>7.5</v>
      </c>
      <c r="AB100" s="42" t="n">
        <v>7.5</v>
      </c>
      <c r="AC100" s="42" t="n">
        <v>7.5</v>
      </c>
      <c r="AD100" s="42" t="e">
        <f aca="false">AVERAGE(Table2785[[#This Row],[5Ci Political parties]:[5ciii educational, sporting and cultural organizations]])</f>
        <v>#N/A</v>
      </c>
      <c r="AE100" s="42" t="n">
        <v>7.5</v>
      </c>
      <c r="AF100" s="42" t="n">
        <v>7.5</v>
      </c>
      <c r="AG100" s="42" t="n">
        <v>7.5</v>
      </c>
      <c r="AH100" s="42" t="e">
        <f aca="false">AVERAGE(Table2785[[#This Row],[5Di Political parties]:[5diii educational, sporting and cultural organizations5]])</f>
        <v>#N/A</v>
      </c>
      <c r="AI100" s="42" t="e">
        <f aca="false">AVERAGE(Y100,Z100,AD100,AH100)</f>
        <v>#N/A</v>
      </c>
      <c r="AJ100" s="42" t="n">
        <v>10</v>
      </c>
      <c r="AK100" s="47" t="n">
        <v>7</v>
      </c>
      <c r="AL100" s="47" t="n">
        <v>7</v>
      </c>
      <c r="AM100" s="47" t="n">
        <v>7.5</v>
      </c>
      <c r="AN100" s="47" t="n">
        <v>7.5</v>
      </c>
      <c r="AO100" s="47" t="n">
        <f aca="false">AVERAGE(Table2785[[#This Row],[6Di Access to foreign television (cable/ satellite)]:[6Dii Access to foreign newspapers]])</f>
        <v>7.5</v>
      </c>
      <c r="AP100" s="47" t="n">
        <v>7.5</v>
      </c>
      <c r="AQ100" s="42" t="n">
        <f aca="false">AVERAGE(AJ100:AL100,AO100:AP100)</f>
        <v>7.8</v>
      </c>
      <c r="AR100" s="42" t="n">
        <v>7.5</v>
      </c>
      <c r="AS100" s="42" t="n">
        <v>0</v>
      </c>
      <c r="AT100" s="42" t="n">
        <v>10</v>
      </c>
      <c r="AU100" s="42" t="n">
        <f aca="false">IFERROR(AVERAGE(AS100:AT100),"-")</f>
        <v>5</v>
      </c>
      <c r="AV100" s="42" t="n">
        <f aca="false">AVERAGE(AR100,AU100)</f>
        <v>6.25</v>
      </c>
      <c r="AW100" s="43" t="n">
        <f aca="false">AVERAGE(Table2785[[#This Row],[RULE OF LAW]],Table2785[[#This Row],[SECURITY &amp; SAFETY]],Table2785[[#This Row],[PERSONAL FREEDOM (minus Security &amp;Safety and Rule of Law)]],Table2785[[#This Row],[PERSONAL FREEDOM (minus Security &amp;Safety and Rule of Law)]])</f>
        <v>7.04570836111111</v>
      </c>
      <c r="AX100" s="44" t="n">
        <v>6.64</v>
      </c>
      <c r="AY100" s="45" t="n">
        <f aca="false">AVERAGE(Table2785[[#This Row],[PERSONAL FREEDOM]:[ECONOMIC FREEDOM]])</f>
        <v>6.84285418055556</v>
      </c>
      <c r="AZ100" s="61" t="n">
        <f aca="false">RANK(BA100,$BA$2:$BA$154)</f>
        <v>79</v>
      </c>
      <c r="BA100" s="30" t="n">
        <f aca="false">ROUND(AY100, 2)</f>
        <v>6.84</v>
      </c>
      <c r="BB100" s="43" t="n">
        <f aca="false">Table2785[[#This Row],[1 Rule of Law]]</f>
        <v>5.578389</v>
      </c>
      <c r="BC100" s="43" t="n">
        <f aca="false">Table2785[[#This Row],[2 Security &amp; Safety]]</f>
        <v>6.98444444444445</v>
      </c>
      <c r="BD100" s="43" t="e">
        <f aca="false">AVERAGE(AQ100,U100,AI100,AV100,X100)</f>
        <v>#N/A</v>
      </c>
    </row>
    <row r="101" customFormat="false" ht="15" hidden="false" customHeight="true" outlineLevel="0" collapsed="false">
      <c r="A101" s="41" t="s">
        <v>154</v>
      </c>
      <c r="B101" s="42" t="n">
        <v>4.9</v>
      </c>
      <c r="C101" s="42" t="n">
        <v>4.2</v>
      </c>
      <c r="D101" s="42" t="n">
        <v>4.3</v>
      </c>
      <c r="E101" s="42" t="n">
        <v>4.45555555555556</v>
      </c>
      <c r="F101" s="42" t="n">
        <v>9.64</v>
      </c>
      <c r="G101" s="42" t="n">
        <v>10</v>
      </c>
      <c r="H101" s="42" t="n">
        <v>10</v>
      </c>
      <c r="I101" s="42" t="n">
        <v>7.5</v>
      </c>
      <c r="J101" s="42" t="n">
        <v>9.89080735115486</v>
      </c>
      <c r="K101" s="42" t="n">
        <v>9.78889421223273</v>
      </c>
      <c r="L101" s="42" t="n">
        <f aca="false">AVERAGE(Table2785[[#This Row],[2Bi Disappearance]:[2Bv Terrorism Injured ]])</f>
        <v>9.43594031267752</v>
      </c>
      <c r="M101" s="42" t="n">
        <v>10</v>
      </c>
      <c r="N101" s="42" t="n">
        <v>7.5</v>
      </c>
      <c r="O101" s="47" t="n">
        <v>10</v>
      </c>
      <c r="P101" s="47" t="n">
        <f aca="false">AVERAGE(Table2785[[#This Row],[2Ci Female Genital Mutilation]:[2Ciii Equal Inheritance Rights]])</f>
        <v>9.16666666666667</v>
      </c>
      <c r="Q101" s="42" t="n">
        <f aca="false">AVERAGE(F101,L101,P101)</f>
        <v>9.41420232644806</v>
      </c>
      <c r="R101" s="42" t="n">
        <v>10</v>
      </c>
      <c r="S101" s="42" t="n">
        <v>10</v>
      </c>
      <c r="T101" s="42" t="n">
        <v>5</v>
      </c>
      <c r="U101" s="42" t="n">
        <f aca="false">AVERAGE(R101:T101)</f>
        <v>8.33333333333333</v>
      </c>
      <c r="V101" s="42" t="n">
        <v>7.5</v>
      </c>
      <c r="W101" s="42" t="n">
        <v>5</v>
      </c>
      <c r="X101" s="42" t="n">
        <f aca="false">AVERAGE(Table2785[[#This Row],[4A Freedom to establish religious organizations]:[4B Autonomy of religious organizations]])</f>
        <v>6.25</v>
      </c>
      <c r="Y101" s="42" t="n">
        <v>7.5</v>
      </c>
      <c r="Z101" s="42" t="n">
        <v>7.5</v>
      </c>
      <c r="AA101" s="42" t="n">
        <v>5</v>
      </c>
      <c r="AB101" s="42" t="n">
        <v>5</v>
      </c>
      <c r="AC101" s="42" t="n">
        <v>5</v>
      </c>
      <c r="AD101" s="42" t="e">
        <f aca="false">AVERAGE(Table2785[[#This Row],[5Ci Political parties]:[5ciii educational, sporting and cultural organizations]])</f>
        <v>#N/A</v>
      </c>
      <c r="AE101" s="42" t="n">
        <v>7.5</v>
      </c>
      <c r="AF101" s="42" t="n">
        <v>2.5</v>
      </c>
      <c r="AG101" s="42" t="n">
        <v>7.5</v>
      </c>
      <c r="AH101" s="42" t="e">
        <f aca="false">AVERAGE(Table2785[[#This Row],[5Di Political parties]:[5diii educational, sporting and cultural organizations5]])</f>
        <v>#N/A</v>
      </c>
      <c r="AI101" s="42" t="e">
        <f aca="false">AVERAGE(Y101,Z101,AD101,AH101)</f>
        <v>#N/A</v>
      </c>
      <c r="AJ101" s="42" t="n">
        <v>6.36024503849532</v>
      </c>
      <c r="AK101" s="47" t="n">
        <v>4.66666666666667</v>
      </c>
      <c r="AL101" s="47" t="n">
        <v>3.25</v>
      </c>
      <c r="AM101" s="47" t="n">
        <v>5</v>
      </c>
      <c r="AN101" s="47" t="n">
        <v>5</v>
      </c>
      <c r="AO101" s="47" t="n">
        <f aca="false">AVERAGE(Table2785[[#This Row],[6Di Access to foreign television (cable/ satellite)]:[6Dii Access to foreign newspapers]])</f>
        <v>5</v>
      </c>
      <c r="AP101" s="47" t="n">
        <v>5</v>
      </c>
      <c r="AQ101" s="42" t="n">
        <f aca="false">AVERAGE(AJ101:AL101,AO101:AP101)</f>
        <v>4.8553823410324</v>
      </c>
      <c r="AR101" s="42" t="n">
        <v>10</v>
      </c>
      <c r="AS101" s="42" t="n">
        <v>10</v>
      </c>
      <c r="AT101" s="42" t="n">
        <v>10</v>
      </c>
      <c r="AU101" s="42" t="n">
        <f aca="false">IFERROR(AVERAGE(AS101:AT101),"-")</f>
        <v>10</v>
      </c>
      <c r="AV101" s="42" t="n">
        <f aca="false">AVERAGE(AR101,AU101)</f>
        <v>10</v>
      </c>
      <c r="AW101" s="43" t="n">
        <f aca="false">AVERAGE(Table2785[[#This Row],[RULE OF LAW]],Table2785[[#This Row],[SECURITY &amp; SAFETY]],Table2785[[#This Row],[PERSONAL FREEDOM (minus Security &amp;Safety and Rule of Law)]],Table2785[[#This Row],[PERSONAL FREEDOM (minus Security &amp;Safety and Rule of Law)]])</f>
        <v>7.05714437127081</v>
      </c>
      <c r="AX101" s="44" t="n">
        <v>6.23</v>
      </c>
      <c r="AY101" s="45" t="n">
        <f aca="false">AVERAGE(Table2785[[#This Row],[PERSONAL FREEDOM]:[ECONOMIC FREEDOM]])</f>
        <v>6.64357218563541</v>
      </c>
      <c r="AZ101" s="61" t="n">
        <f aca="false">RANK(BA101,$BA$2:$BA$154)</f>
        <v>93</v>
      </c>
      <c r="BA101" s="30" t="n">
        <f aca="false">ROUND(AY101, 2)</f>
        <v>6.64</v>
      </c>
      <c r="BB101" s="43" t="n">
        <f aca="false">Table2785[[#This Row],[1 Rule of Law]]</f>
        <v>4.45555555555556</v>
      </c>
      <c r="BC101" s="43" t="n">
        <f aca="false">Table2785[[#This Row],[2 Security &amp; Safety]]</f>
        <v>9.41420232644806</v>
      </c>
      <c r="BD101" s="43" t="e">
        <f aca="false">AVERAGE(AQ101,U101,AI101,AV101,X101)</f>
        <v>#N/A</v>
      </c>
    </row>
    <row r="102" customFormat="false" ht="15" hidden="false" customHeight="true" outlineLevel="0" collapsed="false">
      <c r="A102" s="41" t="s">
        <v>155</v>
      </c>
      <c r="B102" s="42" t="n">
        <v>8.7</v>
      </c>
      <c r="C102" s="42" t="n">
        <v>8.3</v>
      </c>
      <c r="D102" s="42" t="n">
        <v>7.5</v>
      </c>
      <c r="E102" s="42" t="n">
        <v>8.18730158730159</v>
      </c>
      <c r="F102" s="42" t="n">
        <v>8.68</v>
      </c>
      <c r="G102" s="42" t="n">
        <v>10</v>
      </c>
      <c r="H102" s="42" t="n">
        <v>10</v>
      </c>
      <c r="I102" s="42" t="n">
        <v>7.5</v>
      </c>
      <c r="J102" s="42" t="n">
        <v>10</v>
      </c>
      <c r="K102" s="42" t="n">
        <v>10</v>
      </c>
      <c r="L102" s="42" t="n">
        <f aca="false">AVERAGE(Table2785[[#This Row],[2Bi Disappearance]:[2Bv Terrorism Injured ]])</f>
        <v>9.5</v>
      </c>
      <c r="M102" s="42" t="n">
        <v>9.5</v>
      </c>
      <c r="N102" s="42" t="n">
        <v>10</v>
      </c>
      <c r="O102" s="47" t="n">
        <v>10</v>
      </c>
      <c r="P102" s="47" t="n">
        <f aca="false">AVERAGE(Table2785[[#This Row],[2Ci Female Genital Mutilation]:[2Ciii Equal Inheritance Rights]])</f>
        <v>9.83333333333333</v>
      </c>
      <c r="Q102" s="42" t="n">
        <f aca="false">AVERAGE(F102,L102,P102)</f>
        <v>9.33777777777778</v>
      </c>
      <c r="R102" s="42" t="n">
        <v>10</v>
      </c>
      <c r="S102" s="42" t="n">
        <v>10</v>
      </c>
      <c r="T102" s="42" t="n">
        <v>10</v>
      </c>
      <c r="U102" s="42" t="n">
        <f aca="false">AVERAGE(R102:T102)</f>
        <v>10</v>
      </c>
      <c r="V102" s="42" t="n">
        <v>10</v>
      </c>
      <c r="W102" s="42" t="n">
        <v>10</v>
      </c>
      <c r="X102" s="42" t="n">
        <f aca="false">AVERAGE(Table2785[[#This Row],[4A Freedom to establish religious organizations]:[4B Autonomy of religious organizations]])</f>
        <v>10</v>
      </c>
      <c r="Y102" s="42" t="n">
        <v>10</v>
      </c>
      <c r="Z102" s="42" t="n">
        <v>10</v>
      </c>
      <c r="AA102" s="42" t="n">
        <v>10</v>
      </c>
      <c r="AB102" s="42" t="n">
        <v>10</v>
      </c>
      <c r="AC102" s="42" t="n">
        <v>10</v>
      </c>
      <c r="AD102" s="42" t="e">
        <f aca="false">AVERAGE(Table2785[[#This Row],[5Ci Political parties]:[5ciii educational, sporting and cultural organizations]])</f>
        <v>#N/A</v>
      </c>
      <c r="AE102" s="42" t="n">
        <v>10</v>
      </c>
      <c r="AF102" s="42" t="n">
        <v>10</v>
      </c>
      <c r="AG102" s="42" t="n">
        <v>10</v>
      </c>
      <c r="AH102" s="42" t="e">
        <f aca="false">AVERAGE(Table2785[[#This Row],[5Di Political parties]:[5diii educational, sporting and cultural organizations5]])</f>
        <v>#N/A</v>
      </c>
      <c r="AI102" s="42" t="e">
        <f aca="false">AVERAGE(Y102,Z102,AD102,AH102)</f>
        <v>#N/A</v>
      </c>
      <c r="AJ102" s="42" t="n">
        <v>10</v>
      </c>
      <c r="AK102" s="47" t="n">
        <v>9.66666666666667</v>
      </c>
      <c r="AL102" s="47" t="n">
        <v>8.5</v>
      </c>
      <c r="AM102" s="47" t="n">
        <v>10</v>
      </c>
      <c r="AN102" s="47" t="n">
        <v>10</v>
      </c>
      <c r="AO102" s="47" t="n">
        <f aca="false">AVERAGE(Table2785[[#This Row],[6Di Access to foreign television (cable/ satellite)]:[6Dii Access to foreign newspapers]])</f>
        <v>10</v>
      </c>
      <c r="AP102" s="47" t="n">
        <v>10</v>
      </c>
      <c r="AQ102" s="42" t="n">
        <f aca="false">AVERAGE(AJ102:AL102,AO102:AP102)</f>
        <v>9.63333333333333</v>
      </c>
      <c r="AR102" s="42" t="n">
        <v>10</v>
      </c>
      <c r="AS102" s="42" t="n">
        <v>10</v>
      </c>
      <c r="AT102" s="42" t="n">
        <v>10</v>
      </c>
      <c r="AU102" s="42" t="n">
        <f aca="false">IFERROR(AVERAGE(AS102:AT102),"-")</f>
        <v>10</v>
      </c>
      <c r="AV102" s="42" t="n">
        <f aca="false">AVERAGE(AR102,AU102)</f>
        <v>10</v>
      </c>
      <c r="AW102" s="43" t="n">
        <f aca="false">AVERAGE(Table2785[[#This Row],[RULE OF LAW]],Table2785[[#This Row],[SECURITY &amp; SAFETY]],Table2785[[#This Row],[PERSONAL FREEDOM (minus Security &amp;Safety and Rule of Law)]],Table2785[[#This Row],[PERSONAL FREEDOM (minus Security &amp;Safety and Rule of Law)]])</f>
        <v>9.34460317460317</v>
      </c>
      <c r="AX102" s="44" t="n">
        <v>7.45</v>
      </c>
      <c r="AY102" s="45" t="n">
        <f aca="false">AVERAGE(Table2785[[#This Row],[PERSONAL FREEDOM]:[ECONOMIC FREEDOM]])</f>
        <v>8.39730158730159</v>
      </c>
      <c r="AZ102" s="61" t="n">
        <f aca="false">RANK(BA102,$BA$2:$BA$154)</f>
        <v>14</v>
      </c>
      <c r="BA102" s="30" t="n">
        <f aca="false">ROUND(AY102, 2)</f>
        <v>8.4</v>
      </c>
      <c r="BB102" s="43" t="n">
        <f aca="false">Table2785[[#This Row],[1 Rule of Law]]</f>
        <v>8.18730158730159</v>
      </c>
      <c r="BC102" s="43" t="n">
        <f aca="false">Table2785[[#This Row],[2 Security &amp; Safety]]</f>
        <v>9.33777777777778</v>
      </c>
      <c r="BD102" s="43" t="e">
        <f aca="false">AVERAGE(AQ102,U102,AI102,AV102,X102)</f>
        <v>#N/A</v>
      </c>
    </row>
    <row r="103" customFormat="false" ht="15" hidden="false" customHeight="true" outlineLevel="0" collapsed="false">
      <c r="A103" s="41" t="s">
        <v>156</v>
      </c>
      <c r="B103" s="42" t="n">
        <v>8.5</v>
      </c>
      <c r="C103" s="42" t="n">
        <v>7.5</v>
      </c>
      <c r="D103" s="42" t="n">
        <v>7.2</v>
      </c>
      <c r="E103" s="42" t="n">
        <v>7.73809523809524</v>
      </c>
      <c r="F103" s="42" t="n">
        <v>9.64</v>
      </c>
      <c r="G103" s="42" t="n">
        <v>10</v>
      </c>
      <c r="H103" s="42" t="n">
        <v>10</v>
      </c>
      <c r="I103" s="42" t="n">
        <v>10</v>
      </c>
      <c r="J103" s="42" t="n">
        <v>10</v>
      </c>
      <c r="K103" s="42" t="n">
        <v>10</v>
      </c>
      <c r="L103" s="42" t="n">
        <f aca="false">AVERAGE(Table2785[[#This Row],[2Bi Disappearance]:[2Bv Terrorism Injured ]])</f>
        <v>10</v>
      </c>
      <c r="M103" s="42" t="n">
        <v>10</v>
      </c>
      <c r="N103" s="42" t="n">
        <v>10</v>
      </c>
      <c r="O103" s="47" t="n">
        <v>10</v>
      </c>
      <c r="P103" s="47" t="n">
        <f aca="false">AVERAGE(Table2785[[#This Row],[2Ci Female Genital Mutilation]:[2Ciii Equal Inheritance Rights]])</f>
        <v>10</v>
      </c>
      <c r="Q103" s="42" t="n">
        <f aca="false">AVERAGE(F103,L103,P103)</f>
        <v>9.88</v>
      </c>
      <c r="R103" s="42" t="n">
        <v>10</v>
      </c>
      <c r="S103" s="42" t="n">
        <v>10</v>
      </c>
      <c r="T103" s="42" t="n">
        <v>10</v>
      </c>
      <c r="U103" s="42" t="n">
        <f aca="false">AVERAGE(R103:T103)</f>
        <v>10</v>
      </c>
      <c r="V103" s="42" t="n">
        <v>5</v>
      </c>
      <c r="W103" s="42" t="n">
        <v>10</v>
      </c>
      <c r="X103" s="42" t="n">
        <f aca="false">AVERAGE(Table2785[[#This Row],[4A Freedom to establish religious organizations]:[4B Autonomy of religious organizations]])</f>
        <v>7.5</v>
      </c>
      <c r="Y103" s="42" t="n">
        <v>10</v>
      </c>
      <c r="Z103" s="42" t="n">
        <v>10</v>
      </c>
      <c r="AA103" s="42" t="n">
        <v>10</v>
      </c>
      <c r="AB103" s="42" t="n">
        <v>7.5</v>
      </c>
      <c r="AC103" s="42" t="n">
        <v>10</v>
      </c>
      <c r="AD103" s="42" t="e">
        <f aca="false">AVERAGE(Table2785[[#This Row],[5Ci Political parties]:[5ciii educational, sporting and cultural organizations]])</f>
        <v>#N/A</v>
      </c>
      <c r="AE103" s="42" t="n">
        <v>5</v>
      </c>
      <c r="AF103" s="42" t="n">
        <v>2.5</v>
      </c>
      <c r="AG103" s="42" t="n">
        <v>10</v>
      </c>
      <c r="AH103" s="42" t="e">
        <f aca="false">AVERAGE(Table2785[[#This Row],[5Di Political parties]:[5diii educational, sporting and cultural organizations5]])</f>
        <v>#N/A</v>
      </c>
      <c r="AI103" s="42" t="e">
        <f aca="false">AVERAGE(Y103,Z103,AD103,AH103)</f>
        <v>#N/A</v>
      </c>
      <c r="AJ103" s="42" t="n">
        <v>10</v>
      </c>
      <c r="AK103" s="47" t="n">
        <v>9</v>
      </c>
      <c r="AL103" s="47" t="n">
        <v>8.25</v>
      </c>
      <c r="AM103" s="47" t="n">
        <v>10</v>
      </c>
      <c r="AN103" s="47" t="n">
        <v>10</v>
      </c>
      <c r="AO103" s="47" t="n">
        <f aca="false">AVERAGE(Table2785[[#This Row],[6Di Access to foreign television (cable/ satellite)]:[6Dii Access to foreign newspapers]])</f>
        <v>10</v>
      </c>
      <c r="AP103" s="47" t="n">
        <v>10</v>
      </c>
      <c r="AQ103" s="42" t="n">
        <f aca="false">AVERAGE(AJ103:AL103,AO103:AP103)</f>
        <v>9.45</v>
      </c>
      <c r="AR103" s="42" t="n">
        <v>10</v>
      </c>
      <c r="AS103" s="42" t="n">
        <v>10</v>
      </c>
      <c r="AT103" s="42" t="n">
        <v>10</v>
      </c>
      <c r="AU103" s="42" t="n">
        <f aca="false">IFERROR(AVERAGE(AS103:AT103),"-")</f>
        <v>10</v>
      </c>
      <c r="AV103" s="42" t="n">
        <f aca="false">AVERAGE(AR103,AU103)</f>
        <v>10</v>
      </c>
      <c r="AW103" s="43" t="n">
        <f aca="false">AVERAGE(Table2785[[#This Row],[RULE OF LAW]],Table2785[[#This Row],[SECURITY &amp; SAFETY]],Table2785[[#This Row],[PERSONAL FREEDOM (minus Security &amp;Safety and Rule of Law)]],Table2785[[#This Row],[PERSONAL FREEDOM (minus Security &amp;Safety and Rule of Law)]])</f>
        <v>8.97452380952381</v>
      </c>
      <c r="AX103" s="44" t="n">
        <v>8.23</v>
      </c>
      <c r="AY103" s="45" t="n">
        <f aca="false">AVERAGE(Table2785[[#This Row],[PERSONAL FREEDOM]:[ECONOMIC FREEDOM]])</f>
        <v>8.60226190476191</v>
      </c>
      <c r="AZ103" s="61" t="n">
        <f aca="false">RANK(BA103,$BA$2:$BA$154)</f>
        <v>3</v>
      </c>
      <c r="BA103" s="30" t="n">
        <f aca="false">ROUND(AY103, 2)</f>
        <v>8.6</v>
      </c>
      <c r="BB103" s="43" t="n">
        <f aca="false">Table2785[[#This Row],[1 Rule of Law]]</f>
        <v>7.73809523809524</v>
      </c>
      <c r="BC103" s="43" t="n">
        <f aca="false">Table2785[[#This Row],[2 Security &amp; Safety]]</f>
        <v>9.88</v>
      </c>
      <c r="BD103" s="43" t="e">
        <f aca="false">AVERAGE(AQ103,U103,AI103,AV103,X103)</f>
        <v>#N/A</v>
      </c>
    </row>
    <row r="104" customFormat="false" ht="15" hidden="false" customHeight="true" outlineLevel="0" collapsed="false">
      <c r="A104" s="41" t="s">
        <v>157</v>
      </c>
      <c r="B104" s="42" t="n">
        <v>4</v>
      </c>
      <c r="C104" s="42" t="n">
        <v>3.7</v>
      </c>
      <c r="D104" s="42" t="n">
        <v>3.5</v>
      </c>
      <c r="E104" s="42" t="n">
        <v>3.76190476190476</v>
      </c>
      <c r="F104" s="42" t="n">
        <v>5.48</v>
      </c>
      <c r="G104" s="42" t="n">
        <v>10</v>
      </c>
      <c r="H104" s="42" t="n">
        <v>10</v>
      </c>
      <c r="I104" s="42" t="n">
        <v>7.5</v>
      </c>
      <c r="J104" s="42" t="n">
        <v>10</v>
      </c>
      <c r="K104" s="42" t="n">
        <v>10</v>
      </c>
      <c r="L104" s="42" t="n">
        <f aca="false">AVERAGE(Table2785[[#This Row],[2Bi Disappearance]:[2Bv Terrorism Injured ]])</f>
        <v>9.5</v>
      </c>
      <c r="M104" s="42" t="n">
        <v>10</v>
      </c>
      <c r="N104" s="42" t="n">
        <v>10</v>
      </c>
      <c r="O104" s="47" t="n">
        <v>5</v>
      </c>
      <c r="P104" s="47" t="n">
        <f aca="false">AVERAGE(Table2785[[#This Row],[2Ci Female Genital Mutilation]:[2Ciii Equal Inheritance Rights]])</f>
        <v>8.33333333333333</v>
      </c>
      <c r="Q104" s="42" t="n">
        <f aca="false">AVERAGE(F104,L104,P104)</f>
        <v>7.77111111111111</v>
      </c>
      <c r="R104" s="42" t="n">
        <v>10</v>
      </c>
      <c r="S104" s="42" t="n">
        <v>5</v>
      </c>
      <c r="T104" s="42" t="n">
        <v>5</v>
      </c>
      <c r="U104" s="42" t="n">
        <f aca="false">AVERAGE(R104:T104)</f>
        <v>6.66666666666667</v>
      </c>
      <c r="V104" s="42" t="n">
        <v>5</v>
      </c>
      <c r="W104" s="42" t="n">
        <v>7.5</v>
      </c>
      <c r="X104" s="42" t="n">
        <f aca="false">AVERAGE(Table2785[[#This Row],[4A Freedom to establish religious organizations]:[4B Autonomy of religious organizations]])</f>
        <v>6.25</v>
      </c>
      <c r="Y104" s="42" t="n">
        <v>7.5</v>
      </c>
      <c r="Z104" s="42" t="n">
        <v>7.5</v>
      </c>
      <c r="AA104" s="42" t="n">
        <v>2.5</v>
      </c>
      <c r="AB104" s="42" t="n">
        <v>2.5</v>
      </c>
      <c r="AC104" s="42" t="n">
        <v>7.5</v>
      </c>
      <c r="AD104" s="42" t="e">
        <f aca="false">AVERAGE(Table2785[[#This Row],[5Ci Political parties]:[5ciii educational, sporting and cultural organizations]])</f>
        <v>#N/A</v>
      </c>
      <c r="AE104" s="42" t="n">
        <v>2.5</v>
      </c>
      <c r="AF104" s="42" t="n">
        <v>5</v>
      </c>
      <c r="AG104" s="42" t="n">
        <v>5</v>
      </c>
      <c r="AH104" s="42" t="e">
        <f aca="false">AVERAGE(Table2785[[#This Row],[5Di Political parties]:[5diii educational, sporting and cultural organizations5]])</f>
        <v>#N/A</v>
      </c>
      <c r="AI104" s="42" t="e">
        <f aca="false">AVERAGE(Y104,Z104,AD104,AH104)</f>
        <v>#N/A</v>
      </c>
      <c r="AJ104" s="42" t="n">
        <v>10</v>
      </c>
      <c r="AK104" s="47" t="n">
        <v>5.33333333333333</v>
      </c>
      <c r="AL104" s="47" t="n">
        <v>5</v>
      </c>
      <c r="AM104" s="47" t="n">
        <v>10</v>
      </c>
      <c r="AN104" s="47" t="n">
        <v>7.5</v>
      </c>
      <c r="AO104" s="47" t="n">
        <f aca="false">AVERAGE(Table2785[[#This Row],[6Di Access to foreign television (cable/ satellite)]:[6Dii Access to foreign newspapers]])</f>
        <v>8.75</v>
      </c>
      <c r="AP104" s="47" t="n">
        <v>10</v>
      </c>
      <c r="AQ104" s="42" t="n">
        <f aca="false">AVERAGE(AJ104:AL104,AO104:AP104)</f>
        <v>7.81666666666667</v>
      </c>
      <c r="AR104" s="42" t="n">
        <v>5</v>
      </c>
      <c r="AS104" s="42" t="n">
        <v>10</v>
      </c>
      <c r="AT104" s="42" t="n">
        <v>10</v>
      </c>
      <c r="AU104" s="42" t="n">
        <f aca="false">IFERROR(AVERAGE(AS104:AT104),"-")</f>
        <v>10</v>
      </c>
      <c r="AV104" s="42" t="n">
        <f aca="false">AVERAGE(AR104,AU104)</f>
        <v>7.5</v>
      </c>
      <c r="AW104" s="43" t="n">
        <f aca="false">AVERAGE(Table2785[[#This Row],[RULE OF LAW]],Table2785[[#This Row],[SECURITY &amp; SAFETY]],Table2785[[#This Row],[PERSONAL FREEDOM (minus Security &amp;Safety and Rule of Law)]],Table2785[[#This Row],[PERSONAL FREEDOM (minus Security &amp;Safety and Rule of Law)]])</f>
        <v>6.28992063492064</v>
      </c>
      <c r="AX104" s="44" t="n">
        <v>7.46</v>
      </c>
      <c r="AY104" s="45" t="n">
        <f aca="false">AVERAGE(Table2785[[#This Row],[PERSONAL FREEDOM]:[ECONOMIC FREEDOM]])</f>
        <v>6.87496031746032</v>
      </c>
      <c r="AZ104" s="61" t="n">
        <f aca="false">RANK(BA104,$BA$2:$BA$154)</f>
        <v>77</v>
      </c>
      <c r="BA104" s="30" t="n">
        <f aca="false">ROUND(AY104, 2)</f>
        <v>6.87</v>
      </c>
      <c r="BB104" s="43" t="n">
        <f aca="false">Table2785[[#This Row],[1 Rule of Law]]</f>
        <v>3.76190476190476</v>
      </c>
      <c r="BC104" s="43" t="n">
        <f aca="false">Table2785[[#This Row],[2 Security &amp; Safety]]</f>
        <v>7.77111111111111</v>
      </c>
      <c r="BD104" s="43" t="e">
        <f aca="false">AVERAGE(AQ104,U104,AI104,AV104,X104)</f>
        <v>#N/A</v>
      </c>
    </row>
    <row r="105" customFormat="false" ht="15" hidden="false" customHeight="true" outlineLevel="0" collapsed="false">
      <c r="A105" s="41" t="s">
        <v>158</v>
      </c>
      <c r="B105" s="42" t="s">
        <v>60</v>
      </c>
      <c r="C105" s="42" t="s">
        <v>60</v>
      </c>
      <c r="D105" s="42" t="s">
        <v>60</v>
      </c>
      <c r="E105" s="42" t="n">
        <v>4.120214</v>
      </c>
      <c r="F105" s="42" t="n">
        <v>8.12</v>
      </c>
      <c r="G105" s="42" t="n">
        <v>10</v>
      </c>
      <c r="H105" s="42" t="n">
        <v>10</v>
      </c>
      <c r="I105" s="42" t="n">
        <v>5</v>
      </c>
      <c r="J105" s="42" t="n">
        <v>9.98057163155902</v>
      </c>
      <c r="K105" s="42" t="n">
        <v>10</v>
      </c>
      <c r="L105" s="42" t="n">
        <f aca="false">AVERAGE(Table2785[[#This Row],[2Bi Disappearance]:[2Bv Terrorism Injured ]])</f>
        <v>8.9961143263118</v>
      </c>
      <c r="M105" s="42" t="n">
        <v>9.8</v>
      </c>
      <c r="N105" s="42" t="n">
        <v>10</v>
      </c>
      <c r="O105" s="47" t="n">
        <v>0</v>
      </c>
      <c r="P105" s="47" t="n">
        <f aca="false">AVERAGE(Table2785[[#This Row],[2Ci Female Genital Mutilation]:[2Ciii Equal Inheritance Rights]])</f>
        <v>6.6</v>
      </c>
      <c r="Q105" s="42" t="n">
        <f aca="false">AVERAGE(F105,L105,P105)</f>
        <v>7.90537144210394</v>
      </c>
      <c r="R105" s="42" t="n">
        <v>5</v>
      </c>
      <c r="S105" s="42" t="n">
        <v>5</v>
      </c>
      <c r="T105" s="42" t="n">
        <v>0</v>
      </c>
      <c r="U105" s="42" t="n">
        <f aca="false">AVERAGE(R105:T105)</f>
        <v>3.33333333333333</v>
      </c>
      <c r="V105" s="42" t="n">
        <v>7.5</v>
      </c>
      <c r="W105" s="42" t="n">
        <v>7.5</v>
      </c>
      <c r="X105" s="42" t="n">
        <f aca="false">AVERAGE(Table2785[[#This Row],[4A Freedom to establish religious organizations]:[4B Autonomy of religious organizations]])</f>
        <v>7.5</v>
      </c>
      <c r="Y105" s="42" t="n">
        <v>10</v>
      </c>
      <c r="Z105" s="42" t="n">
        <v>10</v>
      </c>
      <c r="AA105" s="42" t="n">
        <v>5</v>
      </c>
      <c r="AB105" s="42" t="n">
        <v>7.5</v>
      </c>
      <c r="AC105" s="42" t="n">
        <v>7.5</v>
      </c>
      <c r="AD105" s="42" t="e">
        <f aca="false">AVERAGE(Table2785[[#This Row],[5Ci Political parties]:[5ciii educational, sporting and cultural organizations]])</f>
        <v>#N/A</v>
      </c>
      <c r="AE105" s="42" t="n">
        <v>7.5</v>
      </c>
      <c r="AF105" s="42" t="n">
        <v>7.5</v>
      </c>
      <c r="AG105" s="42" t="n">
        <v>7.5</v>
      </c>
      <c r="AH105" s="42" t="e">
        <f aca="false">AVERAGE(Table2785[[#This Row],[5Di Political parties]:[5diii educational, sporting and cultural organizations5]])</f>
        <v>#N/A</v>
      </c>
      <c r="AI105" s="42" t="e">
        <f aca="false">AVERAGE(Y105,Z105,AD105,AH105)</f>
        <v>#N/A</v>
      </c>
      <c r="AJ105" s="42" t="n">
        <v>10</v>
      </c>
      <c r="AK105" s="47" t="n">
        <v>5</v>
      </c>
      <c r="AL105" s="47" t="n">
        <v>5.5</v>
      </c>
      <c r="AM105" s="47" t="n">
        <v>10</v>
      </c>
      <c r="AN105" s="47" t="n">
        <v>10</v>
      </c>
      <c r="AO105" s="47" t="n">
        <f aca="false">AVERAGE(Table2785[[#This Row],[6Di Access to foreign television (cable/ satellite)]:[6Dii Access to foreign newspapers]])</f>
        <v>10</v>
      </c>
      <c r="AP105" s="47" t="n">
        <v>10</v>
      </c>
      <c r="AQ105" s="42" t="n">
        <f aca="false">AVERAGE(AJ105:AL105,AO105:AP105)</f>
        <v>8.1</v>
      </c>
      <c r="AR105" s="42" t="n">
        <v>5</v>
      </c>
      <c r="AS105" s="42" t="n">
        <v>10</v>
      </c>
      <c r="AT105" s="42" t="n">
        <v>10</v>
      </c>
      <c r="AU105" s="42" t="n">
        <f aca="false">IFERROR(AVERAGE(AS105:AT105),"-")</f>
        <v>10</v>
      </c>
      <c r="AV105" s="42" t="n">
        <f aca="false">AVERAGE(AR105,AU105)</f>
        <v>7.5</v>
      </c>
      <c r="AW105" s="43" t="n">
        <f aca="false">AVERAGE(Table2785[[#This Row],[RULE OF LAW]],Table2785[[#This Row],[SECURITY &amp; SAFETY]],Table2785[[#This Row],[PERSONAL FREEDOM (minus Security &amp;Safety and Rule of Law)]],Table2785[[#This Row],[PERSONAL FREEDOM (minus Security &amp;Safety and Rule of Law)]])</f>
        <v>6.50389636052598</v>
      </c>
      <c r="AX105" s="44" t="n">
        <v>5.7</v>
      </c>
      <c r="AY105" s="45" t="n">
        <f aca="false">AVERAGE(Table2785[[#This Row],[PERSONAL FREEDOM]:[ECONOMIC FREEDOM]])</f>
        <v>6.10194818026299</v>
      </c>
      <c r="AZ105" s="61" t="n">
        <f aca="false">RANK(BA105,$BA$2:$BA$154)</f>
        <v>125</v>
      </c>
      <c r="BA105" s="30" t="n">
        <f aca="false">ROUND(AY105, 2)</f>
        <v>6.1</v>
      </c>
      <c r="BB105" s="43" t="n">
        <f aca="false">Table2785[[#This Row],[1 Rule of Law]]</f>
        <v>4.120214</v>
      </c>
      <c r="BC105" s="43" t="n">
        <f aca="false">Table2785[[#This Row],[2 Security &amp; Safety]]</f>
        <v>7.90537144210394</v>
      </c>
      <c r="BD105" s="43" t="e">
        <f aca="false">AVERAGE(AQ105,U105,AI105,AV105,X105)</f>
        <v>#N/A</v>
      </c>
    </row>
    <row r="106" customFormat="false" ht="15" hidden="false" customHeight="true" outlineLevel="0" collapsed="false">
      <c r="A106" s="41" t="s">
        <v>159</v>
      </c>
      <c r="B106" s="42" t="n">
        <v>2.7</v>
      </c>
      <c r="C106" s="42" t="n">
        <v>5</v>
      </c>
      <c r="D106" s="42" t="n">
        <v>3.1</v>
      </c>
      <c r="E106" s="42" t="n">
        <v>3.59365079365079</v>
      </c>
      <c r="F106" s="42" t="n">
        <v>2</v>
      </c>
      <c r="G106" s="42" t="n">
        <v>0</v>
      </c>
      <c r="H106" s="42" t="n">
        <v>8.39684526947578</v>
      </c>
      <c r="I106" s="42" t="n">
        <v>2.5</v>
      </c>
      <c r="J106" s="42" t="n">
        <v>7.03060995725563</v>
      </c>
      <c r="K106" s="42" t="n">
        <v>8.80118774338139</v>
      </c>
      <c r="L106" s="42" t="n">
        <f aca="false">AVERAGE(Table2785[[#This Row],[2Bi Disappearance]:[2Bv Terrorism Injured ]])</f>
        <v>5.34572859402256</v>
      </c>
      <c r="M106" s="42" t="n">
        <v>7</v>
      </c>
      <c r="N106" s="42" t="n">
        <v>7.5</v>
      </c>
      <c r="O106" s="47" t="n">
        <v>2.5</v>
      </c>
      <c r="P106" s="47" t="n">
        <f aca="false">AVERAGE(Table2785[[#This Row],[2Ci Female Genital Mutilation]:[2Ciii Equal Inheritance Rights]])</f>
        <v>5.66666666666667</v>
      </c>
      <c r="Q106" s="42" t="n">
        <f aca="false">AVERAGE(F106,L106,P106)</f>
        <v>4.33746508689641</v>
      </c>
      <c r="R106" s="42" t="n">
        <v>0</v>
      </c>
      <c r="S106" s="42" t="n">
        <v>5</v>
      </c>
      <c r="T106" s="42" t="n">
        <v>0</v>
      </c>
      <c r="U106" s="42" t="n">
        <f aca="false">AVERAGE(R106:T106)</f>
        <v>1.66666666666667</v>
      </c>
      <c r="V106" s="42" t="n">
        <v>10</v>
      </c>
      <c r="W106" s="42" t="n">
        <v>2.5</v>
      </c>
      <c r="X106" s="42" t="n">
        <f aca="false">AVERAGE(Table2785[[#This Row],[4A Freedom to establish religious organizations]:[4B Autonomy of religious organizations]])</f>
        <v>6.25</v>
      </c>
      <c r="Y106" s="42" t="n">
        <v>10</v>
      </c>
      <c r="Z106" s="42" t="n">
        <v>7.5</v>
      </c>
      <c r="AA106" s="42" t="n">
        <v>7.5</v>
      </c>
      <c r="AB106" s="42" t="n">
        <v>7.5</v>
      </c>
      <c r="AC106" s="42" t="n">
        <v>10</v>
      </c>
      <c r="AD106" s="42" t="e">
        <f aca="false">AVERAGE(Table2785[[#This Row],[5Ci Political parties]:[5ciii educational, sporting and cultural organizations]])</f>
        <v>#N/A</v>
      </c>
      <c r="AE106" s="42" t="n">
        <v>10</v>
      </c>
      <c r="AF106" s="42" t="n">
        <v>10</v>
      </c>
      <c r="AG106" s="42" t="n">
        <v>10</v>
      </c>
      <c r="AH106" s="42" t="e">
        <f aca="false">AVERAGE(Table2785[[#This Row],[5Di Political parties]:[5diii educational, sporting and cultural organizations5]])</f>
        <v>#N/A</v>
      </c>
      <c r="AI106" s="42" t="e">
        <f aca="false">AVERAGE(Y106,Z106,AD106,AH106)</f>
        <v>#N/A</v>
      </c>
      <c r="AJ106" s="42" t="n">
        <v>8.81540290847964</v>
      </c>
      <c r="AK106" s="47" t="n">
        <v>5.66666666666667</v>
      </c>
      <c r="AL106" s="47" t="n">
        <v>4.25</v>
      </c>
      <c r="AM106" s="47" t="n">
        <v>10</v>
      </c>
      <c r="AN106" s="47" t="n">
        <v>10</v>
      </c>
      <c r="AO106" s="47" t="n">
        <f aca="false">AVERAGE(Table2785[[#This Row],[6Di Access to foreign television (cable/ satellite)]:[6Dii Access to foreign newspapers]])</f>
        <v>10</v>
      </c>
      <c r="AP106" s="47" t="n">
        <v>10</v>
      </c>
      <c r="AQ106" s="42" t="n">
        <f aca="false">AVERAGE(AJ106:AL106,AO106:AP106)</f>
        <v>7.74641391502926</v>
      </c>
      <c r="AR106" s="42" t="n">
        <v>5</v>
      </c>
      <c r="AS106" s="42" t="n">
        <v>0</v>
      </c>
      <c r="AT106" s="42" t="s">
        <v>60</v>
      </c>
      <c r="AU106" s="42" t="n">
        <f aca="false">IFERROR(AVERAGE(AS106:AT106),"-")</f>
        <v>0</v>
      </c>
      <c r="AV106" s="42" t="n">
        <f aca="false">AVERAGE(AR106,AU106)</f>
        <v>2.5</v>
      </c>
      <c r="AW106" s="43" t="n">
        <f aca="false">AVERAGE(Table2785[[#This Row],[RULE OF LAW]],Table2785[[#This Row],[SECURITY &amp; SAFETY]],Table2785[[#This Row],[PERSONAL FREEDOM (minus Security &amp;Safety and Rule of Law)]],Table2785[[#This Row],[PERSONAL FREEDOM (minus Security &amp;Safety and Rule of Law)]])</f>
        <v>4.69492036163973</v>
      </c>
      <c r="AX106" s="44" t="n">
        <v>6.28</v>
      </c>
      <c r="AY106" s="45" t="n">
        <f aca="false">AVERAGE(Table2785[[#This Row],[PERSONAL FREEDOM]:[ECONOMIC FREEDOM]])</f>
        <v>5.48746018081986</v>
      </c>
      <c r="AZ106" s="61" t="n">
        <f aca="false">RANK(BA106,$BA$2:$BA$154)</f>
        <v>138</v>
      </c>
      <c r="BA106" s="30" t="n">
        <f aca="false">ROUND(AY106, 2)</f>
        <v>5.49</v>
      </c>
      <c r="BB106" s="43" t="n">
        <f aca="false">Table2785[[#This Row],[1 Rule of Law]]</f>
        <v>3.59365079365079</v>
      </c>
      <c r="BC106" s="43" t="n">
        <f aca="false">Table2785[[#This Row],[2 Security &amp; Safety]]</f>
        <v>4.33746508689641</v>
      </c>
      <c r="BD106" s="43" t="e">
        <f aca="false">AVERAGE(AQ106,U106,AI106,AV106,X106)</f>
        <v>#N/A</v>
      </c>
    </row>
    <row r="107" customFormat="false" ht="15" hidden="false" customHeight="true" outlineLevel="0" collapsed="false">
      <c r="A107" s="41" t="s">
        <v>160</v>
      </c>
      <c r="B107" s="42" t="n">
        <v>9.2</v>
      </c>
      <c r="C107" s="42" t="n">
        <v>8.6</v>
      </c>
      <c r="D107" s="42" t="n">
        <v>8.3</v>
      </c>
      <c r="E107" s="42" t="n">
        <v>8.71111111111111</v>
      </c>
      <c r="F107" s="42" t="n">
        <v>9.12</v>
      </c>
      <c r="G107" s="42" t="n">
        <v>10</v>
      </c>
      <c r="H107" s="42" t="n">
        <v>10</v>
      </c>
      <c r="I107" s="42" t="n">
        <v>10</v>
      </c>
      <c r="J107" s="42" t="n">
        <v>10</v>
      </c>
      <c r="K107" s="42" t="n">
        <v>10</v>
      </c>
      <c r="L107" s="42" t="n">
        <f aca="false">AVERAGE(Table2785[[#This Row],[2Bi Disappearance]:[2Bv Terrorism Injured ]])</f>
        <v>10</v>
      </c>
      <c r="M107" s="42" t="n">
        <v>9.5</v>
      </c>
      <c r="N107" s="42" t="n">
        <v>10</v>
      </c>
      <c r="O107" s="47" t="n">
        <v>10</v>
      </c>
      <c r="P107" s="47" t="n">
        <f aca="false">AVERAGE(Table2785[[#This Row],[2Ci Female Genital Mutilation]:[2Ciii Equal Inheritance Rights]])</f>
        <v>9.83333333333333</v>
      </c>
      <c r="Q107" s="42" t="n">
        <f aca="false">AVERAGE(F107,L107,P107)</f>
        <v>9.65111111111111</v>
      </c>
      <c r="R107" s="42" t="n">
        <v>10</v>
      </c>
      <c r="S107" s="42" t="n">
        <v>10</v>
      </c>
      <c r="T107" s="42" t="n">
        <v>10</v>
      </c>
      <c r="U107" s="42" t="n">
        <f aca="false">AVERAGE(R107:T107)</f>
        <v>10</v>
      </c>
      <c r="V107" s="42" t="n">
        <v>10</v>
      </c>
      <c r="W107" s="42" t="n">
        <v>7.5</v>
      </c>
      <c r="X107" s="42" t="n">
        <f aca="false">AVERAGE(Table2785[[#This Row],[4A Freedom to establish religious organizations]:[4B Autonomy of religious organizations]])</f>
        <v>8.75</v>
      </c>
      <c r="Y107" s="42" t="n">
        <v>10</v>
      </c>
      <c r="Z107" s="42" t="n">
        <v>10</v>
      </c>
      <c r="AA107" s="42" t="n">
        <v>10</v>
      </c>
      <c r="AB107" s="42" t="n">
        <v>10</v>
      </c>
      <c r="AC107" s="42" t="n">
        <v>10</v>
      </c>
      <c r="AD107" s="42" t="e">
        <f aca="false">AVERAGE(Table2785[[#This Row],[5Ci Political parties]:[5ciii educational, sporting and cultural organizations]])</f>
        <v>#N/A</v>
      </c>
      <c r="AE107" s="42" t="n">
        <v>10</v>
      </c>
      <c r="AF107" s="42" t="n">
        <v>10</v>
      </c>
      <c r="AG107" s="42" t="n">
        <v>10</v>
      </c>
      <c r="AH107" s="42" t="e">
        <f aca="false">AVERAGE(Table2785[[#This Row],[5Di Political parties]:[5diii educational, sporting and cultural organizations5]])</f>
        <v>#N/A</v>
      </c>
      <c r="AI107" s="42" t="e">
        <f aca="false">AVERAGE(Y107,Z107,AD107,AH107)</f>
        <v>#N/A</v>
      </c>
      <c r="AJ107" s="42" t="n">
        <v>10</v>
      </c>
      <c r="AK107" s="47" t="n">
        <v>9</v>
      </c>
      <c r="AL107" s="47" t="n">
        <v>9.25</v>
      </c>
      <c r="AM107" s="47" t="n">
        <v>10</v>
      </c>
      <c r="AN107" s="47" t="n">
        <v>10</v>
      </c>
      <c r="AO107" s="47" t="n">
        <f aca="false">AVERAGE(Table2785[[#This Row],[6Di Access to foreign television (cable/ satellite)]:[6Dii Access to foreign newspapers]])</f>
        <v>10</v>
      </c>
      <c r="AP107" s="47" t="n">
        <v>10</v>
      </c>
      <c r="AQ107" s="42" t="n">
        <f aca="false">AVERAGE(AJ107:AL107,AO107:AP107)</f>
        <v>9.65</v>
      </c>
      <c r="AR107" s="42" t="n">
        <v>10</v>
      </c>
      <c r="AS107" s="42" t="n">
        <v>10</v>
      </c>
      <c r="AT107" s="42" t="n">
        <v>10</v>
      </c>
      <c r="AU107" s="42" t="n">
        <f aca="false">IFERROR(AVERAGE(AS107:AT107),"-")</f>
        <v>10</v>
      </c>
      <c r="AV107" s="42" t="n">
        <f aca="false">AVERAGE(AR107,AU107)</f>
        <v>10</v>
      </c>
      <c r="AW107" s="43" t="n">
        <f aca="false">AVERAGE(Table2785[[#This Row],[RULE OF LAW]],Table2785[[#This Row],[SECURITY &amp; SAFETY]],Table2785[[#This Row],[PERSONAL FREEDOM (minus Security &amp;Safety and Rule of Law)]],Table2785[[#This Row],[PERSONAL FREEDOM (minus Security &amp;Safety and Rule of Law)]])</f>
        <v>9.43055555555556</v>
      </c>
      <c r="AX107" s="44" t="n">
        <v>7.52</v>
      </c>
      <c r="AY107" s="45" t="n">
        <f aca="false">AVERAGE(Table2785[[#This Row],[PERSONAL FREEDOM]:[ECONOMIC FREEDOM]])</f>
        <v>8.47527777777778</v>
      </c>
      <c r="AZ107" s="61" t="n">
        <f aca="false">RANK(BA107,$BA$2:$BA$154)</f>
        <v>10</v>
      </c>
      <c r="BA107" s="30" t="n">
        <f aca="false">ROUND(AY107, 2)</f>
        <v>8.48</v>
      </c>
      <c r="BB107" s="43" t="n">
        <f aca="false">Table2785[[#This Row],[1 Rule of Law]]</f>
        <v>8.71111111111111</v>
      </c>
      <c r="BC107" s="43" t="n">
        <f aca="false">Table2785[[#This Row],[2 Security &amp; Safety]]</f>
        <v>9.65111111111111</v>
      </c>
      <c r="BD107" s="43" t="e">
        <f aca="false">AVERAGE(AQ107,U107,AI107,AV107,X107)</f>
        <v>#N/A</v>
      </c>
    </row>
    <row r="108" customFormat="false" ht="15" hidden="false" customHeight="true" outlineLevel="0" collapsed="false">
      <c r="A108" s="41" t="s">
        <v>161</v>
      </c>
      <c r="B108" s="42" t="s">
        <v>60</v>
      </c>
      <c r="C108" s="42" t="s">
        <v>60</v>
      </c>
      <c r="D108" s="42" t="s">
        <v>60</v>
      </c>
      <c r="E108" s="42" t="n">
        <v>6.084287</v>
      </c>
      <c r="F108" s="42" t="n">
        <v>9.56</v>
      </c>
      <c r="G108" s="42" t="n">
        <v>5</v>
      </c>
      <c r="H108" s="42" t="n">
        <v>10</v>
      </c>
      <c r="I108" s="42" t="n">
        <v>7.5</v>
      </c>
      <c r="J108" s="42" t="n">
        <v>10</v>
      </c>
      <c r="K108" s="42" t="n">
        <v>10</v>
      </c>
      <c r="L108" s="42" t="n">
        <f aca="false">AVERAGE(Table2785[[#This Row],[2Bi Disappearance]:[2Bv Terrorism Injured ]])</f>
        <v>8.5</v>
      </c>
      <c r="M108" s="42" t="n">
        <v>9</v>
      </c>
      <c r="N108" s="42" t="n">
        <v>7.5</v>
      </c>
      <c r="O108" s="47" t="n">
        <v>0</v>
      </c>
      <c r="P108" s="47" t="n">
        <f aca="false">AVERAGE(Table2785[[#This Row],[2Ci Female Genital Mutilation]:[2Ciii Equal Inheritance Rights]])</f>
        <v>5.5</v>
      </c>
      <c r="Q108" s="42" t="n">
        <f aca="false">AVERAGE(F108,L108,P108)</f>
        <v>7.85333333333333</v>
      </c>
      <c r="R108" s="42" t="n">
        <v>10</v>
      </c>
      <c r="S108" s="42" t="n">
        <v>10</v>
      </c>
      <c r="T108" s="42" t="n">
        <v>0</v>
      </c>
      <c r="U108" s="42" t="n">
        <f aca="false">AVERAGE(R108:T108)</f>
        <v>6.66666666666667</v>
      </c>
      <c r="V108" s="42" t="n">
        <v>2.5</v>
      </c>
      <c r="W108" s="42" t="n">
        <v>5</v>
      </c>
      <c r="X108" s="42" t="n">
        <f aca="false">AVERAGE(Table2785[[#This Row],[4A Freedom to establish religious organizations]:[4B Autonomy of religious organizations]])</f>
        <v>3.75</v>
      </c>
      <c r="Y108" s="42" t="n">
        <v>2.5</v>
      </c>
      <c r="Z108" s="42" t="n">
        <v>2.5</v>
      </c>
      <c r="AA108" s="42" t="n">
        <v>2.5</v>
      </c>
      <c r="AB108" s="42" t="n">
        <v>5</v>
      </c>
      <c r="AC108" s="42" t="n">
        <v>5</v>
      </c>
      <c r="AD108" s="42" t="e">
        <f aca="false">AVERAGE(Table2785[[#This Row],[5Ci Political parties]:[5ciii educational, sporting and cultural organizations]])</f>
        <v>#N/A</v>
      </c>
      <c r="AE108" s="42" t="n">
        <v>2.5</v>
      </c>
      <c r="AF108" s="42" t="n">
        <v>2.5</v>
      </c>
      <c r="AG108" s="42" t="n">
        <v>5</v>
      </c>
      <c r="AH108" s="42" t="e">
        <f aca="false">AVERAGE(Table2785[[#This Row],[5Di Political parties]:[5diii educational, sporting and cultural organizations5]])</f>
        <v>#N/A</v>
      </c>
      <c r="AI108" s="42" t="e">
        <f aca="false">AVERAGE(Y108,Z108,AD108,AH108)</f>
        <v>#N/A</v>
      </c>
      <c r="AJ108" s="42" t="n">
        <v>10</v>
      </c>
      <c r="AK108" s="47" t="n">
        <v>1.66666666666667</v>
      </c>
      <c r="AL108" s="47" t="n">
        <v>3.25</v>
      </c>
      <c r="AM108" s="47" t="n">
        <v>7.5</v>
      </c>
      <c r="AN108" s="47" t="n">
        <v>5</v>
      </c>
      <c r="AO108" s="47" t="n">
        <f aca="false">AVERAGE(Table2785[[#This Row],[6Di Access to foreign television (cable/ satellite)]:[6Dii Access to foreign newspapers]])</f>
        <v>6.25</v>
      </c>
      <c r="AP108" s="47" t="n">
        <v>5</v>
      </c>
      <c r="AQ108" s="42" t="n">
        <f aca="false">AVERAGE(AJ108:AL108,AO108:AP108)</f>
        <v>5.23333333333333</v>
      </c>
      <c r="AR108" s="42" t="n">
        <v>0</v>
      </c>
      <c r="AS108" s="42" t="n">
        <v>0</v>
      </c>
      <c r="AT108" s="42" t="n">
        <v>0</v>
      </c>
      <c r="AU108" s="42" t="n">
        <f aca="false">IFERROR(AVERAGE(AS108:AT108),"-")</f>
        <v>0</v>
      </c>
      <c r="AV108" s="42" t="n">
        <f aca="false">AVERAGE(AR108,AU108)</f>
        <v>0</v>
      </c>
      <c r="AW108" s="43" t="n">
        <f aca="false">AVERAGE(Table2785[[#This Row],[RULE OF LAW]],Table2785[[#This Row],[SECURITY &amp; SAFETY]],Table2785[[#This Row],[PERSONAL FREEDOM (minus Security &amp;Safety and Rule of Law)]],Table2785[[#This Row],[PERSONAL FREEDOM (minus Security &amp;Safety and Rule of Law)]])</f>
        <v>5.36190508333333</v>
      </c>
      <c r="AX108" s="44" t="n">
        <v>7.31</v>
      </c>
      <c r="AY108" s="45" t="n">
        <f aca="false">AVERAGE(Table2785[[#This Row],[PERSONAL FREEDOM]:[ECONOMIC FREEDOM]])</f>
        <v>6.33595254166667</v>
      </c>
      <c r="AZ108" s="61" t="n">
        <f aca="false">RANK(BA108,$BA$2:$BA$154)</f>
        <v>112</v>
      </c>
      <c r="BA108" s="30" t="n">
        <f aca="false">ROUND(AY108, 2)</f>
        <v>6.34</v>
      </c>
      <c r="BB108" s="43" t="n">
        <f aca="false">Table2785[[#This Row],[1 Rule of Law]]</f>
        <v>6.084287</v>
      </c>
      <c r="BC108" s="43" t="n">
        <f aca="false">Table2785[[#This Row],[2 Security &amp; Safety]]</f>
        <v>7.85333333333333</v>
      </c>
      <c r="BD108" s="43" t="e">
        <f aca="false">AVERAGE(AQ108,U108,AI108,AV108,X108)</f>
        <v>#N/A</v>
      </c>
    </row>
    <row r="109" customFormat="false" ht="15" hidden="false" customHeight="true" outlineLevel="0" collapsed="false">
      <c r="A109" s="41" t="s">
        <v>162</v>
      </c>
      <c r="B109" s="42" t="n">
        <v>2.4</v>
      </c>
      <c r="C109" s="42" t="n">
        <v>3.6</v>
      </c>
      <c r="D109" s="42" t="n">
        <v>3.7</v>
      </c>
      <c r="E109" s="42" t="n">
        <v>3.24444444444444</v>
      </c>
      <c r="F109" s="42" t="n">
        <v>6.92</v>
      </c>
      <c r="G109" s="42" t="n">
        <v>0</v>
      </c>
      <c r="H109" s="42" t="n">
        <v>4.78306492751243</v>
      </c>
      <c r="I109" s="42" t="n">
        <v>2.5</v>
      </c>
      <c r="J109" s="42" t="n">
        <v>4.82585719094581</v>
      </c>
      <c r="K109" s="42" t="n">
        <v>5.24001187965328</v>
      </c>
      <c r="L109" s="42" t="n">
        <f aca="false">AVERAGE(Table2785[[#This Row],[2Bi Disappearance]:[2Bv Terrorism Injured ]])</f>
        <v>3.4697867996223</v>
      </c>
      <c r="M109" s="42" t="n">
        <v>10</v>
      </c>
      <c r="N109" s="42" t="n">
        <v>5</v>
      </c>
      <c r="O109" s="47" t="n">
        <v>5</v>
      </c>
      <c r="P109" s="47" t="n">
        <f aca="false">AVERAGE(Table2785[[#This Row],[2Ci Female Genital Mutilation]:[2Ciii Equal Inheritance Rights]])</f>
        <v>6.66666666666667</v>
      </c>
      <c r="Q109" s="42" t="n">
        <f aca="false">AVERAGE(F109,L109,P109)</f>
        <v>5.68548448876299</v>
      </c>
      <c r="R109" s="42" t="n">
        <v>5</v>
      </c>
      <c r="S109" s="42" t="n">
        <v>5</v>
      </c>
      <c r="T109" s="42" t="n">
        <v>0</v>
      </c>
      <c r="U109" s="42" t="n">
        <f aca="false">AVERAGE(R109:T109)</f>
        <v>3.33333333333333</v>
      </c>
      <c r="V109" s="42" t="n">
        <v>2.5</v>
      </c>
      <c r="W109" s="42" t="n">
        <v>7.5</v>
      </c>
      <c r="X109" s="42" t="n">
        <f aca="false">AVERAGE(Table2785[[#This Row],[4A Freedom to establish religious organizations]:[4B Autonomy of religious organizations]])</f>
        <v>5</v>
      </c>
      <c r="Y109" s="42" t="n">
        <v>7.5</v>
      </c>
      <c r="Z109" s="42" t="n">
        <v>7.5</v>
      </c>
      <c r="AA109" s="42" t="n">
        <v>7.5</v>
      </c>
      <c r="AB109" s="42" t="n">
        <v>7.5</v>
      </c>
      <c r="AC109" s="42" t="n">
        <v>7.5</v>
      </c>
      <c r="AD109" s="42" t="e">
        <f aca="false">AVERAGE(Table2785[[#This Row],[5Ci Political parties]:[5ciii educational, sporting and cultural organizations]])</f>
        <v>#N/A</v>
      </c>
      <c r="AE109" s="42" t="n">
        <v>10</v>
      </c>
      <c r="AF109" s="42" t="n">
        <v>10</v>
      </c>
      <c r="AG109" s="42" t="n">
        <v>10</v>
      </c>
      <c r="AH109" s="42" t="e">
        <f aca="false">AVERAGE(Table2785[[#This Row],[5Di Political parties]:[5diii educational, sporting and cultural organizations5]])</f>
        <v>#N/A</v>
      </c>
      <c r="AI109" s="42" t="e">
        <f aca="false">AVERAGE(Y109,Z109,AD109,AH109)</f>
        <v>#N/A</v>
      </c>
      <c r="AJ109" s="42" t="n">
        <v>4.97656037955904</v>
      </c>
      <c r="AK109" s="47" t="n">
        <v>3.66666666666667</v>
      </c>
      <c r="AL109" s="47" t="n">
        <v>2.75</v>
      </c>
      <c r="AM109" s="47" t="n">
        <v>10</v>
      </c>
      <c r="AN109" s="47" t="n">
        <v>7.5</v>
      </c>
      <c r="AO109" s="47" t="n">
        <f aca="false">AVERAGE(Table2785[[#This Row],[6Di Access to foreign television (cable/ satellite)]:[6Dii Access to foreign newspapers]])</f>
        <v>8.75</v>
      </c>
      <c r="AP109" s="47" t="n">
        <v>7.5</v>
      </c>
      <c r="AQ109" s="42" t="n">
        <f aca="false">AVERAGE(AJ109:AL109,AO109:AP109)</f>
        <v>5.52864540924514</v>
      </c>
      <c r="AR109" s="42" t="n">
        <v>2.5</v>
      </c>
      <c r="AS109" s="42" t="n">
        <v>0</v>
      </c>
      <c r="AT109" s="42" t="n">
        <v>0</v>
      </c>
      <c r="AU109" s="42" t="n">
        <f aca="false">IFERROR(AVERAGE(AS109:AT109),"-")</f>
        <v>0</v>
      </c>
      <c r="AV109" s="42" t="n">
        <f aca="false">AVERAGE(AR109,AU109)</f>
        <v>1.25</v>
      </c>
      <c r="AW109" s="43" t="n">
        <f aca="false">AVERAGE(Table2785[[#This Row],[RULE OF LAW]],Table2785[[#This Row],[SECURITY &amp; SAFETY]],Table2785[[#This Row],[PERSONAL FREEDOM (minus Security &amp;Safety and Rule of Law)]],Table2785[[#This Row],[PERSONAL FREEDOM (minus Security &amp;Safety and Rule of Law)]])</f>
        <v>4.55618010755971</v>
      </c>
      <c r="AX109" s="44" t="n">
        <v>6.26</v>
      </c>
      <c r="AY109" s="45" t="n">
        <f aca="false">AVERAGE(Table2785[[#This Row],[PERSONAL FREEDOM]:[ECONOMIC FREEDOM]])</f>
        <v>5.40809005377985</v>
      </c>
      <c r="AZ109" s="61" t="n">
        <f aca="false">RANK(BA109,$BA$2:$BA$154)</f>
        <v>139</v>
      </c>
      <c r="BA109" s="30" t="n">
        <f aca="false">ROUND(AY109, 2)</f>
        <v>5.41</v>
      </c>
      <c r="BB109" s="43" t="n">
        <f aca="false">Table2785[[#This Row],[1 Rule of Law]]</f>
        <v>3.24444444444444</v>
      </c>
      <c r="BC109" s="43" t="n">
        <f aca="false">Table2785[[#This Row],[2 Security &amp; Safety]]</f>
        <v>5.68548448876299</v>
      </c>
      <c r="BD109" s="43" t="e">
        <f aca="false">AVERAGE(AQ109,U109,AI109,AV109,X109)</f>
        <v>#N/A</v>
      </c>
    </row>
    <row r="110" customFormat="false" ht="15" hidden="false" customHeight="true" outlineLevel="0" collapsed="false">
      <c r="A110" s="41" t="s">
        <v>163</v>
      </c>
      <c r="B110" s="42" t="n">
        <v>5.6</v>
      </c>
      <c r="C110" s="42" t="n">
        <v>4.5</v>
      </c>
      <c r="D110" s="42" t="n">
        <v>3.8</v>
      </c>
      <c r="E110" s="42" t="n">
        <v>4.61746031746032</v>
      </c>
      <c r="F110" s="42" t="n">
        <v>3.12</v>
      </c>
      <c r="G110" s="42" t="n">
        <v>10</v>
      </c>
      <c r="H110" s="42" t="n">
        <v>10</v>
      </c>
      <c r="I110" s="42" t="n">
        <v>10</v>
      </c>
      <c r="J110" s="42" t="n">
        <v>10</v>
      </c>
      <c r="K110" s="42" t="n">
        <v>10</v>
      </c>
      <c r="L110" s="42" t="n">
        <f aca="false">AVERAGE(Table2785[[#This Row],[2Bi Disappearance]:[2Bv Terrorism Injured ]])</f>
        <v>10</v>
      </c>
      <c r="M110" s="42" t="s">
        <v>60</v>
      </c>
      <c r="N110" s="42" t="n">
        <v>10</v>
      </c>
      <c r="O110" s="47" t="n">
        <v>10</v>
      </c>
      <c r="P110" s="47" t="n">
        <f aca="false">AVERAGE(Table2785[[#This Row],[2Ci Female Genital Mutilation]:[2Ciii Equal Inheritance Rights]])</f>
        <v>10</v>
      </c>
      <c r="Q110" s="42" t="n">
        <f aca="false">AVERAGE(F110,L110,P110)</f>
        <v>7.70666666666667</v>
      </c>
      <c r="R110" s="42" t="n">
        <v>10</v>
      </c>
      <c r="S110" s="42" t="n">
        <v>10</v>
      </c>
      <c r="T110" s="42" t="n">
        <v>10</v>
      </c>
      <c r="U110" s="42" t="n">
        <f aca="false">AVERAGE(R110:T110)</f>
        <v>10</v>
      </c>
      <c r="V110" s="42" t="n">
        <v>10</v>
      </c>
      <c r="W110" s="42" t="n">
        <v>10</v>
      </c>
      <c r="X110" s="42" t="n">
        <f aca="false">AVERAGE(Table2785[[#This Row],[4A Freedom to establish religious organizations]:[4B Autonomy of religious organizations]])</f>
        <v>10</v>
      </c>
      <c r="Y110" s="42" t="n">
        <v>10</v>
      </c>
      <c r="Z110" s="42" t="n">
        <v>10</v>
      </c>
      <c r="AA110" s="42" t="n">
        <v>10</v>
      </c>
      <c r="AB110" s="42" t="n">
        <v>10</v>
      </c>
      <c r="AC110" s="42" t="n">
        <v>10</v>
      </c>
      <c r="AD110" s="42" t="e">
        <f aca="false">AVERAGE(Table2785[[#This Row],[5Ci Political parties]:[5ciii educational, sporting and cultural organizations]])</f>
        <v>#N/A</v>
      </c>
      <c r="AE110" s="42" t="n">
        <v>10</v>
      </c>
      <c r="AF110" s="42" t="n">
        <v>10</v>
      </c>
      <c r="AG110" s="42" t="n">
        <v>10</v>
      </c>
      <c r="AH110" s="42" t="e">
        <f aca="false">AVERAGE(Table2785[[#This Row],[5Di Political parties]:[5diii educational, sporting and cultural organizations5]])</f>
        <v>#N/A</v>
      </c>
      <c r="AI110" s="42" t="e">
        <f aca="false">AVERAGE(Y110,Z110,AD110,AH110)</f>
        <v>#N/A</v>
      </c>
      <c r="AJ110" s="42" t="n">
        <v>10</v>
      </c>
      <c r="AK110" s="47" t="n">
        <v>4.33333333333333</v>
      </c>
      <c r="AL110" s="47" t="n">
        <v>5.25</v>
      </c>
      <c r="AM110" s="47" t="n">
        <v>10</v>
      </c>
      <c r="AN110" s="47" t="n">
        <v>10</v>
      </c>
      <c r="AO110" s="47" t="n">
        <f aca="false">AVERAGE(Table2785[[#This Row],[6Di Access to foreign television (cable/ satellite)]:[6Dii Access to foreign newspapers]])</f>
        <v>10</v>
      </c>
      <c r="AP110" s="47" t="n">
        <v>10</v>
      </c>
      <c r="AQ110" s="42" t="n">
        <f aca="false">AVERAGE(AJ110:AL110,AO110:AP110)</f>
        <v>7.91666666666667</v>
      </c>
      <c r="AR110" s="42" t="s">
        <v>60</v>
      </c>
      <c r="AS110" s="42" t="n">
        <v>10</v>
      </c>
      <c r="AT110" s="42" t="n">
        <v>10</v>
      </c>
      <c r="AU110" s="42" t="n">
        <f aca="false">IFERROR(AVERAGE(AS110:AT110),"-")</f>
        <v>10</v>
      </c>
      <c r="AV110" s="42" t="n">
        <f aca="false">AVERAGE(AR110,AU110)</f>
        <v>10</v>
      </c>
      <c r="AW110" s="43" t="n">
        <f aca="false">AVERAGE(Table2785[[#This Row],[RULE OF LAW]],Table2785[[#This Row],[SECURITY &amp; SAFETY]],Table2785[[#This Row],[PERSONAL FREEDOM (minus Security &amp;Safety and Rule of Law)]],Table2785[[#This Row],[PERSONAL FREEDOM (minus Security &amp;Safety and Rule of Law)]])</f>
        <v>7.87269841269841</v>
      </c>
      <c r="AX110" s="44" t="n">
        <v>7.18</v>
      </c>
      <c r="AY110" s="45" t="n">
        <f aca="false">AVERAGE(Table2785[[#This Row],[PERSONAL FREEDOM]:[ECONOMIC FREEDOM]])</f>
        <v>7.52634920634921</v>
      </c>
      <c r="AZ110" s="61" t="n">
        <f aca="false">RANK(BA110,$BA$2:$BA$154)</f>
        <v>49</v>
      </c>
      <c r="BA110" s="30" t="n">
        <f aca="false">ROUND(AY110, 2)</f>
        <v>7.53</v>
      </c>
      <c r="BB110" s="43" t="n">
        <f aca="false">Table2785[[#This Row],[1 Rule of Law]]</f>
        <v>4.61746031746032</v>
      </c>
      <c r="BC110" s="43" t="n">
        <f aca="false">Table2785[[#This Row],[2 Security &amp; Safety]]</f>
        <v>7.70666666666667</v>
      </c>
      <c r="BD110" s="43" t="e">
        <f aca="false">AVERAGE(AQ110,U110,AI110,AV110,X110)</f>
        <v>#N/A</v>
      </c>
    </row>
    <row r="111" customFormat="false" ht="15" hidden="false" customHeight="true" outlineLevel="0" collapsed="false">
      <c r="A111" s="41" t="s">
        <v>164</v>
      </c>
      <c r="B111" s="42" t="s">
        <v>60</v>
      </c>
      <c r="C111" s="42" t="s">
        <v>60</v>
      </c>
      <c r="D111" s="42" t="s">
        <v>60</v>
      </c>
      <c r="E111" s="42" t="n">
        <v>3.941662</v>
      </c>
      <c r="F111" s="42" t="n">
        <v>5.84</v>
      </c>
      <c r="G111" s="42" t="n">
        <v>10</v>
      </c>
      <c r="H111" s="42" t="n">
        <v>10</v>
      </c>
      <c r="I111" s="42" t="n">
        <v>7.5</v>
      </c>
      <c r="J111" s="42" t="n">
        <v>10</v>
      </c>
      <c r="K111" s="42" t="n">
        <v>10</v>
      </c>
      <c r="L111" s="42" t="n">
        <f aca="false">AVERAGE(Table2785[[#This Row],[2Bi Disappearance]:[2Bv Terrorism Injured ]])</f>
        <v>9.5</v>
      </c>
      <c r="M111" s="42" t="n">
        <v>10</v>
      </c>
      <c r="N111" s="42" t="n">
        <v>5</v>
      </c>
      <c r="O111" s="47" t="n">
        <v>5</v>
      </c>
      <c r="P111" s="47" t="n">
        <f aca="false">AVERAGE(Table2785[[#This Row],[2Ci Female Genital Mutilation]:[2Ciii Equal Inheritance Rights]])</f>
        <v>6.66666666666667</v>
      </c>
      <c r="Q111" s="42" t="n">
        <f aca="false">AVERAGE(F111,L111,P111)</f>
        <v>7.33555555555556</v>
      </c>
      <c r="R111" s="42" t="n">
        <v>10</v>
      </c>
      <c r="S111" s="42" t="n">
        <v>10</v>
      </c>
      <c r="T111" s="42" t="n">
        <v>5</v>
      </c>
      <c r="U111" s="42" t="n">
        <f aca="false">AVERAGE(R111:T111)</f>
        <v>8.33333333333333</v>
      </c>
      <c r="V111" s="42" t="s">
        <v>60</v>
      </c>
      <c r="W111" s="42" t="s">
        <v>60</v>
      </c>
      <c r="X111" s="42" t="s">
        <v>60</v>
      </c>
      <c r="Y111" s="42" t="s">
        <v>60</v>
      </c>
      <c r="Z111" s="42" t="s">
        <v>60</v>
      </c>
      <c r="AA111" s="42" t="s">
        <v>60</v>
      </c>
      <c r="AB111" s="42" t="s">
        <v>60</v>
      </c>
      <c r="AC111" s="42" t="s">
        <v>60</v>
      </c>
      <c r="AD111" s="42" t="s">
        <v>60</v>
      </c>
      <c r="AE111" s="42" t="s">
        <v>60</v>
      </c>
      <c r="AF111" s="42" t="s">
        <v>60</v>
      </c>
      <c r="AG111" s="42" t="s">
        <v>60</v>
      </c>
      <c r="AH111" s="42" t="s">
        <v>60</v>
      </c>
      <c r="AI111" s="42" t="s">
        <v>60</v>
      </c>
      <c r="AJ111" s="42" t="n">
        <v>10</v>
      </c>
      <c r="AK111" s="47" t="n">
        <v>8</v>
      </c>
      <c r="AL111" s="47" t="n">
        <v>7</v>
      </c>
      <c r="AM111" s="47" t="s">
        <v>60</v>
      </c>
      <c r="AN111" s="47" t="s">
        <v>60</v>
      </c>
      <c r="AO111" s="47" t="s">
        <v>60</v>
      </c>
      <c r="AP111" s="47" t="s">
        <v>60</v>
      </c>
      <c r="AQ111" s="42" t="n">
        <f aca="false">AVERAGE(AJ111:AL111,AO111:AP111)</f>
        <v>8.33333333333333</v>
      </c>
      <c r="AR111" s="42" t="n">
        <v>5</v>
      </c>
      <c r="AS111" s="42" t="n">
        <v>0</v>
      </c>
      <c r="AT111" s="42" t="n">
        <v>10</v>
      </c>
      <c r="AU111" s="42" t="n">
        <f aca="false">IFERROR(AVERAGE(AS111:AT111),"-")</f>
        <v>5</v>
      </c>
      <c r="AV111" s="42" t="n">
        <f aca="false">AVERAGE(AR111,AU111)</f>
        <v>5</v>
      </c>
      <c r="AW111" s="43" t="n">
        <f aca="false">AVERAGE(Table2785[[#This Row],[RULE OF LAW]],Table2785[[#This Row],[SECURITY &amp; SAFETY]],Table2785[[#This Row],[PERSONAL FREEDOM (minus Security &amp;Safety and Rule of Law)]],Table2785[[#This Row],[PERSONAL FREEDOM (minus Security &amp;Safety and Rule of Law)]])</f>
        <v>6.4304155</v>
      </c>
      <c r="AX111" s="44" t="n">
        <v>7.08</v>
      </c>
      <c r="AY111" s="45" t="n">
        <f aca="false">AVERAGE(Table2785[[#This Row],[PERSONAL FREEDOM]:[ECONOMIC FREEDOM]])</f>
        <v>6.75520775</v>
      </c>
      <c r="AZ111" s="61" t="n">
        <f aca="false">RANK(BA111,$BA$2:$BA$154)</f>
        <v>84</v>
      </c>
      <c r="BA111" s="30" t="n">
        <f aca="false">ROUND(AY111, 2)</f>
        <v>6.76</v>
      </c>
      <c r="BB111" s="43" t="n">
        <f aca="false">Table2785[[#This Row],[1 Rule of Law]]</f>
        <v>3.941662</v>
      </c>
      <c r="BC111" s="43" t="n">
        <f aca="false">Table2785[[#This Row],[2 Security &amp; Safety]]</f>
        <v>7.33555555555556</v>
      </c>
      <c r="BD111" s="43" t="n">
        <f aca="false">AVERAGE(AQ111,U111,AI111,AV111,X111)</f>
        <v>7.22222222222222</v>
      </c>
    </row>
    <row r="112" customFormat="false" ht="15" hidden="false" customHeight="true" outlineLevel="0" collapsed="false">
      <c r="A112" s="41" t="s">
        <v>165</v>
      </c>
      <c r="B112" s="42" t="s">
        <v>60</v>
      </c>
      <c r="C112" s="42" t="s">
        <v>60</v>
      </c>
      <c r="D112" s="42" t="s">
        <v>60</v>
      </c>
      <c r="E112" s="42" t="n">
        <v>3.926783</v>
      </c>
      <c r="F112" s="42" t="n">
        <v>6.11805015461256</v>
      </c>
      <c r="G112" s="42" t="n">
        <v>10</v>
      </c>
      <c r="H112" s="42" t="n">
        <v>10</v>
      </c>
      <c r="I112" s="42" t="n">
        <v>5</v>
      </c>
      <c r="J112" s="42" t="n">
        <v>9.95015472720355</v>
      </c>
      <c r="K112" s="42" t="n">
        <v>9.94018567264426</v>
      </c>
      <c r="L112" s="42" t="n">
        <f aca="false">AVERAGE(Table2785[[#This Row],[2Bi Disappearance]:[2Bv Terrorism Injured ]])</f>
        <v>8.97806807996956</v>
      </c>
      <c r="M112" s="42" t="n">
        <v>10</v>
      </c>
      <c r="N112" s="42" t="n">
        <v>10</v>
      </c>
      <c r="O112" s="47" t="n">
        <v>10</v>
      </c>
      <c r="P112" s="47" t="n">
        <f aca="false">AVERAGE(Table2785[[#This Row],[2Ci Female Genital Mutilation]:[2Ciii Equal Inheritance Rights]])</f>
        <v>10</v>
      </c>
      <c r="Q112" s="42" t="n">
        <f aca="false">AVERAGE(F112,L112,P112)</f>
        <v>8.36537274486071</v>
      </c>
      <c r="R112" s="42" t="n">
        <v>10</v>
      </c>
      <c r="S112" s="42" t="n">
        <v>10</v>
      </c>
      <c r="T112" s="42" t="n">
        <v>10</v>
      </c>
      <c r="U112" s="42" t="n">
        <f aca="false">AVERAGE(R112:T112)</f>
        <v>10</v>
      </c>
      <c r="V112" s="42" t="n">
        <v>5</v>
      </c>
      <c r="W112" s="42" t="n">
        <v>7.5</v>
      </c>
      <c r="X112" s="42" t="n">
        <f aca="false">AVERAGE(Table2785[[#This Row],[4A Freedom to establish religious organizations]:[4B Autonomy of religious organizations]])</f>
        <v>6.25</v>
      </c>
      <c r="Y112" s="42" t="n">
        <v>7.5</v>
      </c>
      <c r="Z112" s="42" t="n">
        <v>7.5</v>
      </c>
      <c r="AA112" s="42" t="n">
        <v>5</v>
      </c>
      <c r="AB112" s="42" t="n">
        <v>5</v>
      </c>
      <c r="AC112" s="42" t="n">
        <v>5</v>
      </c>
      <c r="AD112" s="42" t="e">
        <f aca="false">AVERAGE(Table2785[[#This Row],[5Ci Political parties]:[5ciii educational, sporting and cultural organizations]])</f>
        <v>#N/A</v>
      </c>
      <c r="AE112" s="42" t="n">
        <v>5</v>
      </c>
      <c r="AF112" s="42" t="n">
        <v>5</v>
      </c>
      <c r="AG112" s="42" t="n">
        <v>5</v>
      </c>
      <c r="AH112" s="42" t="e">
        <f aca="false">AVERAGE(Table2785[[#This Row],[5Di Political parties]:[5diii educational, sporting and cultural organizations5]])</f>
        <v>#N/A</v>
      </c>
      <c r="AI112" s="42" t="e">
        <f aca="false">AVERAGE(Y112,Z112,AD112,AH112)</f>
        <v>#N/A</v>
      </c>
      <c r="AJ112" s="42" t="n">
        <v>10</v>
      </c>
      <c r="AK112" s="47" t="n">
        <v>4</v>
      </c>
      <c r="AL112" s="47" t="n">
        <v>3.75</v>
      </c>
      <c r="AM112" s="47" t="n">
        <v>10</v>
      </c>
      <c r="AN112" s="47" t="n">
        <v>10</v>
      </c>
      <c r="AO112" s="47" t="n">
        <f aca="false">AVERAGE(Table2785[[#This Row],[6Di Access to foreign television (cable/ satellite)]:[6Dii Access to foreign newspapers]])</f>
        <v>10</v>
      </c>
      <c r="AP112" s="47" t="n">
        <v>10</v>
      </c>
      <c r="AQ112" s="42" t="n">
        <f aca="false">AVERAGE(AJ112:AL112,AO112:AP112)</f>
        <v>7.55</v>
      </c>
      <c r="AR112" s="42" t="n">
        <v>10</v>
      </c>
      <c r="AS112" s="42" t="n">
        <v>10</v>
      </c>
      <c r="AT112" s="42" t="n">
        <v>10</v>
      </c>
      <c r="AU112" s="42" t="n">
        <f aca="false">IFERROR(AVERAGE(AS112:AT112),"-")</f>
        <v>10</v>
      </c>
      <c r="AV112" s="42" t="n">
        <f aca="false">AVERAGE(AR112,AU112)</f>
        <v>10</v>
      </c>
      <c r="AW112" s="43" t="n">
        <f aca="false">AVERAGE(Table2785[[#This Row],[RULE OF LAW]],Table2785[[#This Row],[SECURITY &amp; SAFETY]],Table2785[[#This Row],[PERSONAL FREEDOM (minus Security &amp;Safety and Rule of Law)]],Table2785[[#This Row],[PERSONAL FREEDOM (minus Security &amp;Safety and Rule of Law)]])</f>
        <v>7.07803893621518</v>
      </c>
      <c r="AX112" s="44" t="n">
        <v>6.82</v>
      </c>
      <c r="AY112" s="45" t="n">
        <f aca="false">AVERAGE(Table2785[[#This Row],[PERSONAL FREEDOM]:[ECONOMIC FREEDOM]])</f>
        <v>6.94901946810759</v>
      </c>
      <c r="AZ112" s="61" t="n">
        <f aca="false">RANK(BA112,$BA$2:$BA$154)</f>
        <v>74</v>
      </c>
      <c r="BA112" s="30" t="n">
        <f aca="false">ROUND(AY112, 2)</f>
        <v>6.95</v>
      </c>
      <c r="BB112" s="43" t="n">
        <f aca="false">Table2785[[#This Row],[1 Rule of Law]]</f>
        <v>3.926783</v>
      </c>
      <c r="BC112" s="43" t="n">
        <f aca="false">Table2785[[#This Row],[2 Security &amp; Safety]]</f>
        <v>8.36537274486071</v>
      </c>
      <c r="BD112" s="43" t="e">
        <f aca="false">AVERAGE(AQ112,U112,AI112,AV112,X112)</f>
        <v>#N/A</v>
      </c>
    </row>
    <row r="113" customFormat="false" ht="15" hidden="false" customHeight="true" outlineLevel="0" collapsed="false">
      <c r="A113" s="41" t="s">
        <v>166</v>
      </c>
      <c r="B113" s="42" t="n">
        <v>6.7</v>
      </c>
      <c r="C113" s="42" t="n">
        <v>3.9</v>
      </c>
      <c r="D113" s="42" t="n">
        <v>3.7</v>
      </c>
      <c r="E113" s="42" t="n">
        <v>4.8015873015873</v>
      </c>
      <c r="F113" s="42" t="n">
        <v>6.16</v>
      </c>
      <c r="G113" s="42" t="n">
        <v>10</v>
      </c>
      <c r="H113" s="42" t="n">
        <v>10</v>
      </c>
      <c r="I113" s="42" t="n">
        <v>7.5</v>
      </c>
      <c r="J113" s="42" t="n">
        <v>9.88884368532092</v>
      </c>
      <c r="K113" s="42" t="n">
        <v>9.94664496895404</v>
      </c>
      <c r="L113" s="42" t="n">
        <f aca="false">AVERAGE(Table2785[[#This Row],[2Bi Disappearance]:[2Bv Terrorism Injured ]])</f>
        <v>9.46709773085499</v>
      </c>
      <c r="M113" s="42" t="s">
        <v>60</v>
      </c>
      <c r="N113" s="42" t="n">
        <v>10</v>
      </c>
      <c r="O113" s="47" t="n">
        <v>10</v>
      </c>
      <c r="P113" s="47" t="n">
        <f aca="false">AVERAGE(Table2785[[#This Row],[2Ci Female Genital Mutilation]:[2Ciii Equal Inheritance Rights]])</f>
        <v>10</v>
      </c>
      <c r="Q113" s="42" t="n">
        <f aca="false">AVERAGE(F113,L113,P113)</f>
        <v>8.542365910285</v>
      </c>
      <c r="R113" s="42" t="n">
        <v>10</v>
      </c>
      <c r="S113" s="42" t="n">
        <v>10</v>
      </c>
      <c r="T113" s="42" t="n">
        <v>10</v>
      </c>
      <c r="U113" s="42" t="n">
        <f aca="false">AVERAGE(R113:T113)</f>
        <v>10</v>
      </c>
      <c r="V113" s="42" t="n">
        <v>7.5</v>
      </c>
      <c r="W113" s="42" t="n">
        <v>7.5</v>
      </c>
      <c r="X113" s="42" t="n">
        <f aca="false">AVERAGE(Table2785[[#This Row],[4A Freedom to establish religious organizations]:[4B Autonomy of religious organizations]])</f>
        <v>7.5</v>
      </c>
      <c r="Y113" s="42" t="n">
        <v>7.5</v>
      </c>
      <c r="Z113" s="42" t="n">
        <v>7.5</v>
      </c>
      <c r="AA113" s="42" t="n">
        <v>7.5</v>
      </c>
      <c r="AB113" s="42" t="n">
        <v>5</v>
      </c>
      <c r="AC113" s="42" t="n">
        <v>7.5</v>
      </c>
      <c r="AD113" s="42" t="e">
        <f aca="false">AVERAGE(Table2785[[#This Row],[5Ci Political parties]:[5ciii educational, sporting and cultural organizations]])</f>
        <v>#N/A</v>
      </c>
      <c r="AE113" s="42" t="n">
        <v>7.5</v>
      </c>
      <c r="AF113" s="42" t="n">
        <v>7.5</v>
      </c>
      <c r="AG113" s="42" t="n">
        <v>7.5</v>
      </c>
      <c r="AH113" s="42" t="e">
        <f aca="false">AVERAGE(Table2785[[#This Row],[5Di Political parties]:[5diii educational, sporting and cultural organizations5]])</f>
        <v>#N/A</v>
      </c>
      <c r="AI113" s="42" t="e">
        <f aca="false">AVERAGE(Y113,Z113,AD113,AH113)</f>
        <v>#N/A</v>
      </c>
      <c r="AJ113" s="42" t="n">
        <v>10</v>
      </c>
      <c r="AK113" s="47" t="n">
        <v>5.33333333333333</v>
      </c>
      <c r="AL113" s="47" t="n">
        <v>5.5</v>
      </c>
      <c r="AM113" s="47" t="n">
        <v>10</v>
      </c>
      <c r="AN113" s="47" t="n">
        <v>10</v>
      </c>
      <c r="AO113" s="47" t="n">
        <f aca="false">AVERAGE(Table2785[[#This Row],[6Di Access to foreign television (cable/ satellite)]:[6Dii Access to foreign newspapers]])</f>
        <v>10</v>
      </c>
      <c r="AP113" s="47" t="n">
        <v>10</v>
      </c>
      <c r="AQ113" s="42" t="n">
        <f aca="false">AVERAGE(AJ113:AL113,AO113:AP113)</f>
        <v>8.16666666666667</v>
      </c>
      <c r="AR113" s="42" t="n">
        <v>10</v>
      </c>
      <c r="AS113" s="42" t="n">
        <v>10</v>
      </c>
      <c r="AT113" s="42" t="n">
        <v>10</v>
      </c>
      <c r="AU113" s="42" t="n">
        <f aca="false">IFERROR(AVERAGE(AS113:AT113),"-")</f>
        <v>10</v>
      </c>
      <c r="AV113" s="42" t="n">
        <f aca="false">AVERAGE(AR113,AU113)</f>
        <v>10</v>
      </c>
      <c r="AW113" s="43" t="n">
        <f aca="false">AVERAGE(Table2785[[#This Row],[RULE OF LAW]],Table2785[[#This Row],[SECURITY &amp; SAFETY]],Table2785[[#This Row],[PERSONAL FREEDOM (minus Security &amp;Safety and Rule of Law)]],Table2785[[#This Row],[PERSONAL FREEDOM (minus Security &amp;Safety and Rule of Law)]])</f>
        <v>7.63182163630141</v>
      </c>
      <c r="AX113" s="44" t="n">
        <v>7.53</v>
      </c>
      <c r="AY113" s="45" t="n">
        <f aca="false">AVERAGE(Table2785[[#This Row],[PERSONAL FREEDOM]:[ECONOMIC FREEDOM]])</f>
        <v>7.5809108181507</v>
      </c>
      <c r="AZ113" s="61" t="n">
        <f aca="false">RANK(BA113,$BA$2:$BA$154)</f>
        <v>47</v>
      </c>
      <c r="BA113" s="30" t="n">
        <f aca="false">ROUND(AY113, 2)</f>
        <v>7.58</v>
      </c>
      <c r="BB113" s="43" t="n">
        <f aca="false">Table2785[[#This Row],[1 Rule of Law]]</f>
        <v>4.8015873015873</v>
      </c>
      <c r="BC113" s="43" t="n">
        <f aca="false">Table2785[[#This Row],[2 Security &amp; Safety]]</f>
        <v>8.542365910285</v>
      </c>
      <c r="BD113" s="43" t="e">
        <f aca="false">AVERAGE(AQ113,U113,AI113,AV113,X113)</f>
        <v>#N/A</v>
      </c>
    </row>
    <row r="114" customFormat="false" ht="15" hidden="false" customHeight="true" outlineLevel="0" collapsed="false">
      <c r="A114" s="41" t="s">
        <v>167</v>
      </c>
      <c r="B114" s="42" t="n">
        <v>3.6</v>
      </c>
      <c r="C114" s="42" t="n">
        <v>3.9</v>
      </c>
      <c r="D114" s="42" t="n">
        <v>3.6</v>
      </c>
      <c r="E114" s="42" t="n">
        <v>3.73492063492063</v>
      </c>
      <c r="F114" s="42" t="n">
        <v>6.48</v>
      </c>
      <c r="G114" s="42" t="n">
        <v>5</v>
      </c>
      <c r="H114" s="42" t="n">
        <v>8.97973355135049</v>
      </c>
      <c r="I114" s="42" t="n">
        <v>2.5</v>
      </c>
      <c r="J114" s="42" t="n">
        <v>9.27616231683649</v>
      </c>
      <c r="K114" s="42" t="n">
        <v>9.09003262688016</v>
      </c>
      <c r="L114" s="42" t="n">
        <f aca="false">AVERAGE(Table2785[[#This Row],[2Bi Disappearance]:[2Bv Terrorism Injured ]])</f>
        <v>6.96918569901343</v>
      </c>
      <c r="M114" s="42" t="n">
        <v>10</v>
      </c>
      <c r="N114" s="42" t="n">
        <v>10</v>
      </c>
      <c r="O114" s="47" t="n">
        <v>10</v>
      </c>
      <c r="P114" s="47" t="n">
        <f aca="false">AVERAGE(Table2785[[#This Row],[2Ci Female Genital Mutilation]:[2Ciii Equal Inheritance Rights]])</f>
        <v>10</v>
      </c>
      <c r="Q114" s="42" t="n">
        <f aca="false">AVERAGE(F114,L114,P114)</f>
        <v>7.81639523300448</v>
      </c>
      <c r="R114" s="42" t="n">
        <v>10</v>
      </c>
      <c r="S114" s="42" t="n">
        <v>5</v>
      </c>
      <c r="T114" s="42" t="n">
        <v>10</v>
      </c>
      <c r="U114" s="42" t="n">
        <f aca="false">AVERAGE(R114:T114)</f>
        <v>8.33333333333333</v>
      </c>
      <c r="V114" s="42" t="n">
        <v>5</v>
      </c>
      <c r="W114" s="42" t="n">
        <v>10</v>
      </c>
      <c r="X114" s="42" t="n">
        <f aca="false">AVERAGE(Table2785[[#This Row],[4A Freedom to establish religious organizations]:[4B Autonomy of religious organizations]])</f>
        <v>7.5</v>
      </c>
      <c r="Y114" s="42" t="n">
        <v>7.5</v>
      </c>
      <c r="Z114" s="42" t="n">
        <v>7.5</v>
      </c>
      <c r="AA114" s="42" t="n">
        <v>2.5</v>
      </c>
      <c r="AB114" s="42" t="n">
        <v>5</v>
      </c>
      <c r="AC114" s="42" t="n">
        <v>5</v>
      </c>
      <c r="AD114" s="42" t="e">
        <f aca="false">AVERAGE(Table2785[[#This Row],[5Ci Political parties]:[5ciii educational, sporting and cultural organizations]])</f>
        <v>#N/A</v>
      </c>
      <c r="AE114" s="42" t="n">
        <v>7.5</v>
      </c>
      <c r="AF114" s="42" t="n">
        <v>5</v>
      </c>
      <c r="AG114" s="42" t="n">
        <v>7.5</v>
      </c>
      <c r="AH114" s="42" t="e">
        <f aca="false">AVERAGE(Table2785[[#This Row],[5Di Political parties]:[5diii educational, sporting and cultural organizations5]])</f>
        <v>#N/A</v>
      </c>
      <c r="AI114" s="42" t="e">
        <f aca="false">AVERAGE(Y114,Z114,AD114,AH114)</f>
        <v>#N/A</v>
      </c>
      <c r="AJ114" s="42" t="n">
        <v>4.82973083454638</v>
      </c>
      <c r="AK114" s="47" t="n">
        <v>5.66666666666667</v>
      </c>
      <c r="AL114" s="47" t="n">
        <v>5</v>
      </c>
      <c r="AM114" s="47" t="n">
        <v>7.5</v>
      </c>
      <c r="AN114" s="47" t="n">
        <v>10</v>
      </c>
      <c r="AO114" s="47" t="n">
        <f aca="false">AVERAGE(Table2785[[#This Row],[6Di Access to foreign television (cable/ satellite)]:[6Dii Access to foreign newspapers]])</f>
        <v>8.75</v>
      </c>
      <c r="AP114" s="47" t="n">
        <v>7.5</v>
      </c>
      <c r="AQ114" s="42" t="n">
        <f aca="false">AVERAGE(AJ114:AL114,AO114:AP114)</f>
        <v>6.34927950024261</v>
      </c>
      <c r="AR114" s="42" t="n">
        <v>10</v>
      </c>
      <c r="AS114" s="42" t="n">
        <v>10</v>
      </c>
      <c r="AT114" s="42" t="n">
        <v>10</v>
      </c>
      <c r="AU114" s="42" t="n">
        <f aca="false">IFERROR(AVERAGE(AS114:AT114),"-")</f>
        <v>10</v>
      </c>
      <c r="AV114" s="42" t="n">
        <f aca="false">AVERAGE(AR114,AU114)</f>
        <v>10</v>
      </c>
      <c r="AW114" s="43" t="n">
        <f aca="false">AVERAGE(Table2785[[#This Row],[RULE OF LAW]],Table2785[[#This Row],[SECURITY &amp; SAFETY]],Table2785[[#This Row],[PERSONAL FREEDOM (minus Security &amp;Safety and Rule of Law)]],Table2785[[#This Row],[PERSONAL FREEDOM (minus Security &amp;Safety and Rule of Law)]])</f>
        <v>6.75192358367221</v>
      </c>
      <c r="AX114" s="44" t="n">
        <v>6.9</v>
      </c>
      <c r="AY114" s="45" t="n">
        <f aca="false">AVERAGE(Table2785[[#This Row],[PERSONAL FREEDOM]:[ECONOMIC FREEDOM]])</f>
        <v>6.8259617918361</v>
      </c>
      <c r="AZ114" s="61" t="n">
        <f aca="false">RANK(BA114,$BA$2:$BA$154)</f>
        <v>81</v>
      </c>
      <c r="BA114" s="30" t="n">
        <f aca="false">ROUND(AY114, 2)</f>
        <v>6.83</v>
      </c>
      <c r="BB114" s="43" t="n">
        <f aca="false">Table2785[[#This Row],[1 Rule of Law]]</f>
        <v>3.73492063492063</v>
      </c>
      <c r="BC114" s="43" t="n">
        <f aca="false">Table2785[[#This Row],[2 Security &amp; Safety]]</f>
        <v>7.81639523300448</v>
      </c>
      <c r="BD114" s="43" t="e">
        <f aca="false">AVERAGE(AQ114,U114,AI114,AV114,X114)</f>
        <v>#N/A</v>
      </c>
    </row>
    <row r="115" customFormat="false" ht="15" hidden="false" customHeight="true" outlineLevel="0" collapsed="false">
      <c r="A115" s="41" t="s">
        <v>168</v>
      </c>
      <c r="B115" s="42" t="n">
        <v>7.4</v>
      </c>
      <c r="C115" s="42" t="n">
        <v>6.2</v>
      </c>
      <c r="D115" s="42" t="n">
        <v>6.9</v>
      </c>
      <c r="E115" s="42" t="n">
        <v>6.85873015873016</v>
      </c>
      <c r="F115" s="42" t="n">
        <v>9.52</v>
      </c>
      <c r="G115" s="42" t="n">
        <v>10</v>
      </c>
      <c r="H115" s="42" t="n">
        <v>10</v>
      </c>
      <c r="I115" s="42" t="n">
        <v>10</v>
      </c>
      <c r="J115" s="42" t="n">
        <v>10</v>
      </c>
      <c r="K115" s="42" t="n">
        <v>10</v>
      </c>
      <c r="L115" s="42" t="n">
        <f aca="false">AVERAGE(Table2785[[#This Row],[2Bi Disappearance]:[2Bv Terrorism Injured ]])</f>
        <v>10</v>
      </c>
      <c r="M115" s="42" t="n">
        <v>10</v>
      </c>
      <c r="N115" s="42" t="n">
        <v>10</v>
      </c>
      <c r="O115" s="47" t="n">
        <v>10</v>
      </c>
      <c r="P115" s="47" t="n">
        <f aca="false">AVERAGE(Table2785[[#This Row],[2Ci Female Genital Mutilation]:[2Ciii Equal Inheritance Rights]])</f>
        <v>10</v>
      </c>
      <c r="Q115" s="42" t="n">
        <f aca="false">AVERAGE(F115,L115,P115)</f>
        <v>9.84</v>
      </c>
      <c r="R115" s="42" t="n">
        <v>10</v>
      </c>
      <c r="S115" s="42" t="n">
        <v>10</v>
      </c>
      <c r="T115" s="42" t="n">
        <v>10</v>
      </c>
      <c r="U115" s="42" t="n">
        <f aca="false">AVERAGE(R115:T115)</f>
        <v>10</v>
      </c>
      <c r="V115" s="42" t="n">
        <v>10</v>
      </c>
      <c r="W115" s="42" t="n">
        <v>10</v>
      </c>
      <c r="X115" s="42" t="n">
        <f aca="false">AVERAGE(Table2785[[#This Row],[4A Freedom to establish religious organizations]:[4B Autonomy of religious organizations]])</f>
        <v>10</v>
      </c>
      <c r="Y115" s="42" t="n">
        <v>10</v>
      </c>
      <c r="Z115" s="42" t="n">
        <v>10</v>
      </c>
      <c r="AA115" s="42" t="n">
        <v>10</v>
      </c>
      <c r="AB115" s="42" t="n">
        <v>10</v>
      </c>
      <c r="AC115" s="42" t="n">
        <v>5</v>
      </c>
      <c r="AD115" s="42" t="e">
        <f aca="false">AVERAGE(Table2785[[#This Row],[5Ci Political parties]:[5ciii educational, sporting and cultural organizations]])</f>
        <v>#N/A</v>
      </c>
      <c r="AE115" s="42" t="n">
        <v>10</v>
      </c>
      <c r="AF115" s="42" t="n">
        <v>10</v>
      </c>
      <c r="AG115" s="42" t="n">
        <v>10</v>
      </c>
      <c r="AH115" s="42" t="e">
        <f aca="false">AVERAGE(Table2785[[#This Row],[5Di Political parties]:[5diii educational, sporting and cultural organizations5]])</f>
        <v>#N/A</v>
      </c>
      <c r="AI115" s="42" t="e">
        <f aca="false">AVERAGE(Y115,Z115,AD115,AH115)</f>
        <v>#N/A</v>
      </c>
      <c r="AJ115" s="42" t="n">
        <v>10</v>
      </c>
      <c r="AK115" s="47" t="n">
        <v>7</v>
      </c>
      <c r="AL115" s="47" t="n">
        <v>7.5</v>
      </c>
      <c r="AM115" s="47" t="n">
        <v>10</v>
      </c>
      <c r="AN115" s="47" t="n">
        <v>10</v>
      </c>
      <c r="AO115" s="47" t="n">
        <f aca="false">AVERAGE(Table2785[[#This Row],[6Di Access to foreign television (cable/ satellite)]:[6Dii Access to foreign newspapers]])</f>
        <v>10</v>
      </c>
      <c r="AP115" s="47" t="n">
        <v>10</v>
      </c>
      <c r="AQ115" s="42" t="n">
        <f aca="false">AVERAGE(AJ115:AL115,AO115:AP115)</f>
        <v>8.9</v>
      </c>
      <c r="AR115" s="42" t="n">
        <v>10</v>
      </c>
      <c r="AS115" s="42" t="n">
        <v>10</v>
      </c>
      <c r="AT115" s="42" t="n">
        <v>10</v>
      </c>
      <c r="AU115" s="42" t="n">
        <f aca="false">IFERROR(AVERAGE(AS115:AT115),"-")</f>
        <v>10</v>
      </c>
      <c r="AV115" s="42" t="n">
        <f aca="false">AVERAGE(AR115,AU115)</f>
        <v>10</v>
      </c>
      <c r="AW115" s="43" t="n">
        <f aca="false">AVERAGE(Table2785[[#This Row],[RULE OF LAW]],Table2785[[#This Row],[SECURITY &amp; SAFETY]],Table2785[[#This Row],[PERSONAL FREEDOM (minus Security &amp;Safety and Rule of Law)]],Table2785[[#This Row],[PERSONAL FREEDOM (minus Security &amp;Safety and Rule of Law)]])</f>
        <v>9.02301587301587</v>
      </c>
      <c r="AX115" s="44" t="n">
        <v>7.31</v>
      </c>
      <c r="AY115" s="45" t="n">
        <f aca="false">AVERAGE(Table2785[[#This Row],[PERSONAL FREEDOM]:[ECONOMIC FREEDOM]])</f>
        <v>8.16650793650794</v>
      </c>
      <c r="AZ115" s="61" t="n">
        <f aca="false">RANK(BA115,$BA$2:$BA$154)</f>
        <v>24</v>
      </c>
      <c r="BA115" s="30" t="n">
        <f aca="false">ROUND(AY115, 2)</f>
        <v>8.17</v>
      </c>
      <c r="BB115" s="43" t="n">
        <f aca="false">Table2785[[#This Row],[1 Rule of Law]]</f>
        <v>6.85873015873016</v>
      </c>
      <c r="BC115" s="43" t="n">
        <f aca="false">Table2785[[#This Row],[2 Security &amp; Safety]]</f>
        <v>9.84</v>
      </c>
      <c r="BD115" s="43" t="e">
        <f aca="false">AVERAGE(AQ115,U115,AI115,AV115,X115)</f>
        <v>#N/A</v>
      </c>
    </row>
    <row r="116" customFormat="false" ht="15" hidden="false" customHeight="true" outlineLevel="0" collapsed="false">
      <c r="A116" s="41" t="s">
        <v>169</v>
      </c>
      <c r="B116" s="42" t="n">
        <v>7.3</v>
      </c>
      <c r="C116" s="42" t="n">
        <v>6.2</v>
      </c>
      <c r="D116" s="42" t="n">
        <v>5.9</v>
      </c>
      <c r="E116" s="42" t="n">
        <v>6.46190476190476</v>
      </c>
      <c r="F116" s="42" t="n">
        <v>9.52</v>
      </c>
      <c r="G116" s="42" t="n">
        <v>10</v>
      </c>
      <c r="H116" s="42" t="n">
        <v>10</v>
      </c>
      <c r="I116" s="42" t="n">
        <v>10</v>
      </c>
      <c r="J116" s="42" t="n">
        <v>10</v>
      </c>
      <c r="K116" s="42" t="n">
        <v>10</v>
      </c>
      <c r="L116" s="42" t="n">
        <f aca="false">AVERAGE(Table2785[[#This Row],[2Bi Disappearance]:[2Bv Terrorism Injured ]])</f>
        <v>10</v>
      </c>
      <c r="M116" s="42" t="n">
        <v>10</v>
      </c>
      <c r="N116" s="42" t="n">
        <v>10</v>
      </c>
      <c r="O116" s="47" t="n">
        <v>10</v>
      </c>
      <c r="P116" s="47" t="n">
        <f aca="false">AVERAGE(Table2785[[#This Row],[2Ci Female Genital Mutilation]:[2Ciii Equal Inheritance Rights]])</f>
        <v>10</v>
      </c>
      <c r="Q116" s="42" t="n">
        <f aca="false">AVERAGE(F116,L116,P116)</f>
        <v>9.84</v>
      </c>
      <c r="R116" s="42" t="n">
        <v>10</v>
      </c>
      <c r="S116" s="42" t="n">
        <v>10</v>
      </c>
      <c r="T116" s="42" t="n">
        <v>10</v>
      </c>
      <c r="U116" s="42" t="n">
        <f aca="false">AVERAGE(R116:T116)</f>
        <v>10</v>
      </c>
      <c r="V116" s="42" t="n">
        <v>10</v>
      </c>
      <c r="W116" s="42" t="n">
        <v>10</v>
      </c>
      <c r="X116" s="42" t="n">
        <f aca="false">AVERAGE(Table2785[[#This Row],[4A Freedom to establish religious organizations]:[4B Autonomy of religious organizations]])</f>
        <v>10</v>
      </c>
      <c r="Y116" s="42" t="n">
        <v>10</v>
      </c>
      <c r="Z116" s="42" t="n">
        <v>10</v>
      </c>
      <c r="AA116" s="42" t="n">
        <v>10</v>
      </c>
      <c r="AB116" s="42" t="n">
        <v>10</v>
      </c>
      <c r="AC116" s="42" t="n">
        <v>10</v>
      </c>
      <c r="AD116" s="42" t="e">
        <f aca="false">AVERAGE(Table2785[[#This Row],[5Ci Political parties]:[5ciii educational, sporting and cultural organizations]])</f>
        <v>#N/A</v>
      </c>
      <c r="AE116" s="42" t="n">
        <v>10</v>
      </c>
      <c r="AF116" s="42" t="n">
        <v>10</v>
      </c>
      <c r="AG116" s="42" t="n">
        <v>10</v>
      </c>
      <c r="AH116" s="42" t="e">
        <f aca="false">AVERAGE(Table2785[[#This Row],[5Di Political parties]:[5diii educational, sporting and cultural organizations5]])</f>
        <v>#N/A</v>
      </c>
      <c r="AI116" s="42" t="e">
        <f aca="false">AVERAGE(Y116,Z116,AD116,AH116)</f>
        <v>#N/A</v>
      </c>
      <c r="AJ116" s="42" t="n">
        <v>10</v>
      </c>
      <c r="AK116" s="47" t="n">
        <v>8.33333333333333</v>
      </c>
      <c r="AL116" s="47" t="n">
        <v>8.5</v>
      </c>
      <c r="AM116" s="47" t="n">
        <v>10</v>
      </c>
      <c r="AN116" s="47" t="n">
        <v>10</v>
      </c>
      <c r="AO116" s="47" t="n">
        <f aca="false">AVERAGE(Table2785[[#This Row],[6Di Access to foreign television (cable/ satellite)]:[6Dii Access to foreign newspapers]])</f>
        <v>10</v>
      </c>
      <c r="AP116" s="47" t="n">
        <v>10</v>
      </c>
      <c r="AQ116" s="42" t="n">
        <f aca="false">AVERAGE(AJ116:AL116,AO116:AP116)</f>
        <v>9.36666666666667</v>
      </c>
      <c r="AR116" s="42" t="n">
        <v>10</v>
      </c>
      <c r="AS116" s="42" t="n">
        <v>10</v>
      </c>
      <c r="AT116" s="42" t="n">
        <v>10</v>
      </c>
      <c r="AU116" s="42" t="n">
        <f aca="false">IFERROR(AVERAGE(AS116:AT116),"-")</f>
        <v>10</v>
      </c>
      <c r="AV116" s="42" t="n">
        <f aca="false">AVERAGE(AR116,AU116)</f>
        <v>10</v>
      </c>
      <c r="AW116" s="43" t="n">
        <f aca="false">AVERAGE(Table2785[[#This Row],[RULE OF LAW]],Table2785[[#This Row],[SECURITY &amp; SAFETY]],Table2785[[#This Row],[PERSONAL FREEDOM (minus Security &amp;Safety and Rule of Law)]],Table2785[[#This Row],[PERSONAL FREEDOM (minus Security &amp;Safety and Rule of Law)]])</f>
        <v>9.01214285714286</v>
      </c>
      <c r="AX116" s="44" t="n">
        <v>7.27</v>
      </c>
      <c r="AY116" s="45" t="n">
        <f aca="false">AVERAGE(Table2785[[#This Row],[PERSONAL FREEDOM]:[ECONOMIC FREEDOM]])</f>
        <v>8.14107142857143</v>
      </c>
      <c r="AZ116" s="61" t="n">
        <f aca="false">RANK(BA116,$BA$2:$BA$154)</f>
        <v>25</v>
      </c>
      <c r="BA116" s="30" t="n">
        <f aca="false">ROUND(AY116, 2)</f>
        <v>8.14</v>
      </c>
      <c r="BB116" s="43" t="n">
        <f aca="false">Table2785[[#This Row],[1 Rule of Law]]</f>
        <v>6.46190476190476</v>
      </c>
      <c r="BC116" s="43" t="n">
        <f aca="false">Table2785[[#This Row],[2 Security &amp; Safety]]</f>
        <v>9.84</v>
      </c>
      <c r="BD116" s="43" t="e">
        <f aca="false">AVERAGE(AQ116,U116,AI116,AV116,X116)</f>
        <v>#N/A</v>
      </c>
    </row>
    <row r="117" customFormat="false" ht="15" hidden="false" customHeight="true" outlineLevel="0" collapsed="false">
      <c r="A117" s="41" t="s">
        <v>209</v>
      </c>
      <c r="B117" s="42" t="s">
        <v>60</v>
      </c>
      <c r="C117" s="42" t="s">
        <v>60</v>
      </c>
      <c r="D117" s="42" t="s">
        <v>60</v>
      </c>
      <c r="E117" s="42" t="n">
        <v>6.753857</v>
      </c>
      <c r="F117" s="42" t="n">
        <v>9.56</v>
      </c>
      <c r="G117" s="42" t="n">
        <v>5</v>
      </c>
      <c r="H117" s="42" t="n">
        <v>10</v>
      </c>
      <c r="I117" s="42" t="n">
        <v>10</v>
      </c>
      <c r="J117" s="42" t="n">
        <v>10</v>
      </c>
      <c r="K117" s="42" t="n">
        <v>10</v>
      </c>
      <c r="L117" s="42" t="n">
        <f aca="false">AVERAGE(Table2785[[#This Row],[2Bi Disappearance]:[2Bv Terrorism Injured ]])</f>
        <v>9</v>
      </c>
      <c r="M117" s="42" t="n">
        <v>7</v>
      </c>
      <c r="N117" s="42" t="n">
        <v>0</v>
      </c>
      <c r="O117" s="47" t="n">
        <v>0</v>
      </c>
      <c r="P117" s="47" t="n">
        <f aca="false">AVERAGE(Table2785[[#This Row],[2Ci Female Genital Mutilation]:[2Ciii Equal Inheritance Rights]])</f>
        <v>2.33333333333333</v>
      </c>
      <c r="Q117" s="42" t="n">
        <f aca="false">AVERAGE(F117,L117,P117)</f>
        <v>6.96444444444444</v>
      </c>
      <c r="R117" s="42" t="n">
        <v>10</v>
      </c>
      <c r="S117" s="42" t="n">
        <v>0</v>
      </c>
      <c r="T117" s="42" t="n">
        <v>0</v>
      </c>
      <c r="U117" s="42" t="n">
        <f aca="false">AVERAGE(R117:T117)</f>
        <v>3.33333333333333</v>
      </c>
      <c r="V117" s="42" t="n">
        <v>2.5</v>
      </c>
      <c r="W117" s="42" t="n">
        <v>2.5</v>
      </c>
      <c r="X117" s="42" t="n">
        <f aca="false">AVERAGE(Table2785[[#This Row],[4A Freedom to establish religious organizations]:[4B Autonomy of religious organizations]])</f>
        <v>2.5</v>
      </c>
      <c r="Y117" s="42" t="n">
        <v>2.5</v>
      </c>
      <c r="Z117" s="42" t="n">
        <v>5</v>
      </c>
      <c r="AA117" s="42" t="n">
        <v>0</v>
      </c>
      <c r="AB117" s="42" t="n">
        <v>0</v>
      </c>
      <c r="AC117" s="42" t="n">
        <v>5</v>
      </c>
      <c r="AD117" s="42" t="e">
        <f aca="false">AVERAGE(Table2785[[#This Row],[5Ci Political parties]:[5ciii educational, sporting and cultural organizations]])</f>
        <v>#N/A</v>
      </c>
      <c r="AE117" s="42" t="n">
        <v>0</v>
      </c>
      <c r="AF117" s="42" t="n">
        <v>0</v>
      </c>
      <c r="AG117" s="42" t="n">
        <v>2.5</v>
      </c>
      <c r="AH117" s="42" t="e">
        <f aca="false">AVERAGE(Table2785[[#This Row],[5Di Political parties]:[5diii educational, sporting and cultural organizations5]])</f>
        <v>#N/A</v>
      </c>
      <c r="AI117" s="42" t="e">
        <f aca="false">AVERAGE(Y117,Z117,AD117,AH117)</f>
        <v>#N/A</v>
      </c>
      <c r="AJ117" s="42" t="n">
        <v>10</v>
      </c>
      <c r="AK117" s="47" t="n">
        <v>3.33333333333333</v>
      </c>
      <c r="AL117" s="47" t="n">
        <v>3.75</v>
      </c>
      <c r="AM117" s="47" t="n">
        <v>7.5</v>
      </c>
      <c r="AN117" s="47" t="n">
        <v>5</v>
      </c>
      <c r="AO117" s="47" t="n">
        <f aca="false">AVERAGE(Table2785[[#This Row],[6Di Access to foreign television (cable/ satellite)]:[6Dii Access to foreign newspapers]])</f>
        <v>6.25</v>
      </c>
      <c r="AP117" s="47" t="n">
        <v>5</v>
      </c>
      <c r="AQ117" s="42" t="n">
        <f aca="false">AVERAGE(AJ117:AL117,AO117:AP117)</f>
        <v>5.66666666666667</v>
      </c>
      <c r="AR117" s="42" t="n">
        <v>0</v>
      </c>
      <c r="AS117" s="42" t="n">
        <v>0</v>
      </c>
      <c r="AT117" s="42" t="n">
        <v>0</v>
      </c>
      <c r="AU117" s="42" t="n">
        <f aca="false">IFERROR(AVERAGE(AS117:AT117),"-")</f>
        <v>0</v>
      </c>
      <c r="AV117" s="42" t="n">
        <f aca="false">AVERAGE(AR117,AU117)</f>
        <v>0</v>
      </c>
      <c r="AW117" s="43" t="n">
        <f aca="false">AVERAGE(Table2785[[#This Row],[RULE OF LAW]],Table2785[[#This Row],[SECURITY &amp; SAFETY]],Table2785[[#This Row],[PERSONAL FREEDOM (minus Security &amp;Safety and Rule of Law)]],Table2785[[#This Row],[PERSONAL FREEDOM (minus Security &amp;Safety and Rule of Law)]])</f>
        <v>4.82957536111111</v>
      </c>
      <c r="AX117" s="44" t="n">
        <v>7.75</v>
      </c>
      <c r="AY117" s="45" t="n">
        <f aca="false">AVERAGE(Table2785[[#This Row],[PERSONAL FREEDOM]:[ECONOMIC FREEDOM]])</f>
        <v>6.28978768055556</v>
      </c>
      <c r="AZ117" s="61" t="n">
        <f aca="false">RANK(BA117,$BA$2:$BA$154)</f>
        <v>113</v>
      </c>
      <c r="BA117" s="30" t="n">
        <f aca="false">ROUND(AY117, 2)</f>
        <v>6.29</v>
      </c>
      <c r="BB117" s="43" t="n">
        <f aca="false">Table2785[[#This Row],[1 Rule of Law]]</f>
        <v>6.753857</v>
      </c>
      <c r="BC117" s="43" t="n">
        <f aca="false">Table2785[[#This Row],[2 Security &amp; Safety]]</f>
        <v>6.96444444444444</v>
      </c>
      <c r="BD117" s="43" t="e">
        <f aca="false">AVERAGE(AQ117,U117,AI117,AV117,X117)</f>
        <v>#N/A</v>
      </c>
    </row>
    <row r="118" customFormat="false" ht="15" hidden="false" customHeight="true" outlineLevel="0" collapsed="false">
      <c r="A118" s="41" t="s">
        <v>170</v>
      </c>
      <c r="B118" s="42" t="n">
        <v>7.1</v>
      </c>
      <c r="C118" s="42" t="n">
        <v>5.9</v>
      </c>
      <c r="D118" s="42" t="n">
        <v>5.6</v>
      </c>
      <c r="E118" s="42" t="n">
        <v>6.19523809523809</v>
      </c>
      <c r="F118" s="42" t="n">
        <v>9.32</v>
      </c>
      <c r="G118" s="42" t="n">
        <v>10</v>
      </c>
      <c r="H118" s="42" t="n">
        <v>10</v>
      </c>
      <c r="I118" s="42" t="n">
        <v>10</v>
      </c>
      <c r="J118" s="42" t="n">
        <v>10</v>
      </c>
      <c r="K118" s="42" t="n">
        <v>10</v>
      </c>
      <c r="L118" s="42" t="n">
        <f aca="false">AVERAGE(Table2785[[#This Row],[2Bi Disappearance]:[2Bv Terrorism Injured ]])</f>
        <v>10</v>
      </c>
      <c r="M118" s="42" t="n">
        <v>10</v>
      </c>
      <c r="N118" s="42" t="n">
        <v>10</v>
      </c>
      <c r="O118" s="47" t="n">
        <v>10</v>
      </c>
      <c r="P118" s="47" t="n">
        <f aca="false">AVERAGE(Table2785[[#This Row],[2Ci Female Genital Mutilation]:[2Ciii Equal Inheritance Rights]])</f>
        <v>10</v>
      </c>
      <c r="Q118" s="42" t="n">
        <f aca="false">AVERAGE(F118,L118,P118)</f>
        <v>9.77333333333333</v>
      </c>
      <c r="R118" s="42" t="n">
        <v>10</v>
      </c>
      <c r="S118" s="42" t="n">
        <v>10</v>
      </c>
      <c r="T118" s="42" t="n">
        <v>10</v>
      </c>
      <c r="U118" s="42" t="n">
        <f aca="false">AVERAGE(R118:T118)</f>
        <v>10</v>
      </c>
      <c r="V118" s="42" t="n">
        <v>10</v>
      </c>
      <c r="W118" s="42" t="n">
        <v>5</v>
      </c>
      <c r="X118" s="42" t="n">
        <f aca="false">AVERAGE(Table2785[[#This Row],[4A Freedom to establish religious organizations]:[4B Autonomy of religious organizations]])</f>
        <v>7.5</v>
      </c>
      <c r="Y118" s="42" t="n">
        <v>10</v>
      </c>
      <c r="Z118" s="42" t="n">
        <v>7.5</v>
      </c>
      <c r="AA118" s="42" t="n">
        <v>7.5</v>
      </c>
      <c r="AB118" s="42" t="n">
        <v>5</v>
      </c>
      <c r="AC118" s="42" t="n">
        <v>7.5</v>
      </c>
      <c r="AD118" s="42" t="e">
        <f aca="false">AVERAGE(Table2785[[#This Row],[5Ci Political parties]:[5ciii educational, sporting and cultural organizations]])</f>
        <v>#N/A</v>
      </c>
      <c r="AE118" s="42" t="n">
        <v>10</v>
      </c>
      <c r="AF118" s="42" t="n">
        <v>5</v>
      </c>
      <c r="AG118" s="42" t="n">
        <v>10</v>
      </c>
      <c r="AH118" s="42" t="e">
        <f aca="false">AVERAGE(Table2785[[#This Row],[5Di Political parties]:[5diii educational, sporting and cultural organizations5]])</f>
        <v>#N/A</v>
      </c>
      <c r="AI118" s="42" t="e">
        <f aca="false">AVERAGE(Y118,Z118,AD118,AH118)</f>
        <v>#N/A</v>
      </c>
      <c r="AJ118" s="42" t="n">
        <v>10</v>
      </c>
      <c r="AK118" s="47" t="n">
        <v>6</v>
      </c>
      <c r="AL118" s="47" t="n">
        <v>6</v>
      </c>
      <c r="AM118" s="47" t="n">
        <v>10</v>
      </c>
      <c r="AN118" s="47" t="n">
        <v>10</v>
      </c>
      <c r="AO118" s="47" t="n">
        <f aca="false">AVERAGE(Table2785[[#This Row],[6Di Access to foreign television (cable/ satellite)]:[6Dii Access to foreign newspapers]])</f>
        <v>10</v>
      </c>
      <c r="AP118" s="47" t="n">
        <v>10</v>
      </c>
      <c r="AQ118" s="42" t="n">
        <f aca="false">AVERAGE(AJ118:AL118,AO118:AP118)</f>
        <v>8.4</v>
      </c>
      <c r="AR118" s="42" t="n">
        <v>10</v>
      </c>
      <c r="AS118" s="42" t="n">
        <v>10</v>
      </c>
      <c r="AT118" s="42" t="n">
        <v>10</v>
      </c>
      <c r="AU118" s="42" t="n">
        <f aca="false">IFERROR(AVERAGE(AS118:AT118),"-")</f>
        <v>10</v>
      </c>
      <c r="AV118" s="42" t="n">
        <f aca="false">AVERAGE(AR118,AU118)</f>
        <v>10</v>
      </c>
      <c r="AW118" s="43" t="n">
        <f aca="false">AVERAGE(Table2785[[#This Row],[RULE OF LAW]],Table2785[[#This Row],[SECURITY &amp; SAFETY]],Table2785[[#This Row],[PERSONAL FREEDOM (minus Security &amp;Safety and Rule of Law)]],Table2785[[#This Row],[PERSONAL FREEDOM (minus Security &amp;Safety and Rule of Law)]])</f>
        <v>8.39464285714286</v>
      </c>
      <c r="AX118" s="44" t="n">
        <v>7.57</v>
      </c>
      <c r="AY118" s="45" t="n">
        <f aca="false">AVERAGE(Table2785[[#This Row],[PERSONAL FREEDOM]:[ECONOMIC FREEDOM]])</f>
        <v>7.98232142857143</v>
      </c>
      <c r="AZ118" s="61" t="n">
        <f aca="false">RANK(BA118,$BA$2:$BA$154)</f>
        <v>33</v>
      </c>
      <c r="BA118" s="30" t="n">
        <f aca="false">ROUND(AY118, 2)</f>
        <v>7.98</v>
      </c>
      <c r="BB118" s="43" t="n">
        <f aca="false">Table2785[[#This Row],[1 Rule of Law]]</f>
        <v>6.19523809523809</v>
      </c>
      <c r="BC118" s="43" t="n">
        <f aca="false">Table2785[[#This Row],[2 Security &amp; Safety]]</f>
        <v>9.77333333333333</v>
      </c>
      <c r="BD118" s="43" t="e">
        <f aca="false">AVERAGE(AQ118,U118,AI118,AV118,X118)</f>
        <v>#N/A</v>
      </c>
    </row>
    <row r="119" customFormat="false" ht="15" hidden="false" customHeight="true" outlineLevel="0" collapsed="false">
      <c r="A119" s="41" t="s">
        <v>171</v>
      </c>
      <c r="B119" s="42" t="n">
        <v>4</v>
      </c>
      <c r="C119" s="42" t="n">
        <v>4.6</v>
      </c>
      <c r="D119" s="42" t="n">
        <v>3.6</v>
      </c>
      <c r="E119" s="42" t="n">
        <v>4.04761904761905</v>
      </c>
      <c r="F119" s="42" t="n">
        <v>6.32</v>
      </c>
      <c r="G119" s="42" t="n">
        <v>0</v>
      </c>
      <c r="H119" s="42" t="n">
        <v>8.80166930252973</v>
      </c>
      <c r="I119" s="42" t="n">
        <v>5</v>
      </c>
      <c r="J119" s="42" t="n">
        <v>9.62610224361877</v>
      </c>
      <c r="K119" s="42" t="n">
        <v>9.63771397518341</v>
      </c>
      <c r="L119" s="42" t="n">
        <f aca="false">AVERAGE(Table2785[[#This Row],[2Bi Disappearance]:[2Bv Terrorism Injured ]])</f>
        <v>6.61309710426638</v>
      </c>
      <c r="M119" s="42" t="n">
        <v>10</v>
      </c>
      <c r="N119" s="42" t="n">
        <v>10</v>
      </c>
      <c r="O119" s="47" t="n">
        <v>10</v>
      </c>
      <c r="P119" s="47" t="n">
        <f aca="false">AVERAGE(Table2785[[#This Row],[2Ci Female Genital Mutilation]:[2Ciii Equal Inheritance Rights]])</f>
        <v>10</v>
      </c>
      <c r="Q119" s="42" t="n">
        <f aca="false">AVERAGE(F119,L119,P119)</f>
        <v>7.64436570142213</v>
      </c>
      <c r="R119" s="42" t="n">
        <v>0</v>
      </c>
      <c r="S119" s="42" t="n">
        <v>10</v>
      </c>
      <c r="T119" s="42" t="n">
        <v>10</v>
      </c>
      <c r="U119" s="42" t="n">
        <f aca="false">AVERAGE(R119:T119)</f>
        <v>6.66666666666667</v>
      </c>
      <c r="V119" s="42" t="n">
        <v>2.5</v>
      </c>
      <c r="W119" s="42" t="n">
        <v>5</v>
      </c>
      <c r="X119" s="42" t="n">
        <f aca="false">AVERAGE(Table2785[[#This Row],[4A Freedom to establish religious organizations]:[4B Autonomy of religious organizations]])</f>
        <v>3.75</v>
      </c>
      <c r="Y119" s="42" t="n">
        <v>5</v>
      </c>
      <c r="Z119" s="42" t="n">
        <v>2.5</v>
      </c>
      <c r="AA119" s="42" t="n">
        <v>5</v>
      </c>
      <c r="AB119" s="42" t="n">
        <v>7.5</v>
      </c>
      <c r="AC119" s="42" t="n">
        <v>7.5</v>
      </c>
      <c r="AD119" s="42" t="e">
        <f aca="false">AVERAGE(Table2785[[#This Row],[5Ci Political parties]:[5ciii educational, sporting and cultural organizations]])</f>
        <v>#N/A</v>
      </c>
      <c r="AE119" s="42" t="n">
        <v>2.5</v>
      </c>
      <c r="AF119" s="42" t="n">
        <v>5</v>
      </c>
      <c r="AG119" s="42" t="n">
        <v>2.5</v>
      </c>
      <c r="AH119" s="42" t="e">
        <f aca="false">AVERAGE(Table2785[[#This Row],[5Di Political parties]:[5diii educational, sporting and cultural organizations5]])</f>
        <v>#N/A</v>
      </c>
      <c r="AI119" s="42" t="e">
        <f aca="false">AVERAGE(Y119,Z119,AD119,AH119)</f>
        <v>#N/A</v>
      </c>
      <c r="AJ119" s="42" t="n">
        <v>9.30329610612194</v>
      </c>
      <c r="AK119" s="47" t="n">
        <v>1.66666666666667</v>
      </c>
      <c r="AL119" s="47" t="n">
        <v>2</v>
      </c>
      <c r="AM119" s="47" t="n">
        <v>10</v>
      </c>
      <c r="AN119" s="47" t="n">
        <v>10</v>
      </c>
      <c r="AO119" s="47" t="n">
        <f aca="false">AVERAGE(Table2785[[#This Row],[6Di Access to foreign television (cable/ satellite)]:[6Dii Access to foreign newspapers]])</f>
        <v>10</v>
      </c>
      <c r="AP119" s="47" t="n">
        <v>10</v>
      </c>
      <c r="AQ119" s="42" t="n">
        <f aca="false">AVERAGE(AJ119:AL119,AO119:AP119)</f>
        <v>6.59399255455772</v>
      </c>
      <c r="AR119" s="42" t="n">
        <v>10</v>
      </c>
      <c r="AS119" s="42" t="n">
        <v>10</v>
      </c>
      <c r="AT119" s="42" t="n">
        <v>10</v>
      </c>
      <c r="AU119" s="42" t="n">
        <f aca="false">IFERROR(AVERAGE(AS119:AT119),"-")</f>
        <v>10</v>
      </c>
      <c r="AV119" s="42" t="n">
        <f aca="false">AVERAGE(AR119,AU119)</f>
        <v>10</v>
      </c>
      <c r="AW119" s="43" t="n">
        <f aca="false">AVERAGE(Table2785[[#This Row],[RULE OF LAW]],Table2785[[#This Row],[SECURITY &amp; SAFETY]],Table2785[[#This Row],[PERSONAL FREEDOM (minus Security &amp;Safety and Rule of Law)]],Table2785[[#This Row],[PERSONAL FREEDOM (minus Security &amp;Safety and Rule of Law)]])</f>
        <v>6.06156210938273</v>
      </c>
      <c r="AX119" s="44" t="n">
        <v>6.65</v>
      </c>
      <c r="AY119" s="45" t="n">
        <f aca="false">AVERAGE(Table2785[[#This Row],[PERSONAL FREEDOM]:[ECONOMIC FREEDOM]])</f>
        <v>6.35578105469137</v>
      </c>
      <c r="AZ119" s="61" t="n">
        <f aca="false">RANK(BA119,$BA$2:$BA$154)</f>
        <v>111</v>
      </c>
      <c r="BA119" s="30" t="n">
        <f aca="false">ROUND(AY119, 2)</f>
        <v>6.36</v>
      </c>
      <c r="BB119" s="43" t="n">
        <f aca="false">Table2785[[#This Row],[1 Rule of Law]]</f>
        <v>4.04761904761905</v>
      </c>
      <c r="BC119" s="43" t="n">
        <f aca="false">Table2785[[#This Row],[2 Security &amp; Safety]]</f>
        <v>7.64436570142213</v>
      </c>
      <c r="BD119" s="43" t="e">
        <f aca="false">AVERAGE(AQ119,U119,AI119,AV119,X119)</f>
        <v>#N/A</v>
      </c>
    </row>
    <row r="120" customFormat="false" ht="15" hidden="false" customHeight="true" outlineLevel="0" collapsed="false">
      <c r="A120" s="41" t="s">
        <v>172</v>
      </c>
      <c r="B120" s="42" t="s">
        <v>60</v>
      </c>
      <c r="C120" s="42" t="s">
        <v>60</v>
      </c>
      <c r="D120" s="42" t="s">
        <v>60</v>
      </c>
      <c r="E120" s="42" t="n">
        <v>4.834422</v>
      </c>
      <c r="F120" s="42" t="n">
        <v>0.759999999999999</v>
      </c>
      <c r="G120" s="42" t="n">
        <v>0</v>
      </c>
      <c r="H120" s="42" t="n">
        <v>7.49806558285777</v>
      </c>
      <c r="I120" s="42" t="n">
        <v>5</v>
      </c>
      <c r="J120" s="42" t="n">
        <v>9.70907739335555</v>
      </c>
      <c r="K120" s="42" t="n">
        <v>9.30178574405333</v>
      </c>
      <c r="L120" s="42" t="n">
        <f aca="false">AVERAGE(Table2785[[#This Row],[2Bi Disappearance]:[2Bv Terrorism Injured ]])</f>
        <v>6.30178574405333</v>
      </c>
      <c r="M120" s="42" t="n">
        <v>10</v>
      </c>
      <c r="N120" s="42" t="n">
        <v>10</v>
      </c>
      <c r="O120" s="47" t="n">
        <v>5</v>
      </c>
      <c r="P120" s="47" t="n">
        <f aca="false">AVERAGE(Table2785[[#This Row],[2Ci Female Genital Mutilation]:[2Ciii Equal Inheritance Rights]])</f>
        <v>8.33333333333333</v>
      </c>
      <c r="Q120" s="42" t="n">
        <f aca="false">AVERAGE(F120,L120,P120)</f>
        <v>5.13170635912889</v>
      </c>
      <c r="R120" s="42" t="n">
        <v>10</v>
      </c>
      <c r="S120" s="42" t="n">
        <v>5</v>
      </c>
      <c r="T120" s="42" t="n">
        <v>5</v>
      </c>
      <c r="U120" s="42" t="n">
        <f aca="false">AVERAGE(R120:T120)</f>
        <v>6.66666666666667</v>
      </c>
      <c r="V120" s="42" t="n">
        <v>5</v>
      </c>
      <c r="W120" s="42" t="n">
        <v>2.5</v>
      </c>
      <c r="X120" s="42" t="n">
        <f aca="false">AVERAGE(Table2785[[#This Row],[4A Freedom to establish religious organizations]:[4B Autonomy of religious organizations]])</f>
        <v>3.75</v>
      </c>
      <c r="Y120" s="42" t="n">
        <v>5</v>
      </c>
      <c r="Z120" s="42" t="n">
        <v>5</v>
      </c>
      <c r="AA120" s="42" t="n">
        <v>0</v>
      </c>
      <c r="AB120" s="42" t="n">
        <v>2.5</v>
      </c>
      <c r="AC120" s="42" t="n">
        <v>2.5</v>
      </c>
      <c r="AD120" s="42" t="e">
        <f aca="false">AVERAGE(Table2785[[#This Row],[5Ci Political parties]:[5ciii educational, sporting and cultural organizations]])</f>
        <v>#N/A</v>
      </c>
      <c r="AE120" s="42" t="n">
        <v>0</v>
      </c>
      <c r="AF120" s="42" t="n">
        <v>2.5</v>
      </c>
      <c r="AG120" s="42" t="n">
        <v>5</v>
      </c>
      <c r="AH120" s="42" t="e">
        <f aca="false">AVERAGE(Table2785[[#This Row],[5Di Political parties]:[5diii educational, sporting and cultural organizations5]])</f>
        <v>#N/A</v>
      </c>
      <c r="AI120" s="42" t="e">
        <f aca="false">AVERAGE(Y120,Z120,AD120,AH120)</f>
        <v>#N/A</v>
      </c>
      <c r="AJ120" s="42" t="n">
        <v>10</v>
      </c>
      <c r="AK120" s="47" t="n">
        <v>2</v>
      </c>
      <c r="AL120" s="47" t="n">
        <v>2</v>
      </c>
      <c r="AM120" s="47" t="n">
        <v>10</v>
      </c>
      <c r="AN120" s="47" t="n">
        <v>7.5</v>
      </c>
      <c r="AO120" s="47" t="n">
        <f aca="false">AVERAGE(Table2785[[#This Row],[6Di Access to foreign television (cable/ satellite)]:[6Dii Access to foreign newspapers]])</f>
        <v>8.75</v>
      </c>
      <c r="AP120" s="47" t="n">
        <v>7.5</v>
      </c>
      <c r="AQ120" s="42" t="n">
        <f aca="false">AVERAGE(AJ120:AL120,AO120:AP120)</f>
        <v>6.05</v>
      </c>
      <c r="AR120" s="42" t="n">
        <v>7.5</v>
      </c>
      <c r="AS120" s="42" t="n">
        <v>10</v>
      </c>
      <c r="AT120" s="42" t="n">
        <v>10</v>
      </c>
      <c r="AU120" s="42" t="n">
        <f aca="false">IFERROR(AVERAGE(AS120:AT120),"-")</f>
        <v>10</v>
      </c>
      <c r="AV120" s="42" t="n">
        <f aca="false">AVERAGE(AR120,AU120)</f>
        <v>8.75</v>
      </c>
      <c r="AW120" s="43" t="n">
        <f aca="false">AVERAGE(Table2785[[#This Row],[RULE OF LAW]],Table2785[[#This Row],[SECURITY &amp; SAFETY]],Table2785[[#This Row],[PERSONAL FREEDOM (minus Security &amp;Safety and Rule of Law)]],Table2785[[#This Row],[PERSONAL FREEDOM (minus Security &amp;Safety and Rule of Law)]])</f>
        <v>5.36736542311556</v>
      </c>
      <c r="AX120" s="44" t="n">
        <v>7.39</v>
      </c>
      <c r="AY120" s="45" t="n">
        <f aca="false">AVERAGE(Table2785[[#This Row],[PERSONAL FREEDOM]:[ECONOMIC FREEDOM]])</f>
        <v>6.37868271155778</v>
      </c>
      <c r="AZ120" s="61" t="n">
        <f aca="false">RANK(BA120,$BA$2:$BA$154)</f>
        <v>109</v>
      </c>
      <c r="BA120" s="30" t="n">
        <f aca="false">ROUND(AY120, 2)</f>
        <v>6.38</v>
      </c>
      <c r="BB120" s="43" t="n">
        <f aca="false">Table2785[[#This Row],[1 Rule of Law]]</f>
        <v>4.834422</v>
      </c>
      <c r="BC120" s="43" t="n">
        <f aca="false">Table2785[[#This Row],[2 Security &amp; Safety]]</f>
        <v>5.13170635912889</v>
      </c>
      <c r="BD120" s="43" t="e">
        <f aca="false">AVERAGE(AQ120,U120,AI120,AV120,X120)</f>
        <v>#N/A</v>
      </c>
    </row>
    <row r="121" customFormat="false" ht="15" hidden="false" customHeight="true" outlineLevel="0" collapsed="false">
      <c r="A121" s="41" t="s">
        <v>210</v>
      </c>
      <c r="B121" s="42" t="s">
        <v>60</v>
      </c>
      <c r="C121" s="42" t="s">
        <v>60</v>
      </c>
      <c r="D121" s="42" t="s">
        <v>60</v>
      </c>
      <c r="E121" s="42" t="n">
        <v>5.578389</v>
      </c>
      <c r="F121" s="42" t="n">
        <v>9.68</v>
      </c>
      <c r="G121" s="42" t="n">
        <v>0</v>
      </c>
      <c r="H121" s="42" t="n">
        <v>10</v>
      </c>
      <c r="I121" s="42" t="n">
        <v>5</v>
      </c>
      <c r="J121" s="42" t="n">
        <v>9.95286552008509</v>
      </c>
      <c r="K121" s="42" t="n">
        <v>9.92929828012764</v>
      </c>
      <c r="L121" s="42" t="n">
        <f aca="false">AVERAGE(Table2785[[#This Row],[2Bi Disappearance]:[2Bv Terrorism Injured ]])</f>
        <v>6.97643276004255</v>
      </c>
      <c r="M121" s="42" t="n">
        <v>9</v>
      </c>
      <c r="N121" s="42" t="n">
        <v>7.5</v>
      </c>
      <c r="O121" s="47" t="n">
        <v>0</v>
      </c>
      <c r="P121" s="47" t="n">
        <f aca="false">AVERAGE(Table2785[[#This Row],[2Ci Female Genital Mutilation]:[2Ciii Equal Inheritance Rights]])</f>
        <v>5.5</v>
      </c>
      <c r="Q121" s="42" t="n">
        <f aca="false">AVERAGE(F121,L121,P121)</f>
        <v>7.38547758668085</v>
      </c>
      <c r="R121" s="42" t="n">
        <v>0</v>
      </c>
      <c r="S121" s="42" t="n">
        <v>0</v>
      </c>
      <c r="T121" s="42" t="n">
        <v>0</v>
      </c>
      <c r="U121" s="42" t="n">
        <f aca="false">AVERAGE(R121:T121)</f>
        <v>0</v>
      </c>
      <c r="V121" s="42" t="n">
        <v>2.5</v>
      </c>
      <c r="W121" s="42" t="n">
        <v>2.5</v>
      </c>
      <c r="X121" s="42" t="n">
        <f aca="false">AVERAGE(Table2785[[#This Row],[4A Freedom to establish religious organizations]:[4B Autonomy of religious organizations]])</f>
        <v>2.5</v>
      </c>
      <c r="Y121" s="42" t="n">
        <v>0</v>
      </c>
      <c r="Z121" s="42" t="n">
        <v>0</v>
      </c>
      <c r="AA121" s="42" t="n">
        <v>0</v>
      </c>
      <c r="AB121" s="42" t="n">
        <v>0</v>
      </c>
      <c r="AC121" s="42" t="n">
        <v>0</v>
      </c>
      <c r="AD121" s="42" t="e">
        <f aca="false">AVERAGE(Table2785[[#This Row],[5Ci Political parties]:[5ciii educational, sporting and cultural organizations]])</f>
        <v>#N/A</v>
      </c>
      <c r="AE121" s="42" t="n">
        <v>0</v>
      </c>
      <c r="AF121" s="42" t="n">
        <v>0</v>
      </c>
      <c r="AG121" s="42" t="n">
        <v>2.5</v>
      </c>
      <c r="AH121" s="42" t="e">
        <f aca="false">AVERAGE(Table2785[[#This Row],[5Di Political parties]:[5diii educational, sporting and cultural organizations5]])</f>
        <v>#N/A</v>
      </c>
      <c r="AI121" s="42" t="e">
        <f aca="false">AVERAGE(Y121,Z121,AD121,AH121)</f>
        <v>#N/A</v>
      </c>
      <c r="AJ121" s="42" t="n">
        <v>10</v>
      </c>
      <c r="AK121" s="47" t="n">
        <v>0.333333333333333</v>
      </c>
      <c r="AL121" s="47" t="n">
        <v>2.5</v>
      </c>
      <c r="AM121" s="47" t="n">
        <v>5</v>
      </c>
      <c r="AN121" s="47" t="n">
        <v>2.5</v>
      </c>
      <c r="AO121" s="47" t="n">
        <f aca="false">AVERAGE(Table2785[[#This Row],[6Di Access to foreign television (cable/ satellite)]:[6Dii Access to foreign newspapers]])</f>
        <v>3.75</v>
      </c>
      <c r="AP121" s="47" t="n">
        <v>2.5</v>
      </c>
      <c r="AQ121" s="42" t="n">
        <f aca="false">AVERAGE(AJ121:AL121,AO121:AP121)</f>
        <v>3.81666666666667</v>
      </c>
      <c r="AR121" s="42" t="n">
        <v>0</v>
      </c>
      <c r="AS121" s="42" t="n">
        <v>0</v>
      </c>
      <c r="AT121" s="42" t="n">
        <v>0</v>
      </c>
      <c r="AU121" s="42" t="n">
        <f aca="false">IFERROR(AVERAGE(AS121:AT121),"-")</f>
        <v>0</v>
      </c>
      <c r="AV121" s="42" t="n">
        <f aca="false">AVERAGE(AR121,AU121)</f>
        <v>0</v>
      </c>
      <c r="AW121" s="43" t="n">
        <f aca="false">AVERAGE(Table2785[[#This Row],[RULE OF LAW]],Table2785[[#This Row],[SECURITY &amp; SAFETY]],Table2785[[#This Row],[PERSONAL FREEDOM (minus Security &amp;Safety and Rule of Law)]],Table2785[[#This Row],[PERSONAL FREEDOM (minus Security &amp;Safety and Rule of Law)]])</f>
        <v>3.89346664667021</v>
      </c>
      <c r="AX121" s="44" t="n">
        <v>6.84</v>
      </c>
      <c r="AY121" s="45" t="n">
        <f aca="false">AVERAGE(Table2785[[#This Row],[PERSONAL FREEDOM]:[ECONOMIC FREEDOM]])</f>
        <v>5.36673332333511</v>
      </c>
      <c r="AZ121" s="61" t="n">
        <f aca="false">RANK(BA121,$BA$2:$BA$154)</f>
        <v>141</v>
      </c>
      <c r="BA121" s="30" t="n">
        <f aca="false">ROUND(AY121, 2)</f>
        <v>5.37</v>
      </c>
      <c r="BB121" s="43" t="n">
        <f aca="false">Table2785[[#This Row],[1 Rule of Law]]</f>
        <v>5.578389</v>
      </c>
      <c r="BC121" s="43" t="n">
        <f aca="false">Table2785[[#This Row],[2 Security &amp; Safety]]</f>
        <v>7.38547758668085</v>
      </c>
      <c r="BD121" s="43" t="e">
        <f aca="false">AVERAGE(AQ121,U121,AI121,AV121,X121)</f>
        <v>#N/A</v>
      </c>
    </row>
    <row r="122" customFormat="false" ht="15" hidden="false" customHeight="true" outlineLevel="0" collapsed="false">
      <c r="A122" s="41" t="s">
        <v>173</v>
      </c>
      <c r="B122" s="42" t="n">
        <v>5.2</v>
      </c>
      <c r="C122" s="42" t="n">
        <v>5.5</v>
      </c>
      <c r="D122" s="42" t="n">
        <v>4.1</v>
      </c>
      <c r="E122" s="42" t="n">
        <v>4.97301587301587</v>
      </c>
      <c r="F122" s="42" t="n">
        <v>8.88</v>
      </c>
      <c r="G122" s="42" t="n">
        <v>10</v>
      </c>
      <c r="H122" s="42" t="n">
        <v>10</v>
      </c>
      <c r="I122" s="42" t="n">
        <v>2.5</v>
      </c>
      <c r="J122" s="42" t="n">
        <v>9.6114435980148</v>
      </c>
      <c r="K122" s="42" t="n">
        <v>9.4171653970222</v>
      </c>
      <c r="L122" s="42" t="n">
        <f aca="false">AVERAGE(Table2785[[#This Row],[2Bi Disappearance]:[2Bv Terrorism Injured ]])</f>
        <v>8.3057217990074</v>
      </c>
      <c r="M122" s="42" t="n">
        <v>7.2</v>
      </c>
      <c r="N122" s="42" t="n">
        <v>10</v>
      </c>
      <c r="O122" s="47" t="n">
        <v>5</v>
      </c>
      <c r="P122" s="47" t="n">
        <f aca="false">AVERAGE(Table2785[[#This Row],[2Ci Female Genital Mutilation]:[2Ciii Equal Inheritance Rights]])</f>
        <v>7.4</v>
      </c>
      <c r="Q122" s="42" t="n">
        <f aca="false">AVERAGE(F122,L122,P122)</f>
        <v>8.19524059966913</v>
      </c>
      <c r="R122" s="42" t="n">
        <v>10</v>
      </c>
      <c r="S122" s="42" t="n">
        <v>5</v>
      </c>
      <c r="T122" s="42" t="n">
        <v>0</v>
      </c>
      <c r="U122" s="42" t="n">
        <f aca="false">AVERAGE(R122:T122)</f>
        <v>5</v>
      </c>
      <c r="V122" s="42" t="n">
        <v>7.5</v>
      </c>
      <c r="W122" s="42" t="n">
        <v>5</v>
      </c>
      <c r="X122" s="42" t="n">
        <f aca="false">AVERAGE(Table2785[[#This Row],[4A Freedom to establish religious organizations]:[4B Autonomy of religious organizations]])</f>
        <v>6.25</v>
      </c>
      <c r="Y122" s="42" t="n">
        <v>10</v>
      </c>
      <c r="Z122" s="42" t="n">
        <v>10</v>
      </c>
      <c r="AA122" s="42" t="n">
        <v>7.5</v>
      </c>
      <c r="AB122" s="42" t="n">
        <v>7.5</v>
      </c>
      <c r="AC122" s="42" t="n">
        <v>7.5</v>
      </c>
      <c r="AD122" s="42" t="e">
        <f aca="false">AVERAGE(Table2785[[#This Row],[5Ci Political parties]:[5ciii educational, sporting and cultural organizations]])</f>
        <v>#N/A</v>
      </c>
      <c r="AE122" s="42" t="n">
        <v>10</v>
      </c>
      <c r="AF122" s="42" t="n">
        <v>10</v>
      </c>
      <c r="AG122" s="42" t="n">
        <v>10</v>
      </c>
      <c r="AH122" s="42" t="e">
        <f aca="false">AVERAGE(Table2785[[#This Row],[5Di Political parties]:[5diii educational, sporting and cultural organizations5]])</f>
        <v>#N/A</v>
      </c>
      <c r="AI122" s="42" t="e">
        <f aca="false">AVERAGE(Y122,Z122,AD122,AH122)</f>
        <v>#N/A</v>
      </c>
      <c r="AJ122" s="42" t="n">
        <v>10</v>
      </c>
      <c r="AK122" s="47" t="n">
        <v>3.33333333333333</v>
      </c>
      <c r="AL122" s="47" t="n">
        <v>5.5</v>
      </c>
      <c r="AM122" s="47" t="n">
        <v>10</v>
      </c>
      <c r="AN122" s="47" t="n">
        <v>10</v>
      </c>
      <c r="AO122" s="47" t="n">
        <f aca="false">AVERAGE(Table2785[[#This Row],[6Di Access to foreign television (cable/ satellite)]:[6Dii Access to foreign newspapers]])</f>
        <v>10</v>
      </c>
      <c r="AP122" s="47" t="n">
        <v>10</v>
      </c>
      <c r="AQ122" s="42" t="n">
        <f aca="false">AVERAGE(AJ122:AL122,AO122:AP122)</f>
        <v>7.76666666666667</v>
      </c>
      <c r="AR122" s="42" t="n">
        <v>5</v>
      </c>
      <c r="AS122" s="42" t="n">
        <v>0</v>
      </c>
      <c r="AT122" s="42" t="n">
        <v>0</v>
      </c>
      <c r="AU122" s="42" t="n">
        <f aca="false">IFERROR(AVERAGE(AS122:AT122),"-")</f>
        <v>0</v>
      </c>
      <c r="AV122" s="42" t="n">
        <f aca="false">AVERAGE(AR122,AU122)</f>
        <v>2.5</v>
      </c>
      <c r="AW122" s="43" t="n">
        <f aca="false">AVERAGE(Table2785[[#This Row],[RULE OF LAW]],Table2785[[#This Row],[SECURITY &amp; SAFETY]],Table2785[[#This Row],[PERSONAL FREEDOM (minus Security &amp;Safety and Rule of Law)]],Table2785[[#This Row],[PERSONAL FREEDOM (minus Security &amp;Safety and Rule of Law)]])</f>
        <v>6.38123078483792</v>
      </c>
      <c r="AX122" s="44" t="n">
        <v>6.02</v>
      </c>
      <c r="AY122" s="45" t="n">
        <f aca="false">AVERAGE(Table2785[[#This Row],[PERSONAL FREEDOM]:[ECONOMIC FREEDOM]])</f>
        <v>6.20061539241896</v>
      </c>
      <c r="AZ122" s="61" t="n">
        <f aca="false">RANK(BA122,$BA$2:$BA$154)</f>
        <v>119</v>
      </c>
      <c r="BA122" s="30" t="n">
        <f aca="false">ROUND(AY122, 2)</f>
        <v>6.2</v>
      </c>
      <c r="BB122" s="43" t="n">
        <f aca="false">Table2785[[#This Row],[1 Rule of Law]]</f>
        <v>4.97301587301587</v>
      </c>
      <c r="BC122" s="43" t="n">
        <f aca="false">Table2785[[#This Row],[2 Security &amp; Safety]]</f>
        <v>8.19524059966913</v>
      </c>
      <c r="BD122" s="43" t="e">
        <f aca="false">AVERAGE(AQ122,U122,AI122,AV122,X122)</f>
        <v>#N/A</v>
      </c>
    </row>
    <row r="123" customFormat="false" ht="15" hidden="false" customHeight="true" outlineLevel="0" collapsed="false">
      <c r="A123" s="41" t="s">
        <v>174</v>
      </c>
      <c r="B123" s="42" t="n">
        <v>5.3</v>
      </c>
      <c r="C123" s="42" t="n">
        <v>4.5</v>
      </c>
      <c r="D123" s="42" t="n">
        <v>4.1</v>
      </c>
      <c r="E123" s="42" t="n">
        <v>4.63492063492063</v>
      </c>
      <c r="F123" s="42" t="n">
        <v>9.52</v>
      </c>
      <c r="G123" s="42" t="n">
        <v>10</v>
      </c>
      <c r="H123" s="42" t="n">
        <v>10</v>
      </c>
      <c r="I123" s="42" t="n">
        <v>7.5</v>
      </c>
      <c r="J123" s="42" t="n">
        <v>9.95385679021096</v>
      </c>
      <c r="K123" s="42" t="n">
        <v>9.94462814825315</v>
      </c>
      <c r="L123" s="42" t="n">
        <f aca="false">AVERAGE(Table2785[[#This Row],[2Bi Disappearance]:[2Bv Terrorism Injured ]])</f>
        <v>9.47969698769282</v>
      </c>
      <c r="M123" s="42" t="n">
        <v>10</v>
      </c>
      <c r="N123" s="42" t="n">
        <v>10</v>
      </c>
      <c r="O123" s="47" t="n">
        <v>5</v>
      </c>
      <c r="P123" s="47" t="n">
        <f aca="false">AVERAGE(Table2785[[#This Row],[2Ci Female Genital Mutilation]:[2Ciii Equal Inheritance Rights]])</f>
        <v>8.33333333333333</v>
      </c>
      <c r="Q123" s="42" t="n">
        <f aca="false">AVERAGE(F123,L123,P123)</f>
        <v>9.11101010700872</v>
      </c>
      <c r="R123" s="42" t="n">
        <v>5</v>
      </c>
      <c r="S123" s="42" t="n">
        <v>5</v>
      </c>
      <c r="T123" s="42" t="n">
        <v>10</v>
      </c>
      <c r="U123" s="42" t="n">
        <f aca="false">AVERAGE(R123:T123)</f>
        <v>6.66666666666667</v>
      </c>
      <c r="V123" s="42" t="n">
        <v>5</v>
      </c>
      <c r="W123" s="42" t="n">
        <v>7.5</v>
      </c>
      <c r="X123" s="42" t="n">
        <f aca="false">AVERAGE(Table2785[[#This Row],[4A Freedom to establish religious organizations]:[4B Autonomy of religious organizations]])</f>
        <v>6.25</v>
      </c>
      <c r="Y123" s="42" t="n">
        <v>7.5</v>
      </c>
      <c r="Z123" s="42" t="n">
        <v>10</v>
      </c>
      <c r="AA123" s="42" t="n">
        <v>5</v>
      </c>
      <c r="AB123" s="42" t="n">
        <v>5</v>
      </c>
      <c r="AC123" s="42" t="n">
        <v>7.5</v>
      </c>
      <c r="AD123" s="42" t="e">
        <f aca="false">AVERAGE(Table2785[[#This Row],[5Ci Political parties]:[5ciii educational, sporting and cultural organizations]])</f>
        <v>#N/A</v>
      </c>
      <c r="AE123" s="42" t="n">
        <v>10</v>
      </c>
      <c r="AF123" s="42" t="n">
        <v>5</v>
      </c>
      <c r="AG123" s="42" t="n">
        <v>7.5</v>
      </c>
      <c r="AH123" s="42" t="e">
        <f aca="false">AVERAGE(Table2785[[#This Row],[5Di Political parties]:[5diii educational, sporting and cultural organizations5]])</f>
        <v>#N/A</v>
      </c>
      <c r="AI123" s="42" t="e">
        <f aca="false">AVERAGE(Y123,Z123,AD123,AH123)</f>
        <v>#N/A</v>
      </c>
      <c r="AJ123" s="42" t="n">
        <v>10</v>
      </c>
      <c r="AK123" s="47" t="n">
        <v>7</v>
      </c>
      <c r="AL123" s="47" t="n">
        <v>6</v>
      </c>
      <c r="AM123" s="47" t="n">
        <v>10</v>
      </c>
      <c r="AN123" s="47" t="n">
        <v>7.5</v>
      </c>
      <c r="AO123" s="47" t="n">
        <f aca="false">AVERAGE(Table2785[[#This Row],[6Di Access to foreign television (cable/ satellite)]:[6Dii Access to foreign newspapers]])</f>
        <v>8.75</v>
      </c>
      <c r="AP123" s="47" t="n">
        <v>10</v>
      </c>
      <c r="AQ123" s="42" t="n">
        <f aca="false">AVERAGE(AJ123:AL123,AO123:AP123)</f>
        <v>8.35</v>
      </c>
      <c r="AR123" s="42" t="n">
        <v>10</v>
      </c>
      <c r="AS123" s="42" t="n">
        <v>10</v>
      </c>
      <c r="AT123" s="42" t="n">
        <v>10</v>
      </c>
      <c r="AU123" s="42" t="n">
        <f aca="false">IFERROR(AVERAGE(AS123:AT123),"-")</f>
        <v>10</v>
      </c>
      <c r="AV123" s="42" t="n">
        <f aca="false">AVERAGE(AR123,AU123)</f>
        <v>10</v>
      </c>
      <c r="AW123" s="43" t="n">
        <f aca="false">AVERAGE(Table2785[[#This Row],[RULE OF LAW]],Table2785[[#This Row],[SECURITY &amp; SAFETY]],Table2785[[#This Row],[PERSONAL FREEDOM (minus Security &amp;Safety and Rule of Law)]],Table2785[[#This Row],[PERSONAL FREEDOM (minus Security &amp;Safety and Rule of Law)]])</f>
        <v>7.33398268548234</v>
      </c>
      <c r="AX123" s="44" t="n">
        <v>6.65</v>
      </c>
      <c r="AY123" s="45" t="n">
        <f aca="false">AVERAGE(Table2785[[#This Row],[PERSONAL FREEDOM]:[ECONOMIC FREEDOM]])</f>
        <v>6.99199134274117</v>
      </c>
      <c r="AZ123" s="61" t="n">
        <f aca="false">RANK(BA123,$BA$2:$BA$154)</f>
        <v>67</v>
      </c>
      <c r="BA123" s="30" t="n">
        <f aca="false">ROUND(AY123, 2)</f>
        <v>6.99</v>
      </c>
      <c r="BB123" s="43" t="n">
        <f aca="false">Table2785[[#This Row],[1 Rule of Law]]</f>
        <v>4.63492063492063</v>
      </c>
      <c r="BC123" s="43" t="n">
        <f aca="false">Table2785[[#This Row],[2 Security &amp; Safety]]</f>
        <v>9.11101010700872</v>
      </c>
      <c r="BD123" s="43" t="e">
        <f aca="false">AVERAGE(AQ123,U123,AI123,AV123,X123)</f>
        <v>#N/A</v>
      </c>
    </row>
    <row r="124" customFormat="false" ht="15" hidden="false" customHeight="true" outlineLevel="0" collapsed="false">
      <c r="A124" s="41" t="s">
        <v>175</v>
      </c>
      <c r="B124" s="42" t="n">
        <v>4.4</v>
      </c>
      <c r="C124" s="42" t="n">
        <v>4.7</v>
      </c>
      <c r="D124" s="42" t="n">
        <v>3.2</v>
      </c>
      <c r="E124" s="42" t="n">
        <v>4.12539682539683</v>
      </c>
      <c r="F124" s="42" t="n">
        <v>9.24</v>
      </c>
      <c r="G124" s="42" t="n">
        <v>10</v>
      </c>
      <c r="H124" s="42" t="n">
        <v>10</v>
      </c>
      <c r="I124" s="42" t="n">
        <v>7.5</v>
      </c>
      <c r="J124" s="42" t="n">
        <v>10</v>
      </c>
      <c r="K124" s="42" t="n">
        <v>10</v>
      </c>
      <c r="L124" s="42" t="n">
        <f aca="false">AVERAGE(Table2785[[#This Row],[2Bi Disappearance]:[2Bv Terrorism Injured ]])</f>
        <v>9.5</v>
      </c>
      <c r="M124" s="42" t="n">
        <v>0.600000000000001</v>
      </c>
      <c r="N124" s="42" t="n">
        <v>10</v>
      </c>
      <c r="O124" s="47" t="n">
        <v>5</v>
      </c>
      <c r="P124" s="47" t="n">
        <f aca="false">AVERAGE(Table2785[[#This Row],[2Ci Female Genital Mutilation]:[2Ciii Equal Inheritance Rights]])</f>
        <v>5.2</v>
      </c>
      <c r="Q124" s="42" t="n">
        <f aca="false">AVERAGE(F124,L124,P124)</f>
        <v>7.98</v>
      </c>
      <c r="R124" s="42" t="n">
        <v>0</v>
      </c>
      <c r="S124" s="42" t="n">
        <v>5</v>
      </c>
      <c r="T124" s="42" t="n">
        <v>5</v>
      </c>
      <c r="U124" s="42" t="n">
        <f aca="false">AVERAGE(R124:T124)</f>
        <v>3.33333333333333</v>
      </c>
      <c r="V124" s="42" t="n">
        <v>7.5</v>
      </c>
      <c r="W124" s="42" t="n">
        <v>7.5</v>
      </c>
      <c r="X124" s="42" t="n">
        <f aca="false">AVERAGE(Table2785[[#This Row],[4A Freedom to establish religious organizations]:[4B Autonomy of religious organizations]])</f>
        <v>7.5</v>
      </c>
      <c r="Y124" s="42" t="n">
        <v>5</v>
      </c>
      <c r="Z124" s="42" t="n">
        <v>5</v>
      </c>
      <c r="AA124" s="42" t="n">
        <v>5</v>
      </c>
      <c r="AB124" s="42" t="n">
        <v>5</v>
      </c>
      <c r="AC124" s="42" t="n">
        <v>7.5</v>
      </c>
      <c r="AD124" s="42" t="e">
        <f aca="false">AVERAGE(Table2785[[#This Row],[5Ci Political parties]:[5ciii educational, sporting and cultural organizations]])</f>
        <v>#N/A</v>
      </c>
      <c r="AE124" s="42" t="n">
        <v>5</v>
      </c>
      <c r="AF124" s="42" t="n">
        <v>5</v>
      </c>
      <c r="AG124" s="42" t="n">
        <v>5</v>
      </c>
      <c r="AH124" s="42" t="e">
        <f aca="false">AVERAGE(Table2785[[#This Row],[5Di Political parties]:[5diii educational, sporting and cultural organizations5]])</f>
        <v>#N/A</v>
      </c>
      <c r="AI124" s="42" t="e">
        <f aca="false">AVERAGE(Y124,Z124,AD124,AH124)</f>
        <v>#N/A</v>
      </c>
      <c r="AJ124" s="42" t="n">
        <v>10</v>
      </c>
      <c r="AK124" s="47" t="n">
        <v>5.33333333333333</v>
      </c>
      <c r="AL124" s="47" t="n">
        <v>5.25</v>
      </c>
      <c r="AM124" s="47" t="n">
        <v>7.5</v>
      </c>
      <c r="AN124" s="47" t="n">
        <v>5</v>
      </c>
      <c r="AO124" s="47" t="n">
        <f aca="false">AVERAGE(Table2785[[#This Row],[6Di Access to foreign television (cable/ satellite)]:[6Dii Access to foreign newspapers]])</f>
        <v>6.25</v>
      </c>
      <c r="AP124" s="47" t="n">
        <v>7.5</v>
      </c>
      <c r="AQ124" s="42" t="n">
        <f aca="false">AVERAGE(AJ124:AL124,AO124:AP124)</f>
        <v>6.86666666666667</v>
      </c>
      <c r="AR124" s="42" t="n">
        <v>5</v>
      </c>
      <c r="AS124" s="42" t="n">
        <v>0</v>
      </c>
      <c r="AT124" s="42" t="n">
        <v>10</v>
      </c>
      <c r="AU124" s="42" t="n">
        <f aca="false">IFERROR(AVERAGE(AS124:AT124),"-")</f>
        <v>5</v>
      </c>
      <c r="AV124" s="42" t="n">
        <f aca="false">AVERAGE(AR124,AU124)</f>
        <v>5</v>
      </c>
      <c r="AW124" s="43" t="n">
        <f aca="false">AVERAGE(Table2785[[#This Row],[RULE OF LAW]],Table2785[[#This Row],[SECURITY &amp; SAFETY]],Table2785[[#This Row],[PERSONAL FREEDOM (minus Security &amp;Safety and Rule of Law)]],Table2785[[#This Row],[PERSONAL FREEDOM (minus Security &amp;Safety and Rule of Law)]])</f>
        <v>5.81718253968254</v>
      </c>
      <c r="AX124" s="44" t="n">
        <v>6.28</v>
      </c>
      <c r="AY124" s="45" t="n">
        <f aca="false">AVERAGE(Table2785[[#This Row],[PERSONAL FREEDOM]:[ECONOMIC FREEDOM]])</f>
        <v>6.04859126984127</v>
      </c>
      <c r="AZ124" s="61" t="n">
        <f aca="false">RANK(BA124,$BA$2:$BA$154)</f>
        <v>128</v>
      </c>
      <c r="BA124" s="30" t="n">
        <f aca="false">ROUND(AY124, 2)</f>
        <v>6.05</v>
      </c>
      <c r="BB124" s="43" t="n">
        <f aca="false">Table2785[[#This Row],[1 Rule of Law]]</f>
        <v>4.12539682539683</v>
      </c>
      <c r="BC124" s="43" t="n">
        <f aca="false">Table2785[[#This Row],[2 Security &amp; Safety]]</f>
        <v>7.98</v>
      </c>
      <c r="BD124" s="43" t="e">
        <f aca="false">AVERAGE(AQ124,U124,AI124,AV124,X124)</f>
        <v>#N/A</v>
      </c>
    </row>
    <row r="125" customFormat="false" ht="15" hidden="false" customHeight="true" outlineLevel="0" collapsed="false">
      <c r="A125" s="41" t="s">
        <v>176</v>
      </c>
      <c r="B125" s="42" t="n">
        <v>8.1</v>
      </c>
      <c r="C125" s="42" t="n">
        <v>7.7</v>
      </c>
      <c r="D125" s="42" t="n">
        <v>8.5</v>
      </c>
      <c r="E125" s="42" t="n">
        <v>8.08571428571429</v>
      </c>
      <c r="F125" s="42" t="n">
        <v>9.92</v>
      </c>
      <c r="G125" s="42" t="n">
        <v>10</v>
      </c>
      <c r="H125" s="42" t="n">
        <v>10</v>
      </c>
      <c r="I125" s="42" t="n">
        <v>10</v>
      </c>
      <c r="J125" s="42" t="n">
        <v>10</v>
      </c>
      <c r="K125" s="42" t="n">
        <v>10</v>
      </c>
      <c r="L125" s="42" t="n">
        <f aca="false">AVERAGE(Table2785[[#This Row],[2Bi Disappearance]:[2Bv Terrorism Injured ]])</f>
        <v>10</v>
      </c>
      <c r="M125" s="42" t="n">
        <v>10</v>
      </c>
      <c r="N125" s="42" t="n">
        <v>7.5</v>
      </c>
      <c r="O125" s="47" t="n">
        <v>5</v>
      </c>
      <c r="P125" s="47" t="n">
        <f aca="false">AVERAGE(Table2785[[#This Row],[2Ci Female Genital Mutilation]:[2Ciii Equal Inheritance Rights]])</f>
        <v>7.5</v>
      </c>
      <c r="Q125" s="42" t="n">
        <f aca="false">AVERAGE(F125,L125,P125)</f>
        <v>9.14</v>
      </c>
      <c r="R125" s="42" t="n">
        <v>5</v>
      </c>
      <c r="S125" s="42" t="n">
        <v>5</v>
      </c>
      <c r="T125" s="42" t="n">
        <v>10</v>
      </c>
      <c r="U125" s="42" t="n">
        <f aca="false">AVERAGE(R125:T125)</f>
        <v>6.66666666666667</v>
      </c>
      <c r="V125" s="42" t="n">
        <v>5</v>
      </c>
      <c r="W125" s="42" t="n">
        <v>5</v>
      </c>
      <c r="X125" s="42" t="n">
        <f aca="false">AVERAGE(Table2785[[#This Row],[4A Freedom to establish religious organizations]:[4B Autonomy of religious organizations]])</f>
        <v>5</v>
      </c>
      <c r="Y125" s="42" t="n">
        <v>2.5</v>
      </c>
      <c r="Z125" s="42" t="n">
        <v>0</v>
      </c>
      <c r="AA125" s="42" t="n">
        <v>5</v>
      </c>
      <c r="AB125" s="42" t="n">
        <v>2.5</v>
      </c>
      <c r="AC125" s="42" t="n">
        <v>5</v>
      </c>
      <c r="AD125" s="42" t="e">
        <f aca="false">AVERAGE(Table2785[[#This Row],[5Ci Political parties]:[5ciii educational, sporting and cultural organizations]])</f>
        <v>#N/A</v>
      </c>
      <c r="AE125" s="42" t="n">
        <v>5</v>
      </c>
      <c r="AF125" s="42" t="n">
        <v>2.5</v>
      </c>
      <c r="AG125" s="42" t="n">
        <v>5</v>
      </c>
      <c r="AH125" s="42" t="e">
        <f aca="false">AVERAGE(Table2785[[#This Row],[5Di Political parties]:[5diii educational, sporting and cultural organizations5]])</f>
        <v>#N/A</v>
      </c>
      <c r="AI125" s="42" t="e">
        <f aca="false">AVERAGE(Y125,Z125,AD125,AH125)</f>
        <v>#N/A</v>
      </c>
      <c r="AJ125" s="42" t="n">
        <v>10</v>
      </c>
      <c r="AK125" s="47" t="n">
        <v>2</v>
      </c>
      <c r="AL125" s="47" t="n">
        <v>4.5</v>
      </c>
      <c r="AM125" s="47" t="n">
        <v>5</v>
      </c>
      <c r="AN125" s="47" t="n">
        <v>7.5</v>
      </c>
      <c r="AO125" s="47" t="n">
        <f aca="false">AVERAGE(Table2785[[#This Row],[6Di Access to foreign television (cable/ satellite)]:[6Dii Access to foreign newspapers]])</f>
        <v>6.25</v>
      </c>
      <c r="AP125" s="47" t="n">
        <v>5</v>
      </c>
      <c r="AQ125" s="42" t="n">
        <f aca="false">AVERAGE(AJ125:AL125,AO125:AP125)</f>
        <v>5.55</v>
      </c>
      <c r="AR125" s="42" t="n">
        <v>10</v>
      </c>
      <c r="AS125" s="42" t="n">
        <v>0</v>
      </c>
      <c r="AT125" s="42" t="n">
        <v>10</v>
      </c>
      <c r="AU125" s="42" t="n">
        <f aca="false">IFERROR(AVERAGE(AS125:AT125),"-")</f>
        <v>5</v>
      </c>
      <c r="AV125" s="42" t="n">
        <f aca="false">AVERAGE(AR125,AU125)</f>
        <v>7.5</v>
      </c>
      <c r="AW125" s="43" t="n">
        <f aca="false">AVERAGE(Table2785[[#This Row],[RULE OF LAW]],Table2785[[#This Row],[SECURITY &amp; SAFETY]],Table2785[[#This Row],[PERSONAL FREEDOM (minus Security &amp;Safety and Rule of Law)]],Table2785[[#This Row],[PERSONAL FREEDOM (minus Security &amp;Safety and Rule of Law)]])</f>
        <v>7.04892857142857</v>
      </c>
      <c r="AX125" s="44" t="n">
        <v>8.54</v>
      </c>
      <c r="AY125" s="45" t="n">
        <f aca="false">AVERAGE(Table2785[[#This Row],[PERSONAL FREEDOM]:[ECONOMIC FREEDOM]])</f>
        <v>7.79446428571429</v>
      </c>
      <c r="AZ125" s="61" t="n">
        <f aca="false">RANK(BA125,$BA$2:$BA$154)</f>
        <v>42</v>
      </c>
      <c r="BA125" s="30" t="n">
        <f aca="false">ROUND(AY125, 2)</f>
        <v>7.79</v>
      </c>
      <c r="BB125" s="43" t="n">
        <f aca="false">Table2785[[#This Row],[1 Rule of Law]]</f>
        <v>8.08571428571429</v>
      </c>
      <c r="BC125" s="43" t="n">
        <f aca="false">Table2785[[#This Row],[2 Security &amp; Safety]]</f>
        <v>9.14</v>
      </c>
      <c r="BD125" s="43" t="e">
        <f aca="false">AVERAGE(AQ125,U125,AI125,AV125,X125)</f>
        <v>#N/A</v>
      </c>
    </row>
    <row r="126" customFormat="false" ht="15" hidden="false" customHeight="true" outlineLevel="0" collapsed="false">
      <c r="A126" s="41" t="s">
        <v>177</v>
      </c>
      <c r="B126" s="42" t="s">
        <v>60</v>
      </c>
      <c r="C126" s="42" t="s">
        <v>60</v>
      </c>
      <c r="D126" s="42" t="s">
        <v>60</v>
      </c>
      <c r="E126" s="42" t="n">
        <v>5.905734</v>
      </c>
      <c r="F126" s="42" t="n">
        <v>9.44</v>
      </c>
      <c r="G126" s="42" t="n">
        <v>10</v>
      </c>
      <c r="H126" s="42" t="n">
        <v>10</v>
      </c>
      <c r="I126" s="42" t="n">
        <v>7.5</v>
      </c>
      <c r="J126" s="42" t="n">
        <v>10</v>
      </c>
      <c r="K126" s="42" t="n">
        <v>10</v>
      </c>
      <c r="L126" s="42" t="n">
        <f aca="false">AVERAGE(Table2785[[#This Row],[2Bi Disappearance]:[2Bv Terrorism Injured ]])</f>
        <v>9.5</v>
      </c>
      <c r="M126" s="42" t="n">
        <v>10</v>
      </c>
      <c r="N126" s="42" t="n">
        <v>10</v>
      </c>
      <c r="O126" s="47" t="n">
        <v>10</v>
      </c>
      <c r="P126" s="47" t="n">
        <f aca="false">AVERAGE(Table2785[[#This Row],[2Ci Female Genital Mutilation]:[2Ciii Equal Inheritance Rights]])</f>
        <v>10</v>
      </c>
      <c r="Q126" s="42" t="n">
        <f aca="false">AVERAGE(F126,L126,P126)</f>
        <v>9.64666666666667</v>
      </c>
      <c r="R126" s="42" t="n">
        <v>10</v>
      </c>
      <c r="S126" s="42" t="n">
        <v>10</v>
      </c>
      <c r="T126" s="42" t="n">
        <v>10</v>
      </c>
      <c r="U126" s="42" t="n">
        <f aca="false">AVERAGE(R126:T126)</f>
        <v>10</v>
      </c>
      <c r="V126" s="42" t="n">
        <v>10</v>
      </c>
      <c r="W126" s="42" t="n">
        <v>10</v>
      </c>
      <c r="X126" s="42" t="n">
        <f aca="false">AVERAGE(Table2785[[#This Row],[4A Freedom to establish religious organizations]:[4B Autonomy of religious organizations]])</f>
        <v>10</v>
      </c>
      <c r="Y126" s="42" t="n">
        <v>10</v>
      </c>
      <c r="Z126" s="42" t="n">
        <v>10</v>
      </c>
      <c r="AA126" s="42" t="n">
        <v>10</v>
      </c>
      <c r="AB126" s="42" t="n">
        <v>10</v>
      </c>
      <c r="AC126" s="42" t="n">
        <v>10</v>
      </c>
      <c r="AD126" s="42" t="e">
        <f aca="false">AVERAGE(Table2785[[#This Row],[5Ci Political parties]:[5ciii educational, sporting and cultural organizations]])</f>
        <v>#N/A</v>
      </c>
      <c r="AE126" s="42" t="n">
        <v>10</v>
      </c>
      <c r="AF126" s="42" t="n">
        <v>10</v>
      </c>
      <c r="AG126" s="42" t="n">
        <v>10</v>
      </c>
      <c r="AH126" s="42" t="e">
        <f aca="false">AVERAGE(Table2785[[#This Row],[5Di Political parties]:[5diii educational, sporting and cultural organizations5]])</f>
        <v>#N/A</v>
      </c>
      <c r="AI126" s="42" t="e">
        <f aca="false">AVERAGE(Y126,Z126,AD126,AH126)</f>
        <v>#N/A</v>
      </c>
      <c r="AJ126" s="42" t="n">
        <v>10</v>
      </c>
      <c r="AK126" s="47" t="n">
        <v>8</v>
      </c>
      <c r="AL126" s="47" t="n">
        <v>7.75</v>
      </c>
      <c r="AM126" s="47" t="n">
        <v>10</v>
      </c>
      <c r="AN126" s="47" t="n">
        <v>10</v>
      </c>
      <c r="AO126" s="47" t="n">
        <f aca="false">AVERAGE(Table2785[[#This Row],[6Di Access to foreign television (cable/ satellite)]:[6Dii Access to foreign newspapers]])</f>
        <v>10</v>
      </c>
      <c r="AP126" s="47" t="n">
        <v>10</v>
      </c>
      <c r="AQ126" s="42" t="n">
        <f aca="false">AVERAGE(AJ126:AL126,AO126:AP126)</f>
        <v>9.15</v>
      </c>
      <c r="AR126" s="42" t="n">
        <v>10</v>
      </c>
      <c r="AS126" s="42" t="n">
        <v>10</v>
      </c>
      <c r="AT126" s="42" t="n">
        <v>10</v>
      </c>
      <c r="AU126" s="42" t="n">
        <f aca="false">IFERROR(AVERAGE(AS126:AT126),"-")</f>
        <v>10</v>
      </c>
      <c r="AV126" s="42" t="n">
        <f aca="false">AVERAGE(AR126,AU126)</f>
        <v>10</v>
      </c>
      <c r="AW126" s="43" t="n">
        <f aca="false">AVERAGE(Table2785[[#This Row],[RULE OF LAW]],Table2785[[#This Row],[SECURITY &amp; SAFETY]],Table2785[[#This Row],[PERSONAL FREEDOM (minus Security &amp;Safety and Rule of Law)]],Table2785[[#This Row],[PERSONAL FREEDOM (minus Security &amp;Safety and Rule of Law)]])</f>
        <v>8.80310016666667</v>
      </c>
      <c r="AX126" s="44" t="n">
        <v>7.33</v>
      </c>
      <c r="AY126" s="45" t="n">
        <f aca="false">AVERAGE(Table2785[[#This Row],[PERSONAL FREEDOM]:[ECONOMIC FREEDOM]])</f>
        <v>8.06655008333333</v>
      </c>
      <c r="AZ126" s="61" t="n">
        <f aca="false">RANK(BA126,$BA$2:$BA$154)</f>
        <v>30</v>
      </c>
      <c r="BA126" s="30" t="n">
        <f aca="false">ROUND(AY126, 2)</f>
        <v>8.07</v>
      </c>
      <c r="BB126" s="43" t="n">
        <f aca="false">Table2785[[#This Row],[1 Rule of Law]]</f>
        <v>5.905734</v>
      </c>
      <c r="BC126" s="43" t="n">
        <f aca="false">Table2785[[#This Row],[2 Security &amp; Safety]]</f>
        <v>9.64666666666667</v>
      </c>
      <c r="BD126" s="43" t="e">
        <f aca="false">AVERAGE(AQ126,U126,AI126,AV126,X126)</f>
        <v>#N/A</v>
      </c>
    </row>
    <row r="127" customFormat="false" ht="15" hidden="false" customHeight="true" outlineLevel="0" collapsed="false">
      <c r="A127" s="41" t="s">
        <v>178</v>
      </c>
      <c r="B127" s="42" t="n">
        <v>8.4</v>
      </c>
      <c r="C127" s="42" t="n">
        <v>6.1</v>
      </c>
      <c r="D127" s="42" t="n">
        <v>5.8</v>
      </c>
      <c r="E127" s="42" t="n">
        <v>6.76190476190476</v>
      </c>
      <c r="F127" s="42" t="n">
        <v>9.72</v>
      </c>
      <c r="G127" s="42" t="n">
        <v>10</v>
      </c>
      <c r="H127" s="42" t="n">
        <v>10</v>
      </c>
      <c r="I127" s="42" t="n">
        <v>7.5</v>
      </c>
      <c r="J127" s="42" t="n">
        <v>10</v>
      </c>
      <c r="K127" s="42" t="n">
        <v>10</v>
      </c>
      <c r="L127" s="42" t="n">
        <f aca="false">AVERAGE(Table2785[[#This Row],[2Bi Disappearance]:[2Bv Terrorism Injured ]])</f>
        <v>9.5</v>
      </c>
      <c r="M127" s="42" t="n">
        <v>10</v>
      </c>
      <c r="N127" s="42" t="n">
        <v>10</v>
      </c>
      <c r="O127" s="47" t="n">
        <v>10</v>
      </c>
      <c r="P127" s="47" t="n">
        <f aca="false">AVERAGE(Table2785[[#This Row],[2Ci Female Genital Mutilation]:[2Ciii Equal Inheritance Rights]])</f>
        <v>10</v>
      </c>
      <c r="Q127" s="42" t="n">
        <f aca="false">AVERAGE(F127,L127,P127)</f>
        <v>9.74</v>
      </c>
      <c r="R127" s="42" t="n">
        <v>10</v>
      </c>
      <c r="S127" s="42" t="n">
        <v>10</v>
      </c>
      <c r="T127" s="42" t="n">
        <v>10</v>
      </c>
      <c r="U127" s="42" t="n">
        <f aca="false">AVERAGE(R127:T127)</f>
        <v>10</v>
      </c>
      <c r="V127" s="42" t="n">
        <v>10</v>
      </c>
      <c r="W127" s="42" t="n">
        <v>10</v>
      </c>
      <c r="X127" s="42" t="n">
        <f aca="false">AVERAGE(Table2785[[#This Row],[4A Freedom to establish religious organizations]:[4B Autonomy of religious organizations]])</f>
        <v>10</v>
      </c>
      <c r="Y127" s="42" t="n">
        <v>10</v>
      </c>
      <c r="Z127" s="42" t="n">
        <v>10</v>
      </c>
      <c r="AA127" s="42" t="n">
        <v>10</v>
      </c>
      <c r="AB127" s="42" t="n">
        <v>10</v>
      </c>
      <c r="AC127" s="42" t="n">
        <v>10</v>
      </c>
      <c r="AD127" s="42" t="e">
        <f aca="false">AVERAGE(Table2785[[#This Row],[5Ci Political parties]:[5ciii educational, sporting and cultural organizations]])</f>
        <v>#N/A</v>
      </c>
      <c r="AE127" s="42" t="n">
        <v>10</v>
      </c>
      <c r="AF127" s="42" t="n">
        <v>10</v>
      </c>
      <c r="AG127" s="42" t="n">
        <v>10</v>
      </c>
      <c r="AH127" s="42" t="e">
        <f aca="false">AVERAGE(Table2785[[#This Row],[5Di Political parties]:[5diii educational, sporting and cultural organizations5]])</f>
        <v>#N/A</v>
      </c>
      <c r="AI127" s="42" t="e">
        <f aca="false">AVERAGE(Y127,Z127,AD127,AH127)</f>
        <v>#N/A</v>
      </c>
      <c r="AJ127" s="42" t="n">
        <v>10</v>
      </c>
      <c r="AK127" s="47" t="n">
        <v>8</v>
      </c>
      <c r="AL127" s="47" t="n">
        <v>7.25</v>
      </c>
      <c r="AM127" s="47" t="n">
        <v>10</v>
      </c>
      <c r="AN127" s="47" t="n">
        <v>10</v>
      </c>
      <c r="AO127" s="47" t="n">
        <f aca="false">AVERAGE(Table2785[[#This Row],[6Di Access to foreign television (cable/ satellite)]:[6Dii Access to foreign newspapers]])</f>
        <v>10</v>
      </c>
      <c r="AP127" s="47" t="n">
        <v>10</v>
      </c>
      <c r="AQ127" s="42" t="n">
        <f aca="false">AVERAGE(AJ127:AL127,AO127:AP127)</f>
        <v>9.05</v>
      </c>
      <c r="AR127" s="42" t="n">
        <v>10</v>
      </c>
      <c r="AS127" s="42" t="n">
        <v>10</v>
      </c>
      <c r="AT127" s="42" t="n">
        <v>10</v>
      </c>
      <c r="AU127" s="42" t="n">
        <f aca="false">IFERROR(AVERAGE(AS127:AT127),"-")</f>
        <v>10</v>
      </c>
      <c r="AV127" s="42" t="n">
        <f aca="false">AVERAGE(AR127,AU127)</f>
        <v>10</v>
      </c>
      <c r="AW127" s="43" t="n">
        <f aca="false">AVERAGE(Table2785[[#This Row],[RULE OF LAW]],Table2785[[#This Row],[SECURITY &amp; SAFETY]],Table2785[[#This Row],[PERSONAL FREEDOM (minus Security &amp;Safety and Rule of Law)]],Table2785[[#This Row],[PERSONAL FREEDOM (minus Security &amp;Safety and Rule of Law)]])</f>
        <v>9.03047619047619</v>
      </c>
      <c r="AX127" s="44" t="n">
        <v>6.57</v>
      </c>
      <c r="AY127" s="45" t="n">
        <f aca="false">AVERAGE(Table2785[[#This Row],[PERSONAL FREEDOM]:[ECONOMIC FREEDOM]])</f>
        <v>7.8002380952381</v>
      </c>
      <c r="AZ127" s="61" t="n">
        <f aca="false">RANK(BA127,$BA$2:$BA$154)</f>
        <v>41</v>
      </c>
      <c r="BA127" s="30" t="n">
        <f aca="false">ROUND(AY127, 2)</f>
        <v>7.8</v>
      </c>
      <c r="BB127" s="43" t="n">
        <f aca="false">Table2785[[#This Row],[1 Rule of Law]]</f>
        <v>6.76190476190476</v>
      </c>
      <c r="BC127" s="43" t="n">
        <f aca="false">Table2785[[#This Row],[2 Security &amp; Safety]]</f>
        <v>9.74</v>
      </c>
      <c r="BD127" s="43" t="e">
        <f aca="false">AVERAGE(AQ127,U127,AI127,AV127,X127)</f>
        <v>#N/A</v>
      </c>
    </row>
    <row r="128" customFormat="false" ht="15" hidden="false" customHeight="true" outlineLevel="0" collapsed="false">
      <c r="A128" s="41" t="s">
        <v>179</v>
      </c>
      <c r="B128" s="42" t="n">
        <v>5.4</v>
      </c>
      <c r="C128" s="42" t="n">
        <v>5.3</v>
      </c>
      <c r="D128" s="42" t="n">
        <v>4.5</v>
      </c>
      <c r="E128" s="42" t="n">
        <v>5.06507936507937</v>
      </c>
      <c r="F128" s="42" t="n">
        <v>0</v>
      </c>
      <c r="G128" s="42" t="n">
        <v>5</v>
      </c>
      <c r="H128" s="42" t="n">
        <v>10</v>
      </c>
      <c r="I128" s="42" t="n">
        <v>2.5</v>
      </c>
      <c r="J128" s="42" t="n">
        <v>9.96744111682023</v>
      </c>
      <c r="K128" s="42" t="n">
        <v>9.98437173607371</v>
      </c>
      <c r="L128" s="42" t="n">
        <f aca="false">AVERAGE(Table2785[[#This Row],[2Bi Disappearance]:[2Bv Terrorism Injured ]])</f>
        <v>7.49036257057879</v>
      </c>
      <c r="M128" s="42" t="n">
        <v>10</v>
      </c>
      <c r="N128" s="42" t="n">
        <v>10</v>
      </c>
      <c r="O128" s="47" t="n">
        <v>10</v>
      </c>
      <c r="P128" s="47" t="n">
        <f aca="false">AVERAGE(Table2785[[#This Row],[2Ci Female Genital Mutilation]:[2Ciii Equal Inheritance Rights]])</f>
        <v>10</v>
      </c>
      <c r="Q128" s="42" t="n">
        <f aca="false">AVERAGE(F128,L128,P128)</f>
        <v>5.8301208568596</v>
      </c>
      <c r="R128" s="42" t="n">
        <v>10</v>
      </c>
      <c r="S128" s="42" t="n">
        <v>10</v>
      </c>
      <c r="T128" s="42" t="n">
        <v>10</v>
      </c>
      <c r="U128" s="42" t="n">
        <f aca="false">AVERAGE(R128:T128)</f>
        <v>10</v>
      </c>
      <c r="V128" s="42" t="n">
        <v>7.5</v>
      </c>
      <c r="W128" s="42" t="n">
        <v>10</v>
      </c>
      <c r="X128" s="42" t="n">
        <f aca="false">AVERAGE(Table2785[[#This Row],[4A Freedom to establish religious organizations]:[4B Autonomy of religious organizations]])</f>
        <v>8.75</v>
      </c>
      <c r="Y128" s="42" t="n">
        <v>10</v>
      </c>
      <c r="Z128" s="42" t="n">
        <v>10</v>
      </c>
      <c r="AA128" s="42" t="n">
        <v>5</v>
      </c>
      <c r="AB128" s="42" t="n">
        <v>2.5</v>
      </c>
      <c r="AC128" s="42" t="n">
        <v>7.5</v>
      </c>
      <c r="AD128" s="42" t="e">
        <f aca="false">AVERAGE(Table2785[[#This Row],[5Ci Political parties]:[5ciii educational, sporting and cultural organizations]])</f>
        <v>#N/A</v>
      </c>
      <c r="AE128" s="42" t="n">
        <v>10</v>
      </c>
      <c r="AF128" s="42" t="n">
        <v>7.5</v>
      </c>
      <c r="AG128" s="42" t="n">
        <v>7.5</v>
      </c>
      <c r="AH128" s="42" t="e">
        <f aca="false">AVERAGE(Table2785[[#This Row],[5Di Political parties]:[5diii educational, sporting and cultural organizations5]])</f>
        <v>#N/A</v>
      </c>
      <c r="AI128" s="42" t="e">
        <f aca="false">AVERAGE(Y128,Z128,AD128,AH128)</f>
        <v>#N/A</v>
      </c>
      <c r="AJ128" s="42" t="n">
        <v>10</v>
      </c>
      <c r="AK128" s="47" t="n">
        <v>6.66666666666667</v>
      </c>
      <c r="AL128" s="47" t="n">
        <v>6.25</v>
      </c>
      <c r="AM128" s="47" t="n">
        <v>10</v>
      </c>
      <c r="AN128" s="47" t="n">
        <v>10</v>
      </c>
      <c r="AO128" s="47" t="n">
        <f aca="false">AVERAGE(Table2785[[#This Row],[6Di Access to foreign television (cable/ satellite)]:[6Dii Access to foreign newspapers]])</f>
        <v>10</v>
      </c>
      <c r="AP128" s="47" t="n">
        <v>7.5</v>
      </c>
      <c r="AQ128" s="42" t="n">
        <f aca="false">AVERAGE(AJ128:AL128,AO128:AP128)</f>
        <v>8.08333333333333</v>
      </c>
      <c r="AR128" s="42" t="n">
        <v>10</v>
      </c>
      <c r="AS128" s="42" t="n">
        <v>10</v>
      </c>
      <c r="AT128" s="42" t="n">
        <v>10</v>
      </c>
      <c r="AU128" s="42" t="n">
        <f aca="false">IFERROR(AVERAGE(AS128:AT128),"-")</f>
        <v>10</v>
      </c>
      <c r="AV128" s="42" t="n">
        <f aca="false">AVERAGE(AR128,AU128)</f>
        <v>10</v>
      </c>
      <c r="AW128" s="43" t="n">
        <f aca="false">AVERAGE(Table2785[[#This Row],[RULE OF LAW]],Table2785[[#This Row],[SECURITY &amp; SAFETY]],Table2785[[#This Row],[PERSONAL FREEDOM (minus Security &amp;Safety and Rule of Law)]],Table2785[[#This Row],[PERSONAL FREEDOM (minus Security &amp;Safety and Rule of Law)]])</f>
        <v>7.24046672215141</v>
      </c>
      <c r="AX128" s="44" t="n">
        <v>6.77</v>
      </c>
      <c r="AY128" s="45" t="n">
        <f aca="false">AVERAGE(Table2785[[#This Row],[PERSONAL FREEDOM]:[ECONOMIC FREEDOM]])</f>
        <v>7.0052333610757</v>
      </c>
      <c r="AZ128" s="61" t="n">
        <f aca="false">RANK(BA128,$BA$2:$BA$154)</f>
        <v>65</v>
      </c>
      <c r="BA128" s="30" t="n">
        <f aca="false">ROUND(AY128, 2)</f>
        <v>7.01</v>
      </c>
      <c r="BB128" s="43" t="n">
        <f aca="false">Table2785[[#This Row],[1 Rule of Law]]</f>
        <v>5.06507936507937</v>
      </c>
      <c r="BC128" s="43" t="n">
        <f aca="false">Table2785[[#This Row],[2 Security &amp; Safety]]</f>
        <v>5.8301208568596</v>
      </c>
      <c r="BD128" s="43" t="e">
        <f aca="false">AVERAGE(AQ128,U128,AI128,AV128,X128)</f>
        <v>#N/A</v>
      </c>
    </row>
    <row r="129" customFormat="false" ht="15" hidden="false" customHeight="true" outlineLevel="0" collapsed="false">
      <c r="A129" s="41" t="s">
        <v>180</v>
      </c>
      <c r="B129" s="42" t="n">
        <v>8.3</v>
      </c>
      <c r="C129" s="42" t="n">
        <v>6.2</v>
      </c>
      <c r="D129" s="42" t="n">
        <v>6.2</v>
      </c>
      <c r="E129" s="42" t="n">
        <v>6.88253968253968</v>
      </c>
      <c r="F129" s="42" t="n">
        <v>9.68</v>
      </c>
      <c r="G129" s="42" t="n">
        <v>0</v>
      </c>
      <c r="H129" s="42" t="n">
        <v>10</v>
      </c>
      <c r="I129" s="42" t="n">
        <v>10</v>
      </c>
      <c r="J129" s="42" t="n">
        <v>10</v>
      </c>
      <c r="K129" s="42" t="n">
        <v>10</v>
      </c>
      <c r="L129" s="42" t="n">
        <f aca="false">AVERAGE(Table2785[[#This Row],[2Bi Disappearance]:[2Bv Terrorism Injured ]])</f>
        <v>8</v>
      </c>
      <c r="M129" s="42" t="n">
        <v>9.5</v>
      </c>
      <c r="N129" s="42" t="n">
        <v>10</v>
      </c>
      <c r="O129" s="47" t="n">
        <v>10</v>
      </c>
      <c r="P129" s="47" t="n">
        <f aca="false">AVERAGE(Table2785[[#This Row],[2Ci Female Genital Mutilation]:[2Ciii Equal Inheritance Rights]])</f>
        <v>9.83333333333333</v>
      </c>
      <c r="Q129" s="42" t="n">
        <f aca="false">AVERAGE(F129,L129,P129)</f>
        <v>9.17111111111111</v>
      </c>
      <c r="R129" s="42" t="n">
        <v>10</v>
      </c>
      <c r="S129" s="42" t="n">
        <v>10</v>
      </c>
      <c r="T129" s="42" t="n">
        <v>10</v>
      </c>
      <c r="U129" s="42" t="n">
        <f aca="false">AVERAGE(R129:T129)</f>
        <v>10</v>
      </c>
      <c r="V129" s="42" t="n">
        <v>7.5</v>
      </c>
      <c r="W129" s="42" t="n">
        <v>7.5</v>
      </c>
      <c r="X129" s="42" t="n">
        <f aca="false">AVERAGE(Table2785[[#This Row],[4A Freedom to establish religious organizations]:[4B Autonomy of religious organizations]])</f>
        <v>7.5</v>
      </c>
      <c r="Y129" s="42" t="n">
        <v>10</v>
      </c>
      <c r="Z129" s="42" t="n">
        <v>10</v>
      </c>
      <c r="AA129" s="42" t="n">
        <v>7.5</v>
      </c>
      <c r="AB129" s="42" t="n">
        <v>7.5</v>
      </c>
      <c r="AC129" s="42" t="n">
        <v>10</v>
      </c>
      <c r="AD129" s="42" t="e">
        <f aca="false">AVERAGE(Table2785[[#This Row],[5Ci Political parties]:[5ciii educational, sporting and cultural organizations]])</f>
        <v>#N/A</v>
      </c>
      <c r="AE129" s="42" t="n">
        <v>10</v>
      </c>
      <c r="AF129" s="42" t="n">
        <v>10</v>
      </c>
      <c r="AG129" s="42" t="n">
        <v>7.5</v>
      </c>
      <c r="AH129" s="42" t="e">
        <f aca="false">AVERAGE(Table2785[[#This Row],[5Di Political parties]:[5diii educational, sporting and cultural organizations5]])</f>
        <v>#N/A</v>
      </c>
      <c r="AI129" s="42" t="e">
        <f aca="false">AVERAGE(Y129,Z129,AD129,AH129)</f>
        <v>#N/A</v>
      </c>
      <c r="AJ129" s="42" t="n">
        <v>10</v>
      </c>
      <c r="AK129" s="47" t="n">
        <v>8.33333333333333</v>
      </c>
      <c r="AL129" s="47" t="n">
        <v>6.5</v>
      </c>
      <c r="AM129" s="47" t="n">
        <v>7.5</v>
      </c>
      <c r="AN129" s="47" t="n">
        <v>10</v>
      </c>
      <c r="AO129" s="47" t="n">
        <f aca="false">AVERAGE(Table2785[[#This Row],[6Di Access to foreign television (cable/ satellite)]:[6Dii Access to foreign newspapers]])</f>
        <v>8.75</v>
      </c>
      <c r="AP129" s="47" t="n">
        <v>10</v>
      </c>
      <c r="AQ129" s="42" t="n">
        <f aca="false">AVERAGE(AJ129:AL129,AO129:AP129)</f>
        <v>8.71666666666667</v>
      </c>
      <c r="AR129" s="42" t="n">
        <v>10</v>
      </c>
      <c r="AS129" s="42" t="n">
        <v>10</v>
      </c>
      <c r="AT129" s="42" t="n">
        <v>10</v>
      </c>
      <c r="AU129" s="42" t="n">
        <f aca="false">IFERROR(AVERAGE(AS129:AT129),"-")</f>
        <v>10</v>
      </c>
      <c r="AV129" s="42" t="n">
        <f aca="false">AVERAGE(AR129,AU129)</f>
        <v>10</v>
      </c>
      <c r="AW129" s="43" t="n">
        <f aca="false">AVERAGE(Table2785[[#This Row],[RULE OF LAW]],Table2785[[#This Row],[SECURITY &amp; SAFETY]],Table2785[[#This Row],[PERSONAL FREEDOM (minus Security &amp;Safety and Rule of Law)]],Table2785[[#This Row],[PERSONAL FREEDOM (minus Security &amp;Safety and Rule of Law)]])</f>
        <v>8.57257936507937</v>
      </c>
      <c r="AX129" s="44" t="n">
        <v>7.3</v>
      </c>
      <c r="AY129" s="45" t="n">
        <f aca="false">AVERAGE(Table2785[[#This Row],[PERSONAL FREEDOM]:[ECONOMIC FREEDOM]])</f>
        <v>7.93628968253968</v>
      </c>
      <c r="AZ129" s="61" t="n">
        <f aca="false">RANK(BA129,$BA$2:$BA$154)</f>
        <v>37</v>
      </c>
      <c r="BA129" s="30" t="n">
        <f aca="false">ROUND(AY129, 2)</f>
        <v>7.94</v>
      </c>
      <c r="BB129" s="43" t="n">
        <f aca="false">Table2785[[#This Row],[1 Rule of Law]]</f>
        <v>6.88253968253968</v>
      </c>
      <c r="BC129" s="43" t="n">
        <f aca="false">Table2785[[#This Row],[2 Security &amp; Safety]]</f>
        <v>9.17111111111111</v>
      </c>
      <c r="BD129" s="43" t="e">
        <f aca="false">AVERAGE(AQ129,U129,AI129,AV129,X129)</f>
        <v>#N/A</v>
      </c>
    </row>
    <row r="130" customFormat="false" ht="15" hidden="false" customHeight="true" outlineLevel="0" collapsed="false">
      <c r="A130" s="41" t="s">
        <v>181</v>
      </c>
      <c r="B130" s="42" t="n">
        <v>4.1</v>
      </c>
      <c r="C130" s="42" t="n">
        <v>4.1</v>
      </c>
      <c r="D130" s="42" t="n">
        <v>4.9</v>
      </c>
      <c r="E130" s="42" t="n">
        <v>4.34126984126984</v>
      </c>
      <c r="F130" s="42" t="n">
        <v>8.64</v>
      </c>
      <c r="G130" s="42" t="n">
        <v>0</v>
      </c>
      <c r="H130" s="42" t="n">
        <v>10</v>
      </c>
      <c r="I130" s="42" t="n">
        <v>5</v>
      </c>
      <c r="J130" s="42" t="n">
        <v>10</v>
      </c>
      <c r="K130" s="42" t="n">
        <v>9.99016135379772</v>
      </c>
      <c r="L130" s="42" t="n">
        <f aca="false">AVERAGE(Table2785[[#This Row],[2Bi Disappearance]:[2Bv Terrorism Injured ]])</f>
        <v>6.99803227075954</v>
      </c>
      <c r="M130" s="42" t="n">
        <v>10</v>
      </c>
      <c r="N130" s="42" t="n">
        <v>10</v>
      </c>
      <c r="O130" s="47" t="n">
        <v>5</v>
      </c>
      <c r="P130" s="47" t="n">
        <f aca="false">AVERAGE(Table2785[[#This Row],[2Ci Female Genital Mutilation]:[2Ciii Equal Inheritance Rights]])</f>
        <v>8.33333333333333</v>
      </c>
      <c r="Q130" s="42" t="n">
        <f aca="false">AVERAGE(F130,L130,P130)</f>
        <v>7.99045520136429</v>
      </c>
      <c r="R130" s="42" t="n">
        <v>5</v>
      </c>
      <c r="S130" s="42" t="n">
        <v>5</v>
      </c>
      <c r="T130" s="42" t="n">
        <v>5</v>
      </c>
      <c r="U130" s="42" t="n">
        <f aca="false">AVERAGE(R130:T130)</f>
        <v>5</v>
      </c>
      <c r="V130" s="42" t="n">
        <v>7.5</v>
      </c>
      <c r="W130" s="42" t="n">
        <v>5</v>
      </c>
      <c r="X130" s="42" t="n">
        <f aca="false">AVERAGE(Table2785[[#This Row],[4A Freedom to establish religious organizations]:[4B Autonomy of religious organizations]])</f>
        <v>6.25</v>
      </c>
      <c r="Y130" s="42" t="n">
        <v>7.5</v>
      </c>
      <c r="Z130" s="42" t="n">
        <v>7.5</v>
      </c>
      <c r="AA130" s="42" t="n">
        <v>10</v>
      </c>
      <c r="AB130" s="42" t="n">
        <v>5</v>
      </c>
      <c r="AC130" s="42" t="n">
        <v>5</v>
      </c>
      <c r="AD130" s="42" t="e">
        <f aca="false">AVERAGE(Table2785[[#This Row],[5Ci Political parties]:[5ciii educational, sporting and cultural organizations]])</f>
        <v>#N/A</v>
      </c>
      <c r="AE130" s="42" t="n">
        <v>7.5</v>
      </c>
      <c r="AF130" s="42" t="n">
        <v>7.5</v>
      </c>
      <c r="AG130" s="42" t="n">
        <v>7.5</v>
      </c>
      <c r="AH130" s="42" t="e">
        <f aca="false">AVERAGE(Table2785[[#This Row],[5Di Political parties]:[5diii educational, sporting and cultural organizations5]])</f>
        <v>#N/A</v>
      </c>
      <c r="AI130" s="42" t="e">
        <f aca="false">AVERAGE(Y130,Z130,AD130,AH130)</f>
        <v>#N/A</v>
      </c>
      <c r="AJ130" s="42" t="n">
        <v>10</v>
      </c>
      <c r="AK130" s="47" t="n">
        <v>2.33333333333333</v>
      </c>
      <c r="AL130" s="47" t="n">
        <v>2</v>
      </c>
      <c r="AM130" s="47" t="n">
        <v>10</v>
      </c>
      <c r="AN130" s="47" t="n">
        <v>7.5</v>
      </c>
      <c r="AO130" s="47" t="n">
        <f aca="false">AVERAGE(Table2785[[#This Row],[6Di Access to foreign television (cable/ satellite)]:[6Dii Access to foreign newspapers]])</f>
        <v>8.75</v>
      </c>
      <c r="AP130" s="47" t="n">
        <v>7.5</v>
      </c>
      <c r="AQ130" s="42" t="n">
        <f aca="false">AVERAGE(AJ130:AL130,AO130:AP130)</f>
        <v>6.11666666666667</v>
      </c>
      <c r="AR130" s="42" t="n">
        <v>2.5</v>
      </c>
      <c r="AS130" s="42" t="n">
        <v>0</v>
      </c>
      <c r="AT130" s="42" t="n">
        <v>0</v>
      </c>
      <c r="AU130" s="42" t="n">
        <f aca="false">IFERROR(AVERAGE(AS130:AT130),"-")</f>
        <v>0</v>
      </c>
      <c r="AV130" s="42" t="n">
        <f aca="false">AVERAGE(AR130,AU130)</f>
        <v>1.25</v>
      </c>
      <c r="AW130" s="43" t="n">
        <f aca="false">AVERAGE(Table2785[[#This Row],[RULE OF LAW]],Table2785[[#This Row],[SECURITY &amp; SAFETY]],Table2785[[#This Row],[PERSONAL FREEDOM (minus Security &amp;Safety and Rule of Law)]],Table2785[[#This Row],[PERSONAL FREEDOM (minus Security &amp;Safety and Rule of Law)]])</f>
        <v>5.67376459399187</v>
      </c>
      <c r="AX130" s="44" t="n">
        <v>6.64</v>
      </c>
      <c r="AY130" s="45" t="n">
        <f aca="false">AVERAGE(Table2785[[#This Row],[PERSONAL FREEDOM]:[ECONOMIC FREEDOM]])</f>
        <v>6.15688229699593</v>
      </c>
      <c r="AZ130" s="61" t="n">
        <f aca="false">RANK(BA130,$BA$2:$BA$154)</f>
        <v>121</v>
      </c>
      <c r="BA130" s="30" t="n">
        <f aca="false">ROUND(AY130, 2)</f>
        <v>6.16</v>
      </c>
      <c r="BB130" s="43" t="n">
        <f aca="false">Table2785[[#This Row],[1 Rule of Law]]</f>
        <v>4.34126984126984</v>
      </c>
      <c r="BC130" s="43" t="n">
        <f aca="false">Table2785[[#This Row],[2 Security &amp; Safety]]</f>
        <v>7.99045520136429</v>
      </c>
      <c r="BD130" s="43" t="e">
        <f aca="false">AVERAGE(AQ130,U130,AI130,AV130,X130)</f>
        <v>#N/A</v>
      </c>
    </row>
    <row r="131" customFormat="false" ht="15" hidden="false" customHeight="true" outlineLevel="0" collapsed="false">
      <c r="A131" s="41" t="s">
        <v>211</v>
      </c>
      <c r="B131" s="42" t="s">
        <v>60</v>
      </c>
      <c r="C131" s="42" t="s">
        <v>60</v>
      </c>
      <c r="D131" s="42" t="s">
        <v>60</v>
      </c>
      <c r="E131" s="42" t="n">
        <v>5.072492</v>
      </c>
      <c r="F131" s="42" t="n">
        <v>7.56</v>
      </c>
      <c r="G131" s="42" t="n">
        <v>10</v>
      </c>
      <c r="H131" s="42" t="n">
        <v>10</v>
      </c>
      <c r="I131" s="42" t="s">
        <v>60</v>
      </c>
      <c r="J131" s="42" t="n">
        <v>10</v>
      </c>
      <c r="K131" s="42" t="n">
        <v>10</v>
      </c>
      <c r="L131" s="42" t="n">
        <f aca="false">AVERAGE(Table2785[[#This Row],[2Bi Disappearance]:[2Bv Terrorism Injured ]])</f>
        <v>10</v>
      </c>
      <c r="M131" s="42" t="n">
        <v>10</v>
      </c>
      <c r="N131" s="42" t="n">
        <v>10</v>
      </c>
      <c r="O131" s="47" t="n">
        <v>5</v>
      </c>
      <c r="P131" s="47" t="n">
        <f aca="false">AVERAGE(Table2785[[#This Row],[2Ci Female Genital Mutilation]:[2Ciii Equal Inheritance Rights]])</f>
        <v>8.33333333333333</v>
      </c>
      <c r="Q131" s="42" t="n">
        <f aca="false">AVERAGE(F131,L131,P131)</f>
        <v>8.63111111111111</v>
      </c>
      <c r="R131" s="42" t="n">
        <v>10</v>
      </c>
      <c r="S131" s="42" t="n">
        <v>10</v>
      </c>
      <c r="T131" s="42" t="s">
        <v>60</v>
      </c>
      <c r="U131" s="42" t="n">
        <f aca="false">AVERAGE(R131:T131)</f>
        <v>10</v>
      </c>
      <c r="V131" s="42" t="s">
        <v>60</v>
      </c>
      <c r="W131" s="42" t="s">
        <v>60</v>
      </c>
      <c r="X131" s="42" t="s">
        <v>60</v>
      </c>
      <c r="Y131" s="42" t="s">
        <v>60</v>
      </c>
      <c r="Z131" s="42" t="s">
        <v>60</v>
      </c>
      <c r="AA131" s="42" t="s">
        <v>60</v>
      </c>
      <c r="AB131" s="42" t="s">
        <v>60</v>
      </c>
      <c r="AC131" s="42" t="s">
        <v>60</v>
      </c>
      <c r="AD131" s="42" t="s">
        <v>60</v>
      </c>
      <c r="AE131" s="42" t="s">
        <v>60</v>
      </c>
      <c r="AF131" s="42" t="s">
        <v>60</v>
      </c>
      <c r="AG131" s="42" t="s">
        <v>60</v>
      </c>
      <c r="AH131" s="42" t="s">
        <v>60</v>
      </c>
      <c r="AI131" s="42" t="s">
        <v>60</v>
      </c>
      <c r="AJ131" s="42" t="n">
        <v>10</v>
      </c>
      <c r="AK131" s="47" t="n">
        <v>8</v>
      </c>
      <c r="AL131" s="47" t="n">
        <v>7</v>
      </c>
      <c r="AM131" s="47" t="s">
        <v>60</v>
      </c>
      <c r="AN131" s="47" t="s">
        <v>60</v>
      </c>
      <c r="AO131" s="47" t="s">
        <v>60</v>
      </c>
      <c r="AP131" s="47" t="s">
        <v>60</v>
      </c>
      <c r="AQ131" s="42" t="n">
        <f aca="false">AVERAGE(AJ131:AL131,AO131:AP131)</f>
        <v>8.33333333333333</v>
      </c>
      <c r="AR131" s="42" t="n">
        <v>10</v>
      </c>
      <c r="AS131" s="42" t="n">
        <v>10</v>
      </c>
      <c r="AT131" s="42" t="n">
        <v>10</v>
      </c>
      <c r="AU131" s="42" t="n">
        <f aca="false">IFERROR(AVERAGE(AS131:AT131),"-")</f>
        <v>10</v>
      </c>
      <c r="AV131" s="42" t="n">
        <f aca="false">AVERAGE(AR131,AU131)</f>
        <v>10</v>
      </c>
      <c r="AW131" s="43" t="n">
        <f aca="false">AVERAGE(Table2785[[#This Row],[RULE OF LAW]],Table2785[[#This Row],[SECURITY &amp; SAFETY]],Table2785[[#This Row],[PERSONAL FREEDOM (minus Security &amp;Safety and Rule of Law)]],Table2785[[#This Row],[PERSONAL FREEDOM (minus Security &amp;Safety and Rule of Law)]])</f>
        <v>8.148123</v>
      </c>
      <c r="AX131" s="44" t="n">
        <v>6.82</v>
      </c>
      <c r="AY131" s="45" t="n">
        <f aca="false">AVERAGE(Table2785[[#This Row],[PERSONAL FREEDOM]:[ECONOMIC FREEDOM]])</f>
        <v>7.4840615</v>
      </c>
      <c r="AZ131" s="61" t="n">
        <f aca="false">RANK(BA131,$BA$2:$BA$154)</f>
        <v>53</v>
      </c>
      <c r="BA131" s="30" t="n">
        <f aca="false">ROUND(AY131, 2)</f>
        <v>7.48</v>
      </c>
      <c r="BB131" s="43" t="n">
        <f aca="false">Table2785[[#This Row],[1 Rule of Law]]</f>
        <v>5.072492</v>
      </c>
      <c r="BC131" s="43" t="n">
        <f aca="false">Table2785[[#This Row],[2 Security &amp; Safety]]</f>
        <v>8.63111111111111</v>
      </c>
      <c r="BD131" s="43" t="n">
        <f aca="false">AVERAGE(AQ131,U131,AI131,AV131,X131)</f>
        <v>9.44444444444444</v>
      </c>
    </row>
    <row r="132" customFormat="false" ht="15" hidden="false" customHeight="true" outlineLevel="0" collapsed="false">
      <c r="A132" s="41" t="s">
        <v>212</v>
      </c>
      <c r="B132" s="42" t="s">
        <v>60</v>
      </c>
      <c r="C132" s="42" t="s">
        <v>60</v>
      </c>
      <c r="D132" s="42" t="s">
        <v>60</v>
      </c>
      <c r="E132" s="42" t="n">
        <v>4.536836</v>
      </c>
      <c r="F132" s="42" t="n">
        <v>0</v>
      </c>
      <c r="G132" s="42" t="n">
        <v>5</v>
      </c>
      <c r="H132" s="42" t="n">
        <v>10</v>
      </c>
      <c r="I132" s="42" t="n">
        <v>7.5</v>
      </c>
      <c r="J132" s="42" t="n">
        <v>10</v>
      </c>
      <c r="K132" s="42" t="n">
        <v>10</v>
      </c>
      <c r="L132" s="42" t="n">
        <f aca="false">AVERAGE(Table2785[[#This Row],[2Bi Disappearance]:[2Bv Terrorism Injured ]])</f>
        <v>8.5</v>
      </c>
      <c r="M132" s="42" t="n">
        <v>10</v>
      </c>
      <c r="N132" s="42" t="n">
        <v>10</v>
      </c>
      <c r="O132" s="47" t="n">
        <v>2.5</v>
      </c>
      <c r="P132" s="47" t="n">
        <f aca="false">AVERAGE(Table2785[[#This Row],[2Ci Female Genital Mutilation]:[2Ciii Equal Inheritance Rights]])</f>
        <v>7.5</v>
      </c>
      <c r="Q132" s="42" t="n">
        <f aca="false">AVERAGE(F132,L132,P132)</f>
        <v>5.33333333333333</v>
      </c>
      <c r="R132" s="42" t="n">
        <v>5</v>
      </c>
      <c r="S132" s="42" t="n">
        <v>5</v>
      </c>
      <c r="T132" s="42" t="n">
        <v>0</v>
      </c>
      <c r="U132" s="42" t="n">
        <f aca="false">AVERAGE(R132:T132)</f>
        <v>3.33333333333333</v>
      </c>
      <c r="V132" s="42" t="s">
        <v>60</v>
      </c>
      <c r="W132" s="42" t="s">
        <v>60</v>
      </c>
      <c r="X132" s="42" t="s">
        <v>60</v>
      </c>
      <c r="Y132" s="42" t="s">
        <v>60</v>
      </c>
      <c r="Z132" s="42" t="s">
        <v>60</v>
      </c>
      <c r="AA132" s="42" t="s">
        <v>60</v>
      </c>
      <c r="AB132" s="42" t="s">
        <v>60</v>
      </c>
      <c r="AC132" s="42" t="s">
        <v>60</v>
      </c>
      <c r="AD132" s="42" t="s">
        <v>60</v>
      </c>
      <c r="AE132" s="42" t="s">
        <v>60</v>
      </c>
      <c r="AF132" s="42" t="s">
        <v>60</v>
      </c>
      <c r="AG132" s="42" t="s">
        <v>60</v>
      </c>
      <c r="AH132" s="42" t="s">
        <v>60</v>
      </c>
      <c r="AI132" s="42" t="s">
        <v>60</v>
      </c>
      <c r="AJ132" s="42" t="n">
        <v>10</v>
      </c>
      <c r="AK132" s="47" t="n">
        <v>2</v>
      </c>
      <c r="AL132" s="47" t="n">
        <v>3</v>
      </c>
      <c r="AM132" s="47" t="s">
        <v>60</v>
      </c>
      <c r="AN132" s="47" t="s">
        <v>60</v>
      </c>
      <c r="AO132" s="47" t="s">
        <v>60</v>
      </c>
      <c r="AP132" s="47" t="s">
        <v>60</v>
      </c>
      <c r="AQ132" s="42" t="n">
        <f aca="false">AVERAGE(AJ132:AL132,AO132:AP132)</f>
        <v>5</v>
      </c>
      <c r="AR132" s="42" t="n">
        <v>0</v>
      </c>
      <c r="AS132" s="42" t="n">
        <v>0</v>
      </c>
      <c r="AT132" s="42" t="n">
        <v>10</v>
      </c>
      <c r="AU132" s="42" t="n">
        <f aca="false">IFERROR(AVERAGE(AS132:AT132),"-")</f>
        <v>5</v>
      </c>
      <c r="AV132" s="42" t="n">
        <f aca="false">AVERAGE(AR132,AU132)</f>
        <v>2.5</v>
      </c>
      <c r="AW132" s="43" t="n">
        <f aca="false">AVERAGE(Table2785[[#This Row],[RULE OF LAW]],Table2785[[#This Row],[SECURITY &amp; SAFETY]],Table2785[[#This Row],[PERSONAL FREEDOM (minus Security &amp;Safety and Rule of Law)]],Table2785[[#This Row],[PERSONAL FREEDOM (minus Security &amp;Safety and Rule of Law)]])</f>
        <v>4.27309788888889</v>
      </c>
      <c r="AX132" s="44" t="n">
        <v>6.72</v>
      </c>
      <c r="AY132" s="45" t="n">
        <f aca="false">AVERAGE(Table2785[[#This Row],[PERSONAL FREEDOM]:[ECONOMIC FREEDOM]])</f>
        <v>5.49654894444444</v>
      </c>
      <c r="AZ132" s="61" t="n">
        <f aca="false">RANK(BA132,$BA$2:$BA$154)</f>
        <v>137</v>
      </c>
      <c r="BA132" s="30" t="n">
        <f aca="false">ROUND(AY132, 2)</f>
        <v>5.5</v>
      </c>
      <c r="BB132" s="43" t="n">
        <f aca="false">Table2785[[#This Row],[1 Rule of Law]]</f>
        <v>4.536836</v>
      </c>
      <c r="BC132" s="43" t="n">
        <f aca="false">Table2785[[#This Row],[2 Security &amp; Safety]]</f>
        <v>5.33333333333333</v>
      </c>
      <c r="BD132" s="43" t="n">
        <f aca="false">AVERAGE(AQ132,U132,AI132,AV132,X132)</f>
        <v>3.61111111111111</v>
      </c>
    </row>
    <row r="133" customFormat="false" ht="15" hidden="false" customHeight="true" outlineLevel="0" collapsed="false">
      <c r="A133" s="41" t="s">
        <v>182</v>
      </c>
      <c r="B133" s="42" t="n">
        <v>9.6</v>
      </c>
      <c r="C133" s="42" t="n">
        <v>7.8</v>
      </c>
      <c r="D133" s="42" t="n">
        <v>7.8</v>
      </c>
      <c r="E133" s="42" t="n">
        <v>8.42063492063492</v>
      </c>
      <c r="F133" s="42" t="n">
        <v>9.72</v>
      </c>
      <c r="G133" s="42" t="n">
        <v>10</v>
      </c>
      <c r="H133" s="42" t="n">
        <v>10</v>
      </c>
      <c r="I133" s="42" t="n">
        <v>10</v>
      </c>
      <c r="J133" s="42" t="n">
        <v>10</v>
      </c>
      <c r="K133" s="42" t="n">
        <v>10</v>
      </c>
      <c r="L133" s="42" t="n">
        <f aca="false">AVERAGE(Table2785[[#This Row],[2Bi Disappearance]:[2Bv Terrorism Injured ]])</f>
        <v>10</v>
      </c>
      <c r="M133" s="42" t="n">
        <v>9.5</v>
      </c>
      <c r="N133" s="42" t="n">
        <v>10</v>
      </c>
      <c r="O133" s="47" t="n">
        <v>10</v>
      </c>
      <c r="P133" s="47" t="n">
        <f aca="false">AVERAGE(Table2785[[#This Row],[2Ci Female Genital Mutilation]:[2Ciii Equal Inheritance Rights]])</f>
        <v>9.83333333333333</v>
      </c>
      <c r="Q133" s="42" t="n">
        <f aca="false">AVERAGE(F133,L133,P133)</f>
        <v>9.85111111111111</v>
      </c>
      <c r="R133" s="42" t="n">
        <v>10</v>
      </c>
      <c r="S133" s="42" t="n">
        <v>10</v>
      </c>
      <c r="T133" s="42" t="n">
        <v>10</v>
      </c>
      <c r="U133" s="42" t="n">
        <f aca="false">AVERAGE(R133:T133)</f>
        <v>10</v>
      </c>
      <c r="V133" s="42" t="n">
        <v>10</v>
      </c>
      <c r="W133" s="42" t="n">
        <v>10</v>
      </c>
      <c r="X133" s="42" t="n">
        <f aca="false">AVERAGE(Table2785[[#This Row],[4A Freedom to establish religious organizations]:[4B Autonomy of religious organizations]])</f>
        <v>10</v>
      </c>
      <c r="Y133" s="42" t="n">
        <v>10</v>
      </c>
      <c r="Z133" s="42" t="n">
        <v>10</v>
      </c>
      <c r="AA133" s="42" t="n">
        <v>10</v>
      </c>
      <c r="AB133" s="42" t="n">
        <v>10</v>
      </c>
      <c r="AC133" s="42" t="n">
        <v>10</v>
      </c>
      <c r="AD133" s="42" t="e">
        <f aca="false">AVERAGE(Table2785[[#This Row],[5Ci Political parties]:[5ciii educational, sporting and cultural organizations]])</f>
        <v>#N/A</v>
      </c>
      <c r="AE133" s="42" t="n">
        <v>10</v>
      </c>
      <c r="AF133" s="42" t="n">
        <v>10</v>
      </c>
      <c r="AG133" s="42" t="n">
        <v>10</v>
      </c>
      <c r="AH133" s="42" t="e">
        <f aca="false">AVERAGE(Table2785[[#This Row],[5Di Political parties]:[5diii educational, sporting and cultural organizations5]])</f>
        <v>#N/A</v>
      </c>
      <c r="AI133" s="42" t="n">
        <f aca="false">AVERAGE(Y133,Z133,AD133,AH133)</f>
        <v>10</v>
      </c>
      <c r="AJ133" s="42" t="n">
        <v>10</v>
      </c>
      <c r="AK133" s="47" t="n">
        <v>9.33333333333333</v>
      </c>
      <c r="AL133" s="47" t="n">
        <v>9</v>
      </c>
      <c r="AM133" s="47" t="n">
        <v>10</v>
      </c>
      <c r="AN133" s="47" t="n">
        <v>10</v>
      </c>
      <c r="AO133" s="47" t="n">
        <f aca="false">AVERAGE(Table2785[[#This Row],[6Di Access to foreign television (cable/ satellite)]:[6Dii Access to foreign newspapers]])</f>
        <v>10</v>
      </c>
      <c r="AP133" s="47" t="n">
        <v>10</v>
      </c>
      <c r="AQ133" s="42" t="n">
        <f aca="false">AVERAGE(AJ133:AL133,AO133:AP133)</f>
        <v>9.66666666666667</v>
      </c>
      <c r="AR133" s="42" t="n">
        <v>10</v>
      </c>
      <c r="AS133" s="42" t="n">
        <v>10</v>
      </c>
      <c r="AT133" s="42" t="n">
        <v>10</v>
      </c>
      <c r="AU133" s="42" t="n">
        <f aca="false">IFERROR(AVERAGE(AS133:AT133),"-")</f>
        <v>10</v>
      </c>
      <c r="AV133" s="42" t="n">
        <f aca="false">AVERAGE(AR133,AU133)</f>
        <v>10</v>
      </c>
      <c r="AW133" s="43" t="n">
        <f aca="false">AVERAGE(Table2785[[#This Row],[RULE OF LAW]],Table2785[[#This Row],[SECURITY &amp; SAFETY]],Table2785[[#This Row],[PERSONAL FREEDOM (minus Security &amp;Safety and Rule of Law)]],Table2785[[#This Row],[PERSONAL FREEDOM (minus Security &amp;Safety and Rule of Law)]])</f>
        <v>9.53460317460318</v>
      </c>
      <c r="AX133" s="44" t="n">
        <v>7.41</v>
      </c>
      <c r="AY133" s="45" t="n">
        <f aca="false">AVERAGE(Table2785[[#This Row],[PERSONAL FREEDOM]:[ECONOMIC FREEDOM]])</f>
        <v>8.47230158730159</v>
      </c>
      <c r="AZ133" s="61" t="n">
        <f aca="false">RANK(BA133,$BA$2:$BA$154)</f>
        <v>11</v>
      </c>
      <c r="BA133" s="30" t="n">
        <f aca="false">ROUND(AY133, 2)</f>
        <v>8.47</v>
      </c>
      <c r="BB133" s="43" t="n">
        <f aca="false">Table2785[[#This Row],[1 Rule of Law]]</f>
        <v>8.42063492063492</v>
      </c>
      <c r="BC133" s="43" t="n">
        <f aca="false">Table2785[[#This Row],[2 Security &amp; Safety]]</f>
        <v>9.85111111111111</v>
      </c>
      <c r="BD133" s="43" t="n">
        <f aca="false">AVERAGE(AQ133,U133,AI133,AV133,X133)</f>
        <v>9.93333333333333</v>
      </c>
    </row>
    <row r="134" customFormat="false" ht="15" hidden="false" customHeight="true" outlineLevel="0" collapsed="false">
      <c r="A134" s="41" t="s">
        <v>183</v>
      </c>
      <c r="B134" s="42" t="s">
        <v>60</v>
      </c>
      <c r="C134" s="42" t="s">
        <v>60</v>
      </c>
      <c r="D134" s="42" t="s">
        <v>60</v>
      </c>
      <c r="E134" s="42" t="n">
        <v>7.914445</v>
      </c>
      <c r="F134" s="42" t="n">
        <v>9.76</v>
      </c>
      <c r="G134" s="42" t="n">
        <v>10</v>
      </c>
      <c r="H134" s="42" t="n">
        <v>10</v>
      </c>
      <c r="I134" s="42" t="n">
        <v>10</v>
      </c>
      <c r="J134" s="42" t="n">
        <v>10</v>
      </c>
      <c r="K134" s="42" t="n">
        <v>10</v>
      </c>
      <c r="L134" s="42" t="n">
        <f aca="false">AVERAGE(Table2785[[#This Row],[2Bi Disappearance]:[2Bv Terrorism Injured ]])</f>
        <v>10</v>
      </c>
      <c r="M134" s="42" t="n">
        <v>9.5</v>
      </c>
      <c r="N134" s="42" t="n">
        <v>10</v>
      </c>
      <c r="O134" s="47" t="n">
        <v>10</v>
      </c>
      <c r="P134" s="47" t="n">
        <f aca="false">AVERAGE(Table2785[[#This Row],[2Ci Female Genital Mutilation]:[2Ciii Equal Inheritance Rights]])</f>
        <v>9.83333333333333</v>
      </c>
      <c r="Q134" s="42" t="n">
        <f aca="false">AVERAGE(F134,L134,P134)</f>
        <v>9.86444444444444</v>
      </c>
      <c r="R134" s="42" t="n">
        <v>10</v>
      </c>
      <c r="S134" s="42" t="n">
        <v>10</v>
      </c>
      <c r="T134" s="42" t="n">
        <v>10</v>
      </c>
      <c r="U134" s="42" t="n">
        <f aca="false">AVERAGE(R134:T134)</f>
        <v>10</v>
      </c>
      <c r="V134" s="42" t="n">
        <v>10</v>
      </c>
      <c r="W134" s="42" t="n">
        <v>10</v>
      </c>
      <c r="X134" s="42" t="n">
        <f aca="false">AVERAGE(Table2785[[#This Row],[4A Freedom to establish religious organizations]:[4B Autonomy of religious organizations]])</f>
        <v>10</v>
      </c>
      <c r="Y134" s="42" t="n">
        <v>10</v>
      </c>
      <c r="Z134" s="42" t="n">
        <v>10</v>
      </c>
      <c r="AA134" s="42" t="n">
        <v>10</v>
      </c>
      <c r="AB134" s="42" t="n">
        <v>10</v>
      </c>
      <c r="AC134" s="42" t="n">
        <v>10</v>
      </c>
      <c r="AD134" s="42" t="e">
        <f aca="false">AVERAGE(Table2785[[#This Row],[5Ci Political parties]:[5ciii educational, sporting and cultural organizations]])</f>
        <v>#N/A</v>
      </c>
      <c r="AE134" s="42" t="n">
        <v>10</v>
      </c>
      <c r="AF134" s="42" t="n">
        <v>10</v>
      </c>
      <c r="AG134" s="42" t="n">
        <v>10</v>
      </c>
      <c r="AH134" s="42" t="e">
        <f aca="false">AVERAGE(Table2785[[#This Row],[5Di Political parties]:[5diii educational, sporting and cultural organizations5]])</f>
        <v>#N/A</v>
      </c>
      <c r="AI134" s="42" t="n">
        <f aca="false">AVERAGE(Y134,Z134,AD134,AH134)</f>
        <v>10</v>
      </c>
      <c r="AJ134" s="42" t="n">
        <v>10</v>
      </c>
      <c r="AK134" s="47" t="n">
        <v>8.66666666666667</v>
      </c>
      <c r="AL134" s="47" t="n">
        <v>9.25</v>
      </c>
      <c r="AM134" s="47" t="n">
        <v>10</v>
      </c>
      <c r="AN134" s="47" t="n">
        <v>10</v>
      </c>
      <c r="AO134" s="47" t="n">
        <f aca="false">AVERAGE(Table2785[[#This Row],[6Di Access to foreign television (cable/ satellite)]:[6Dii Access to foreign newspapers]])</f>
        <v>10</v>
      </c>
      <c r="AP134" s="47" t="n">
        <v>10</v>
      </c>
      <c r="AQ134" s="42" t="n">
        <f aca="false">AVERAGE(AJ134:AL134,AO134:AP134)</f>
        <v>9.58333333333333</v>
      </c>
      <c r="AR134" s="42" t="n">
        <v>10</v>
      </c>
      <c r="AS134" s="42" t="n">
        <v>10</v>
      </c>
      <c r="AT134" s="42" t="n">
        <v>10</v>
      </c>
      <c r="AU134" s="42" t="n">
        <f aca="false">IFERROR(AVERAGE(AS134:AT134),"-")</f>
        <v>10</v>
      </c>
      <c r="AV134" s="42" t="n">
        <f aca="false">AVERAGE(AR134,AU134)</f>
        <v>10</v>
      </c>
      <c r="AW134" s="43" t="n">
        <f aca="false">AVERAGE(Table2785[[#This Row],[RULE OF LAW]],Table2785[[#This Row],[SECURITY &amp; SAFETY]],Table2785[[#This Row],[PERSONAL FREEDOM (minus Security &amp;Safety and Rule of Law)]],Table2785[[#This Row],[PERSONAL FREEDOM (minus Security &amp;Safety and Rule of Law)]])</f>
        <v>9.40305569444444</v>
      </c>
      <c r="AX134" s="44" t="n">
        <v>8.19</v>
      </c>
      <c r="AY134" s="45" t="n">
        <f aca="false">AVERAGE(Table2785[[#This Row],[PERSONAL FREEDOM]:[ECONOMIC FREEDOM]])</f>
        <v>8.79652784722222</v>
      </c>
      <c r="AZ134" s="61" t="n">
        <f aca="false">RANK(BA134,$BA$2:$BA$154)</f>
        <v>2</v>
      </c>
      <c r="BA134" s="30" t="n">
        <f aca="false">ROUND(AY134, 2)</f>
        <v>8.8</v>
      </c>
      <c r="BB134" s="43" t="n">
        <f aca="false">Table2785[[#This Row],[1 Rule of Law]]</f>
        <v>7.914445</v>
      </c>
      <c r="BC134" s="43" t="n">
        <f aca="false">Table2785[[#This Row],[2 Security &amp; Safety]]</f>
        <v>9.86444444444444</v>
      </c>
      <c r="BD134" s="43" t="n">
        <f aca="false">AVERAGE(AQ134,U134,AI134,AV134,X134)</f>
        <v>9.91666666666667</v>
      </c>
    </row>
    <row r="135" customFormat="false" ht="15" hidden="false" customHeight="true" outlineLevel="0" collapsed="false">
      <c r="A135" s="41" t="s">
        <v>184</v>
      </c>
      <c r="B135" s="42" t="s">
        <v>60</v>
      </c>
      <c r="C135" s="42" t="s">
        <v>60</v>
      </c>
      <c r="D135" s="42" t="s">
        <v>60</v>
      </c>
      <c r="E135" s="42" t="n">
        <v>3.584558</v>
      </c>
      <c r="F135" s="42" t="n">
        <v>9.12</v>
      </c>
      <c r="G135" s="42" t="n">
        <v>0</v>
      </c>
      <c r="H135" s="42" t="n">
        <v>0</v>
      </c>
      <c r="I135" s="42" t="n">
        <v>0</v>
      </c>
      <c r="J135" s="42" t="n">
        <v>0</v>
      </c>
      <c r="K135" s="42" t="n">
        <v>0</v>
      </c>
      <c r="L135" s="42" t="n">
        <f aca="false">AVERAGE(Table2785[[#This Row],[2Bi Disappearance]:[2Bv Terrorism Injured ]])</f>
        <v>0</v>
      </c>
      <c r="M135" s="42" t="n">
        <v>10</v>
      </c>
      <c r="N135" s="42" t="n">
        <v>5</v>
      </c>
      <c r="O135" s="47" t="n">
        <v>5</v>
      </c>
      <c r="P135" s="47" t="n">
        <f aca="false">AVERAGE(Table2785[[#This Row],[2Ci Female Genital Mutilation]:[2Ciii Equal Inheritance Rights]])</f>
        <v>6.66666666666667</v>
      </c>
      <c r="Q135" s="42" t="n">
        <f aca="false">AVERAGE(F135,L135,P135)</f>
        <v>5.26222222222222</v>
      </c>
      <c r="R135" s="42" t="n">
        <v>5</v>
      </c>
      <c r="S135" s="42" t="n">
        <v>0</v>
      </c>
      <c r="T135" s="42" t="n">
        <v>5</v>
      </c>
      <c r="U135" s="42" t="n">
        <f aca="false">AVERAGE(R135:T135)</f>
        <v>3.33333333333333</v>
      </c>
      <c r="V135" s="42" t="n">
        <v>10</v>
      </c>
      <c r="W135" s="42" t="n">
        <v>7.5</v>
      </c>
      <c r="X135" s="42" t="n">
        <f aca="false">AVERAGE(Table2785[[#This Row],[4A Freedom to establish religious organizations]:[4B Autonomy of religious organizations]])</f>
        <v>8.75</v>
      </c>
      <c r="Y135" s="42" t="n">
        <v>7.5</v>
      </c>
      <c r="Z135" s="42" t="n">
        <v>2.5</v>
      </c>
      <c r="AA135" s="42" t="n">
        <v>2.5</v>
      </c>
      <c r="AB135" s="42" t="n">
        <v>2.5</v>
      </c>
      <c r="AC135" s="42" t="n">
        <v>7.5</v>
      </c>
      <c r="AD135" s="42" t="e">
        <f aca="false">AVERAGE(Table2785[[#This Row],[5Ci Political parties]:[5ciii educational, sporting and cultural organizations]])</f>
        <v>#N/A</v>
      </c>
      <c r="AE135" s="42" t="n">
        <v>5</v>
      </c>
      <c r="AF135" s="42" t="n">
        <v>2.5</v>
      </c>
      <c r="AG135" s="42" t="n">
        <v>10</v>
      </c>
      <c r="AH135" s="42" t="e">
        <f aca="false">AVERAGE(Table2785[[#This Row],[5Di Political parties]:[5diii educational, sporting and cultural organizations5]])</f>
        <v>#N/A</v>
      </c>
      <c r="AI135" s="42" t="n">
        <f aca="false">AVERAGE(Y135,Z135,AD135,AH135)</f>
        <v>5</v>
      </c>
      <c r="AJ135" s="42" t="n">
        <v>0</v>
      </c>
      <c r="AK135" s="47" t="n">
        <v>0.333333333333333</v>
      </c>
      <c r="AL135" s="47" t="n">
        <v>0.75</v>
      </c>
      <c r="AM135" s="47" t="n">
        <v>7.5</v>
      </c>
      <c r="AN135" s="47" t="n">
        <v>5</v>
      </c>
      <c r="AO135" s="47" t="n">
        <f aca="false">AVERAGE(Table2785[[#This Row],[6Di Access to foreign television (cable/ satellite)]:[6Dii Access to foreign newspapers]])</f>
        <v>6.25</v>
      </c>
      <c r="AP135" s="47" t="n">
        <v>7.5</v>
      </c>
      <c r="AQ135" s="42" t="n">
        <f aca="false">AVERAGE(AJ135:AL135,AO135:AP135)</f>
        <v>2.96666666666667</v>
      </c>
      <c r="AR135" s="42" t="n">
        <v>5</v>
      </c>
      <c r="AS135" s="42" t="n">
        <v>0</v>
      </c>
      <c r="AT135" s="42" t="n">
        <v>0</v>
      </c>
      <c r="AU135" s="42" t="n">
        <f aca="false">IFERROR(AVERAGE(AS135:AT135),"-")</f>
        <v>0</v>
      </c>
      <c r="AV135" s="42" t="n">
        <f aca="false">AVERAGE(AR135,AU135)</f>
        <v>2.5</v>
      </c>
      <c r="AW135" s="43" t="n">
        <f aca="false">AVERAGE(Table2785[[#This Row],[RULE OF LAW]],Table2785[[#This Row],[SECURITY &amp; SAFETY]],Table2785[[#This Row],[PERSONAL FREEDOM (minus Security &amp;Safety and Rule of Law)]],Table2785[[#This Row],[PERSONAL FREEDOM (minus Security &amp;Safety and Rule of Law)]])</f>
        <v>4.46669505555556</v>
      </c>
      <c r="AX135" s="44" t="n">
        <v>5.59</v>
      </c>
      <c r="AY135" s="45" t="n">
        <f aca="false">AVERAGE(Table2785[[#This Row],[PERSONAL FREEDOM]:[ECONOMIC FREEDOM]])</f>
        <v>5.02834752777778</v>
      </c>
      <c r="AZ135" s="61" t="n">
        <f aca="false">RANK(BA135,$BA$2:$BA$154)</f>
        <v>148</v>
      </c>
      <c r="BA135" s="30" t="n">
        <f aca="false">ROUND(AY135, 2)</f>
        <v>5.03</v>
      </c>
      <c r="BB135" s="43" t="n">
        <f aca="false">Table2785[[#This Row],[1 Rule of Law]]</f>
        <v>3.584558</v>
      </c>
      <c r="BC135" s="43" t="n">
        <f aca="false">Table2785[[#This Row],[2 Security &amp; Safety]]</f>
        <v>5.26222222222222</v>
      </c>
      <c r="BD135" s="43" t="n">
        <f aca="false">AVERAGE(AQ135,U135,AI135,AV135,X135)</f>
        <v>4.51</v>
      </c>
    </row>
    <row r="136" customFormat="false" ht="15" hidden="false" customHeight="true" outlineLevel="0" collapsed="false">
      <c r="A136" s="41" t="s">
        <v>185</v>
      </c>
      <c r="B136" s="42" t="s">
        <v>60</v>
      </c>
      <c r="C136" s="42" t="s">
        <v>60</v>
      </c>
      <c r="D136" s="42" t="s">
        <v>60</v>
      </c>
      <c r="E136" s="42" t="n">
        <v>6.768736</v>
      </c>
      <c r="F136" s="42" t="s">
        <v>60</v>
      </c>
      <c r="G136" s="42" t="n">
        <v>10</v>
      </c>
      <c r="H136" s="42" t="n">
        <v>10</v>
      </c>
      <c r="I136" s="42" t="n">
        <v>7.5</v>
      </c>
      <c r="J136" s="42" t="n">
        <v>10</v>
      </c>
      <c r="K136" s="42" t="n">
        <v>10</v>
      </c>
      <c r="L136" s="42" t="n">
        <f aca="false">AVERAGE(Table2785[[#This Row],[2Bi Disappearance]:[2Bv Terrorism Injured ]])</f>
        <v>9.5</v>
      </c>
      <c r="M136" s="42" t="n">
        <v>10</v>
      </c>
      <c r="N136" s="42" t="n">
        <v>7.5</v>
      </c>
      <c r="O136" s="47" t="n">
        <v>10</v>
      </c>
      <c r="P136" s="47" t="n">
        <f aca="false">AVERAGE(Table2785[[#This Row],[2Ci Female Genital Mutilation]:[2Ciii Equal Inheritance Rights]])</f>
        <v>9.16666666666667</v>
      </c>
      <c r="Q136" s="42" t="n">
        <f aca="false">AVERAGE(F136,L136,P136)</f>
        <v>9.33333333333333</v>
      </c>
      <c r="R136" s="42" t="n">
        <v>10</v>
      </c>
      <c r="S136" s="42" t="n">
        <v>10</v>
      </c>
      <c r="T136" s="42" t="n">
        <v>10</v>
      </c>
      <c r="U136" s="42" t="n">
        <f aca="false">AVERAGE(R136:T136)</f>
        <v>10</v>
      </c>
      <c r="V136" s="42" t="n">
        <v>10</v>
      </c>
      <c r="W136" s="42" t="n">
        <v>7.5</v>
      </c>
      <c r="X136" s="42" t="n">
        <f aca="false">AVERAGE(Table2785[[#This Row],[4A Freedom to establish religious organizations]:[4B Autonomy of religious organizations]])</f>
        <v>8.75</v>
      </c>
      <c r="Y136" s="42" t="n">
        <v>10</v>
      </c>
      <c r="Z136" s="42" t="n">
        <v>10</v>
      </c>
      <c r="AA136" s="42" t="n">
        <v>7.5</v>
      </c>
      <c r="AB136" s="42" t="n">
        <v>7.5</v>
      </c>
      <c r="AC136" s="42" t="n">
        <v>7.5</v>
      </c>
      <c r="AD136" s="42" t="e">
        <f aca="false">AVERAGE(Table2785[[#This Row],[5Ci Political parties]:[5ciii educational, sporting and cultural organizations]])</f>
        <v>#N/A</v>
      </c>
      <c r="AE136" s="42" t="n">
        <v>10</v>
      </c>
      <c r="AF136" s="42" t="n">
        <v>10</v>
      </c>
      <c r="AG136" s="42" t="n">
        <v>10</v>
      </c>
      <c r="AH136" s="42" t="e">
        <f aca="false">AVERAGE(Table2785[[#This Row],[5Di Political parties]:[5diii educational, sporting and cultural organizations5]])</f>
        <v>#N/A</v>
      </c>
      <c r="AI136" s="42" t="n">
        <f aca="false">AVERAGE(Y136,Z136,AD136,AH136)</f>
        <v>9.375</v>
      </c>
      <c r="AJ136" s="42" t="n">
        <v>10</v>
      </c>
      <c r="AK136" s="47" t="n">
        <v>7</v>
      </c>
      <c r="AL136" s="47" t="n">
        <v>7.75</v>
      </c>
      <c r="AM136" s="47" t="n">
        <v>10</v>
      </c>
      <c r="AN136" s="47" t="n">
        <v>10</v>
      </c>
      <c r="AO136" s="47" t="n">
        <f aca="false">AVERAGE(Table2785[[#This Row],[6Di Access to foreign television (cable/ satellite)]:[6Dii Access to foreign newspapers]])</f>
        <v>10</v>
      </c>
      <c r="AP136" s="47" t="n">
        <v>10</v>
      </c>
      <c r="AQ136" s="42" t="n">
        <f aca="false">AVERAGE(AJ136:AL136,AO136:AP136)</f>
        <v>8.95</v>
      </c>
      <c r="AR136" s="42" t="n">
        <v>10</v>
      </c>
      <c r="AS136" s="42" t="n">
        <v>10</v>
      </c>
      <c r="AT136" s="42" t="n">
        <v>10</v>
      </c>
      <c r="AU136" s="42" t="n">
        <f aca="false">IFERROR(AVERAGE(AS136:AT136),"-")</f>
        <v>10</v>
      </c>
      <c r="AV136" s="42" t="n">
        <f aca="false">AVERAGE(AR136,AU136)</f>
        <v>10</v>
      </c>
      <c r="AW136" s="43" t="n">
        <f aca="false">AVERAGE(Table2785[[#This Row],[RULE OF LAW]],Table2785[[#This Row],[SECURITY &amp; SAFETY]],Table2785[[#This Row],[PERSONAL FREEDOM (minus Security &amp;Safety and Rule of Law)]],Table2785[[#This Row],[PERSONAL FREEDOM (minus Security &amp;Safety and Rule of Law)]])</f>
        <v>8.73301733333333</v>
      </c>
      <c r="AX136" s="44" t="n">
        <v>7.64</v>
      </c>
      <c r="AY136" s="45" t="n">
        <f aca="false">AVERAGE(Table2785[[#This Row],[PERSONAL FREEDOM]:[ECONOMIC FREEDOM]])</f>
        <v>8.18650866666667</v>
      </c>
      <c r="AZ136" s="61" t="n">
        <f aca="false">RANK(BA136,$BA$2:$BA$154)</f>
        <v>22</v>
      </c>
      <c r="BA136" s="30" t="n">
        <f aca="false">ROUND(AY136, 2)</f>
        <v>8.19</v>
      </c>
      <c r="BB136" s="43" t="n">
        <f aca="false">Table2785[[#This Row],[1 Rule of Law]]</f>
        <v>6.768736</v>
      </c>
      <c r="BC136" s="43" t="n">
        <f aca="false">Table2785[[#This Row],[2 Security &amp; Safety]]</f>
        <v>9.33333333333333</v>
      </c>
      <c r="BD136" s="43" t="n">
        <f aca="false">AVERAGE(AQ136,U136,AI136,AV136,X136)</f>
        <v>9.415</v>
      </c>
    </row>
    <row r="137" customFormat="false" ht="15" hidden="false" customHeight="true" outlineLevel="0" collapsed="false">
      <c r="A137" s="41" t="s">
        <v>213</v>
      </c>
      <c r="B137" s="42" t="s">
        <v>60</v>
      </c>
      <c r="C137" s="42" t="s">
        <v>60</v>
      </c>
      <c r="D137" s="42" t="s">
        <v>60</v>
      </c>
      <c r="E137" s="42" t="n">
        <v>3.465524</v>
      </c>
      <c r="F137" s="42" t="n">
        <v>9.36</v>
      </c>
      <c r="G137" s="42" t="n">
        <v>10</v>
      </c>
      <c r="H137" s="42" t="n">
        <v>10</v>
      </c>
      <c r="I137" s="42" t="n">
        <v>2.5</v>
      </c>
      <c r="J137" s="42" t="n">
        <v>9.87514031107543</v>
      </c>
      <c r="K137" s="42" t="n">
        <v>9.85016837329052</v>
      </c>
      <c r="L137" s="42" t="n">
        <f aca="false">AVERAGE(Table2785[[#This Row],[2Bi Disappearance]:[2Bv Terrorism Injured ]])</f>
        <v>8.44506173687319</v>
      </c>
      <c r="M137" s="42" t="n">
        <v>10</v>
      </c>
      <c r="N137" s="42" t="n">
        <v>10</v>
      </c>
      <c r="O137" s="47" t="n">
        <v>7.5</v>
      </c>
      <c r="P137" s="47" t="n">
        <f aca="false">AVERAGE(Table2785[[#This Row],[2Ci Female Genital Mutilation]:[2Ciii Equal Inheritance Rights]])</f>
        <v>9.16666666666667</v>
      </c>
      <c r="Q137" s="42" t="n">
        <f aca="false">AVERAGE(F137,L137,P137)</f>
        <v>8.99057613451329</v>
      </c>
      <c r="R137" s="42" t="n">
        <v>10</v>
      </c>
      <c r="S137" s="42" t="n">
        <v>5</v>
      </c>
      <c r="T137" s="42" t="n">
        <v>10</v>
      </c>
      <c r="U137" s="42" t="n">
        <f aca="false">AVERAGE(R137:T137)</f>
        <v>8.33333333333333</v>
      </c>
      <c r="V137" s="42" t="s">
        <v>60</v>
      </c>
      <c r="W137" s="42" t="s">
        <v>60</v>
      </c>
      <c r="X137" s="42" t="s">
        <v>60</v>
      </c>
      <c r="Y137" s="42" t="s">
        <v>60</v>
      </c>
      <c r="Z137" s="42" t="s">
        <v>60</v>
      </c>
      <c r="AA137" s="42" t="s">
        <v>60</v>
      </c>
      <c r="AB137" s="42" t="s">
        <v>60</v>
      </c>
      <c r="AC137" s="42" t="s">
        <v>60</v>
      </c>
      <c r="AD137" s="42" t="s">
        <v>60</v>
      </c>
      <c r="AE137" s="42" t="s">
        <v>60</v>
      </c>
      <c r="AF137" s="42" t="s">
        <v>60</v>
      </c>
      <c r="AG137" s="42" t="s">
        <v>60</v>
      </c>
      <c r="AH137" s="42" t="s">
        <v>60</v>
      </c>
      <c r="AI137" s="42" t="s">
        <v>60</v>
      </c>
      <c r="AJ137" s="42" t="n">
        <v>10</v>
      </c>
      <c r="AK137" s="47" t="n">
        <v>1.66666666666667</v>
      </c>
      <c r="AL137" s="47" t="n">
        <v>2.75</v>
      </c>
      <c r="AM137" s="47" t="s">
        <v>60</v>
      </c>
      <c r="AN137" s="47" t="s">
        <v>60</v>
      </c>
      <c r="AO137" s="47" t="s">
        <v>60</v>
      </c>
      <c r="AP137" s="47" t="s">
        <v>60</v>
      </c>
      <c r="AQ137" s="42" t="n">
        <f aca="false">AVERAGE(AJ137:AL137,AO137:AP137)</f>
        <v>4.80555555555556</v>
      </c>
      <c r="AR137" s="42" t="n">
        <v>10</v>
      </c>
      <c r="AS137" s="42" t="n">
        <v>0</v>
      </c>
      <c r="AT137" s="42" t="n">
        <v>0</v>
      </c>
      <c r="AU137" s="42" t="n">
        <f aca="false">IFERROR(AVERAGE(AS137:AT137),"-")</f>
        <v>0</v>
      </c>
      <c r="AV137" s="42" t="n">
        <f aca="false">AVERAGE(AR137,AU137)</f>
        <v>5</v>
      </c>
      <c r="AW137" s="43" t="n">
        <f aca="false">AVERAGE(Table2785[[#This Row],[RULE OF LAW]],Table2785[[#This Row],[SECURITY &amp; SAFETY]],Table2785[[#This Row],[PERSONAL FREEDOM (minus Security &amp;Safety and Rule of Law)]],Table2785[[#This Row],[PERSONAL FREEDOM (minus Security &amp;Safety and Rule of Law)]])</f>
        <v>6.13717318177647</v>
      </c>
      <c r="AX137" s="44" t="n">
        <v>7.05</v>
      </c>
      <c r="AY137" s="45" t="n">
        <f aca="false">AVERAGE(Table2785[[#This Row],[PERSONAL FREEDOM]:[ECONOMIC FREEDOM]])</f>
        <v>6.59358659088823</v>
      </c>
      <c r="AZ137" s="61" t="n">
        <f aca="false">RANK(BA137,$BA$2:$BA$154)</f>
        <v>96</v>
      </c>
      <c r="BA137" s="30" t="n">
        <f aca="false">ROUND(AY137, 2)</f>
        <v>6.59</v>
      </c>
      <c r="BB137" s="43" t="n">
        <f aca="false">Table2785[[#This Row],[1 Rule of Law]]</f>
        <v>3.465524</v>
      </c>
      <c r="BC137" s="43" t="n">
        <f aca="false">Table2785[[#This Row],[2 Security &amp; Safety]]</f>
        <v>8.99057613451329</v>
      </c>
      <c r="BD137" s="43" t="n">
        <f aca="false">AVERAGE(AQ137,U137,AI137,AV137,X137)</f>
        <v>6.0462962962963</v>
      </c>
    </row>
    <row r="138" customFormat="false" ht="15" hidden="false" customHeight="true" outlineLevel="0" collapsed="false">
      <c r="A138" s="41" t="s">
        <v>186</v>
      </c>
      <c r="B138" s="42" t="n">
        <v>4.2</v>
      </c>
      <c r="C138" s="42" t="n">
        <v>4.8</v>
      </c>
      <c r="D138" s="42" t="n">
        <v>4.5</v>
      </c>
      <c r="E138" s="42" t="n">
        <v>4.50476190476191</v>
      </c>
      <c r="F138" s="42" t="n">
        <v>4.92</v>
      </c>
      <c r="G138" s="42" t="n">
        <v>5</v>
      </c>
      <c r="H138" s="42" t="n">
        <v>10</v>
      </c>
      <c r="I138" s="42" t="n">
        <v>7.5</v>
      </c>
      <c r="J138" s="42" t="n">
        <v>10</v>
      </c>
      <c r="K138" s="42" t="n">
        <v>10</v>
      </c>
      <c r="L138" s="42" t="n">
        <f aca="false">AVERAGE(Table2785[[#This Row],[2Bi Disappearance]:[2Bv Terrorism Injured ]])</f>
        <v>8.5</v>
      </c>
      <c r="M138" s="42" t="n">
        <v>8.5</v>
      </c>
      <c r="N138" s="42" t="n">
        <v>10</v>
      </c>
      <c r="O138" s="47" t="n">
        <v>0</v>
      </c>
      <c r="P138" s="47" t="n">
        <f aca="false">AVERAGE(Table2785[[#This Row],[2Ci Female Genital Mutilation]:[2Ciii Equal Inheritance Rights]])</f>
        <v>6.16666666666667</v>
      </c>
      <c r="Q138" s="42" t="n">
        <f aca="false">AVERAGE(F138,L138,P138)</f>
        <v>6.52888888888889</v>
      </c>
      <c r="R138" s="42" t="n">
        <v>10</v>
      </c>
      <c r="S138" s="42" t="n">
        <v>10</v>
      </c>
      <c r="T138" s="42" t="n">
        <v>5</v>
      </c>
      <c r="U138" s="42" t="n">
        <f aca="false">AVERAGE(R138:T138)</f>
        <v>8.33333333333333</v>
      </c>
      <c r="V138" s="42" t="n">
        <v>10</v>
      </c>
      <c r="W138" s="42" t="n">
        <v>7.5</v>
      </c>
      <c r="X138" s="42" t="n">
        <f aca="false">AVERAGE(Table2785[[#This Row],[4A Freedom to establish religious organizations]:[4B Autonomy of religious organizations]])</f>
        <v>8.75</v>
      </c>
      <c r="Y138" s="42" t="n">
        <v>5</v>
      </c>
      <c r="Z138" s="42" t="n">
        <v>5</v>
      </c>
      <c r="AA138" s="42" t="n">
        <v>7.5</v>
      </c>
      <c r="AB138" s="42" t="n">
        <v>5</v>
      </c>
      <c r="AC138" s="42" t="n">
        <v>7.5</v>
      </c>
      <c r="AD138" s="42" t="e">
        <f aca="false">AVERAGE(Table2785[[#This Row],[5Ci Political parties]:[5ciii educational, sporting and cultural organizations]])</f>
        <v>#N/A</v>
      </c>
      <c r="AE138" s="42" t="n">
        <v>2.5</v>
      </c>
      <c r="AF138" s="42" t="n">
        <v>2.5</v>
      </c>
      <c r="AG138" s="42" t="n">
        <v>10</v>
      </c>
      <c r="AH138" s="42" t="e">
        <f aca="false">AVERAGE(Table2785[[#This Row],[5Di Political parties]:[5diii educational, sporting and cultural organizations5]])</f>
        <v>#N/A</v>
      </c>
      <c r="AI138" s="42" t="n">
        <f aca="false">AVERAGE(Y138,Z138,AD138,AH138)</f>
        <v>5.41666666666667</v>
      </c>
      <c r="AJ138" s="42" t="n">
        <v>7.90721017785637</v>
      </c>
      <c r="AK138" s="47" t="n">
        <v>4</v>
      </c>
      <c r="AL138" s="47" t="n">
        <v>5.5</v>
      </c>
      <c r="AM138" s="47" t="n">
        <v>7.5</v>
      </c>
      <c r="AN138" s="47" t="n">
        <v>7.5</v>
      </c>
      <c r="AO138" s="47" t="n">
        <f aca="false">AVERAGE(Table2785[[#This Row],[6Di Access to foreign television (cable/ satellite)]:[6Dii Access to foreign newspapers]])</f>
        <v>7.5</v>
      </c>
      <c r="AP138" s="47" t="n">
        <v>10</v>
      </c>
      <c r="AQ138" s="42" t="n">
        <f aca="false">AVERAGE(AJ138:AL138,AO138:AP138)</f>
        <v>6.98144203557127</v>
      </c>
      <c r="AR138" s="42" t="n">
        <v>5</v>
      </c>
      <c r="AS138" s="42" t="n">
        <v>10</v>
      </c>
      <c r="AT138" s="42" t="n">
        <v>10</v>
      </c>
      <c r="AU138" s="42" t="n">
        <f aca="false">IFERROR(AVERAGE(AS138:AT138),"-")</f>
        <v>10</v>
      </c>
      <c r="AV138" s="42" t="n">
        <f aca="false">AVERAGE(AR138,AU138)</f>
        <v>7.5</v>
      </c>
      <c r="AW138" s="43" t="n">
        <f aca="false">AVERAGE(Table2785[[#This Row],[RULE OF LAW]],Table2785[[#This Row],[SECURITY &amp; SAFETY]],Table2785[[#This Row],[PERSONAL FREEDOM (minus Security &amp;Safety and Rule of Law)]],Table2785[[#This Row],[PERSONAL FREEDOM (minus Security &amp;Safety and Rule of Law)]])</f>
        <v>6.45655690196983</v>
      </c>
      <c r="AX138" s="44" t="n">
        <v>6.71</v>
      </c>
      <c r="AY138" s="45" t="n">
        <f aca="false">AVERAGE(Table2785[[#This Row],[PERSONAL FREEDOM]:[ECONOMIC FREEDOM]])</f>
        <v>6.58327845098491</v>
      </c>
      <c r="AZ138" s="61" t="n">
        <f aca="false">RANK(BA138,$BA$2:$BA$154)</f>
        <v>97</v>
      </c>
      <c r="BA138" s="30" t="n">
        <f aca="false">ROUND(AY138, 2)</f>
        <v>6.58</v>
      </c>
      <c r="BB138" s="43" t="n">
        <f aca="false">Table2785[[#This Row],[1 Rule of Law]]</f>
        <v>4.50476190476191</v>
      </c>
      <c r="BC138" s="43" t="n">
        <f aca="false">Table2785[[#This Row],[2 Security &amp; Safety]]</f>
        <v>6.52888888888889</v>
      </c>
      <c r="BD138" s="43" t="n">
        <f aca="false">AVERAGE(AQ138,U138,AI138,AV138,X138)</f>
        <v>7.39628840711426</v>
      </c>
    </row>
    <row r="139" customFormat="false" ht="15" hidden="false" customHeight="true" outlineLevel="0" collapsed="false">
      <c r="A139" s="41" t="s">
        <v>187</v>
      </c>
      <c r="B139" s="42" t="n">
        <v>5.1</v>
      </c>
      <c r="C139" s="42" t="n">
        <v>3.9</v>
      </c>
      <c r="D139" s="42" t="n">
        <v>5.1</v>
      </c>
      <c r="E139" s="42" t="n">
        <v>4.71111111111111</v>
      </c>
      <c r="F139" s="42" t="n">
        <v>8</v>
      </c>
      <c r="G139" s="42" t="n">
        <v>5</v>
      </c>
      <c r="H139" s="42" t="n">
        <v>9.34116943413687</v>
      </c>
      <c r="I139" s="42" t="n">
        <v>5</v>
      </c>
      <c r="J139" s="42" t="n">
        <v>8.9418781820986</v>
      </c>
      <c r="K139" s="42" t="n">
        <v>6.81665049312495</v>
      </c>
      <c r="L139" s="42" t="n">
        <f aca="false">AVERAGE(Table2785[[#This Row],[2Bi Disappearance]:[2Bv Terrorism Injured ]])</f>
        <v>7.01993962187208</v>
      </c>
      <c r="M139" s="42" t="n">
        <v>10</v>
      </c>
      <c r="N139" s="42" t="n">
        <v>10</v>
      </c>
      <c r="O139" s="47" t="n">
        <v>10</v>
      </c>
      <c r="P139" s="47" t="n">
        <f aca="false">AVERAGE(Table2785[[#This Row],[2Ci Female Genital Mutilation]:[2Ciii Equal Inheritance Rights]])</f>
        <v>10</v>
      </c>
      <c r="Q139" s="42" t="n">
        <f aca="false">AVERAGE(F139,L139,P139)</f>
        <v>8.33997987395736</v>
      </c>
      <c r="R139" s="42" t="n">
        <v>10</v>
      </c>
      <c r="S139" s="42" t="n">
        <v>10</v>
      </c>
      <c r="T139" s="42" t="n">
        <v>10</v>
      </c>
      <c r="U139" s="42" t="n">
        <f aca="false">AVERAGE(R139:T139)</f>
        <v>10</v>
      </c>
      <c r="V139" s="42" t="n">
        <v>7.5</v>
      </c>
      <c r="W139" s="42" t="n">
        <v>7.5</v>
      </c>
      <c r="X139" s="42" t="n">
        <f aca="false">AVERAGE(Table2785[[#This Row],[4A Freedom to establish religious organizations]:[4B Autonomy of religious organizations]])</f>
        <v>7.5</v>
      </c>
      <c r="Y139" s="42" t="n">
        <v>7.5</v>
      </c>
      <c r="Z139" s="42" t="n">
        <v>7.5</v>
      </c>
      <c r="AA139" s="42" t="n">
        <v>7.5</v>
      </c>
      <c r="AB139" s="42" t="n">
        <v>7.5</v>
      </c>
      <c r="AC139" s="42" t="n">
        <v>7.5</v>
      </c>
      <c r="AD139" s="42" t="e">
        <f aca="false">AVERAGE(Table2785[[#This Row],[5Ci Political parties]:[5ciii educational, sporting and cultural organizations]])</f>
        <v>#N/A</v>
      </c>
      <c r="AE139" s="42" t="n">
        <v>10</v>
      </c>
      <c r="AF139" s="42" t="n">
        <v>7.5</v>
      </c>
      <c r="AG139" s="42" t="n">
        <v>7.5</v>
      </c>
      <c r="AH139" s="42" t="e">
        <f aca="false">AVERAGE(Table2785[[#This Row],[5Di Political parties]:[5diii educational, sporting and cultural organizations5]])</f>
        <v>#N/A</v>
      </c>
      <c r="AI139" s="42" t="n">
        <f aca="false">AVERAGE(Y139,Z139,AD139,AH139)</f>
        <v>7.70833333333333</v>
      </c>
      <c r="AJ139" s="42" t="n">
        <v>8.50265780485651</v>
      </c>
      <c r="AK139" s="47" t="n">
        <v>3</v>
      </c>
      <c r="AL139" s="47" t="n">
        <v>3.75</v>
      </c>
      <c r="AM139" s="47" t="n">
        <v>7.5</v>
      </c>
      <c r="AN139" s="47" t="n">
        <v>7.5</v>
      </c>
      <c r="AO139" s="47" t="n">
        <f aca="false">AVERAGE(Table2785[[#This Row],[6Di Access to foreign television (cable/ satellite)]:[6Dii Access to foreign newspapers]])</f>
        <v>7.5</v>
      </c>
      <c r="AP139" s="47" t="n">
        <v>5</v>
      </c>
      <c r="AQ139" s="42" t="n">
        <f aca="false">AVERAGE(AJ139:AL139,AO139:AP139)</f>
        <v>5.5505315609713</v>
      </c>
      <c r="AR139" s="42" t="n">
        <v>5</v>
      </c>
      <c r="AS139" s="42" t="s">
        <v>60</v>
      </c>
      <c r="AT139" s="42" t="s">
        <v>60</v>
      </c>
      <c r="AU139" s="42" t="str">
        <f aca="false">IFERROR(AVERAGE(AS139:AT139),"-")</f>
        <v>-</v>
      </c>
      <c r="AV139" s="42" t="n">
        <f aca="false">AVERAGE(AR139,AU139)</f>
        <v>5</v>
      </c>
      <c r="AW139" s="43" t="n">
        <f aca="false">AVERAGE(Table2785[[#This Row],[RULE OF LAW]],Table2785[[#This Row],[SECURITY &amp; SAFETY]],Table2785[[#This Row],[PERSONAL FREEDOM (minus Security &amp;Safety and Rule of Law)]],Table2785[[#This Row],[PERSONAL FREEDOM (minus Security &amp;Safety and Rule of Law)]])</f>
        <v>6.83865923569758</v>
      </c>
      <c r="AX139" s="44" t="n">
        <v>6.62</v>
      </c>
      <c r="AY139" s="45" t="n">
        <f aca="false">AVERAGE(Table2785[[#This Row],[PERSONAL FREEDOM]:[ECONOMIC FREEDOM]])</f>
        <v>6.72932961784879</v>
      </c>
      <c r="AZ139" s="61" t="n">
        <f aca="false">RANK(BA139,$BA$2:$BA$154)</f>
        <v>86</v>
      </c>
      <c r="BA139" s="30" t="n">
        <f aca="false">ROUND(AY139, 2)</f>
        <v>6.73</v>
      </c>
      <c r="BB139" s="43" t="n">
        <f aca="false">Table2785[[#This Row],[1 Rule of Law]]</f>
        <v>4.71111111111111</v>
      </c>
      <c r="BC139" s="43" t="n">
        <f aca="false">Table2785[[#This Row],[2 Security &amp; Safety]]</f>
        <v>8.33997987395736</v>
      </c>
      <c r="BD139" s="43" t="n">
        <f aca="false">AVERAGE(AQ139,U139,AI139,AV139,X139)</f>
        <v>7.15177297886093</v>
      </c>
    </row>
    <row r="140" customFormat="false" ht="15" hidden="false" customHeight="true" outlineLevel="0" collapsed="false">
      <c r="A140" s="41" t="s">
        <v>188</v>
      </c>
      <c r="B140" s="42" t="s">
        <v>60</v>
      </c>
      <c r="C140" s="42" t="s">
        <v>60</v>
      </c>
      <c r="D140" s="42" t="s">
        <v>60</v>
      </c>
      <c r="E140" s="42" t="n">
        <v>3.852386</v>
      </c>
      <c r="F140" s="42" t="n">
        <v>5.88</v>
      </c>
      <c r="G140" s="42" t="n">
        <v>10</v>
      </c>
      <c r="H140" s="42" t="n">
        <v>10</v>
      </c>
      <c r="I140" s="42" t="n">
        <v>7.5</v>
      </c>
      <c r="J140" s="42" t="n">
        <v>10</v>
      </c>
      <c r="K140" s="42" t="n">
        <v>10</v>
      </c>
      <c r="L140" s="42" t="n">
        <f aca="false">AVERAGE(Table2785[[#This Row],[2Bi Disappearance]:[2Bv Terrorism Injured ]])</f>
        <v>9.5</v>
      </c>
      <c r="M140" s="42" t="n">
        <v>9.4</v>
      </c>
      <c r="N140" s="42" t="n">
        <v>10</v>
      </c>
      <c r="O140" s="47" t="n">
        <v>5</v>
      </c>
      <c r="P140" s="47" t="n">
        <f aca="false">AVERAGE(Table2785[[#This Row],[2Ci Female Genital Mutilation]:[2Ciii Equal Inheritance Rights]])</f>
        <v>8.13333333333333</v>
      </c>
      <c r="Q140" s="42" t="n">
        <f aca="false">AVERAGE(F140,L140,P140)</f>
        <v>7.83777777777778</v>
      </c>
      <c r="R140" s="42" t="n">
        <v>0</v>
      </c>
      <c r="S140" s="42" t="n">
        <v>5</v>
      </c>
      <c r="T140" s="42" t="n">
        <v>0</v>
      </c>
      <c r="U140" s="42" t="n">
        <f aca="false">AVERAGE(R140:T140)</f>
        <v>1.66666666666667</v>
      </c>
      <c r="V140" s="42" t="n">
        <v>7.5</v>
      </c>
      <c r="W140" s="42" t="n">
        <v>7.5</v>
      </c>
      <c r="X140" s="42" t="n">
        <f aca="false">AVERAGE(Table2785[[#This Row],[4A Freedom to establish religious organizations]:[4B Autonomy of religious organizations]])</f>
        <v>7.5</v>
      </c>
      <c r="Y140" s="42" t="n">
        <v>5</v>
      </c>
      <c r="Z140" s="42" t="n">
        <v>5</v>
      </c>
      <c r="AA140" s="42" t="n">
        <v>5</v>
      </c>
      <c r="AB140" s="42" t="n">
        <v>5</v>
      </c>
      <c r="AC140" s="42" t="n">
        <v>7.5</v>
      </c>
      <c r="AD140" s="42" t="e">
        <f aca="false">AVERAGE(Table2785[[#This Row],[5Ci Political parties]:[5ciii educational, sporting and cultural organizations]])</f>
        <v>#N/A</v>
      </c>
      <c r="AE140" s="42" t="n">
        <v>5</v>
      </c>
      <c r="AF140" s="42" t="n">
        <v>7.5</v>
      </c>
      <c r="AG140" s="42" t="n">
        <v>7.5</v>
      </c>
      <c r="AH140" s="42" t="e">
        <f aca="false">AVERAGE(Table2785[[#This Row],[5Di Political parties]:[5diii educational, sporting and cultural organizations5]])</f>
        <v>#N/A</v>
      </c>
      <c r="AI140" s="42" t="n">
        <f aca="false">AVERAGE(Y140,Z140,AD140,AH140)</f>
        <v>5.625</v>
      </c>
      <c r="AJ140" s="42" t="n">
        <v>10</v>
      </c>
      <c r="AK140" s="47" t="n">
        <v>2.66666666666667</v>
      </c>
      <c r="AL140" s="47" t="n">
        <v>3.25</v>
      </c>
      <c r="AM140" s="47" t="n">
        <v>7.5</v>
      </c>
      <c r="AN140" s="47" t="n">
        <v>7.5</v>
      </c>
      <c r="AO140" s="47" t="n">
        <f aca="false">AVERAGE(Table2785[[#This Row],[6Di Access to foreign television (cable/ satellite)]:[6Dii Access to foreign newspapers]])</f>
        <v>7.5</v>
      </c>
      <c r="AP140" s="47" t="n">
        <v>7.5</v>
      </c>
      <c r="AQ140" s="42" t="n">
        <f aca="false">AVERAGE(AJ140:AL140,AO140:AP140)</f>
        <v>6.18333333333333</v>
      </c>
      <c r="AR140" s="42" t="n">
        <v>5</v>
      </c>
      <c r="AS140" s="42" t="n">
        <v>0</v>
      </c>
      <c r="AT140" s="42" t="n">
        <v>0</v>
      </c>
      <c r="AU140" s="42" t="n">
        <f aca="false">IFERROR(AVERAGE(AS140:AT140),"-")</f>
        <v>0</v>
      </c>
      <c r="AV140" s="42" t="n">
        <f aca="false">AVERAGE(AR140,AU140)</f>
        <v>2.5</v>
      </c>
      <c r="AW140" s="43" t="n">
        <f aca="false">AVERAGE(Table2785[[#This Row],[RULE OF LAW]],Table2785[[#This Row],[SECURITY &amp; SAFETY]],Table2785[[#This Row],[PERSONAL FREEDOM (minus Security &amp;Safety and Rule of Law)]],Table2785[[#This Row],[PERSONAL FREEDOM (minus Security &amp;Safety and Rule of Law)]])</f>
        <v>5.27004094444444</v>
      </c>
      <c r="AX140" s="44" t="n">
        <v>5.55</v>
      </c>
      <c r="AY140" s="45" t="n">
        <f aca="false">AVERAGE(Table2785[[#This Row],[PERSONAL FREEDOM]:[ECONOMIC FREEDOM]])</f>
        <v>5.41002047222222</v>
      </c>
      <c r="AZ140" s="61" t="n">
        <f aca="false">RANK(BA140,$BA$2:$BA$154)</f>
        <v>139</v>
      </c>
      <c r="BA140" s="30" t="n">
        <f aca="false">ROUND(AY140, 2)</f>
        <v>5.41</v>
      </c>
      <c r="BB140" s="43" t="n">
        <f aca="false">Table2785[[#This Row],[1 Rule of Law]]</f>
        <v>3.852386</v>
      </c>
      <c r="BC140" s="43" t="n">
        <f aca="false">Table2785[[#This Row],[2 Security &amp; Safety]]</f>
        <v>7.83777777777778</v>
      </c>
      <c r="BD140" s="43" t="n">
        <f aca="false">AVERAGE(AQ140,U140,AI140,AV140,X140)</f>
        <v>4.695</v>
      </c>
    </row>
    <row r="141" customFormat="false" ht="15" hidden="false" customHeight="true" outlineLevel="0" collapsed="false">
      <c r="A141" s="41" t="s">
        <v>189</v>
      </c>
      <c r="B141" s="42" t="s">
        <v>60</v>
      </c>
      <c r="C141" s="42" t="s">
        <v>60</v>
      </c>
      <c r="D141" s="42" t="s">
        <v>60</v>
      </c>
      <c r="E141" s="42" t="n">
        <v>4.938578</v>
      </c>
      <c r="F141" s="42" t="n">
        <v>0</v>
      </c>
      <c r="G141" s="42" t="n">
        <v>10</v>
      </c>
      <c r="H141" s="42" t="n">
        <v>10</v>
      </c>
      <c r="I141" s="42" t="n">
        <v>7.5</v>
      </c>
      <c r="J141" s="42" t="n">
        <v>10</v>
      </c>
      <c r="K141" s="42" t="n">
        <v>10</v>
      </c>
      <c r="L141" s="42" t="n">
        <f aca="false">AVERAGE(Table2785[[#This Row],[2Bi Disappearance]:[2Bv Terrorism Injured ]])</f>
        <v>9.5</v>
      </c>
      <c r="M141" s="42" t="n">
        <v>10</v>
      </c>
      <c r="N141" s="42" t="n">
        <v>10</v>
      </c>
      <c r="O141" s="47" t="n">
        <v>10</v>
      </c>
      <c r="P141" s="47" t="n">
        <f aca="false">AVERAGE(Table2785[[#This Row],[2Ci Female Genital Mutilation]:[2Ciii Equal Inheritance Rights]])</f>
        <v>10</v>
      </c>
      <c r="Q141" s="42" t="n">
        <f aca="false">AVERAGE(F141,L141,P141)</f>
        <v>6.5</v>
      </c>
      <c r="R141" s="42" t="n">
        <v>10</v>
      </c>
      <c r="S141" s="42" t="n">
        <v>10</v>
      </c>
      <c r="T141" s="42" t="n">
        <v>10</v>
      </c>
      <c r="U141" s="42" t="n">
        <f aca="false">AVERAGE(R141:T141)</f>
        <v>10</v>
      </c>
      <c r="V141" s="42" t="s">
        <v>60</v>
      </c>
      <c r="W141" s="42" t="s">
        <v>60</v>
      </c>
      <c r="X141" s="42" t="s">
        <v>60</v>
      </c>
      <c r="Y141" s="42" t="s">
        <v>60</v>
      </c>
      <c r="Z141" s="42" t="s">
        <v>60</v>
      </c>
      <c r="AA141" s="42" t="s">
        <v>60</v>
      </c>
      <c r="AB141" s="42" t="s">
        <v>60</v>
      </c>
      <c r="AC141" s="42" t="s">
        <v>60</v>
      </c>
      <c r="AD141" s="42" t="s">
        <v>60</v>
      </c>
      <c r="AE141" s="42" t="s">
        <v>60</v>
      </c>
      <c r="AF141" s="42" t="s">
        <v>60</v>
      </c>
      <c r="AG141" s="42" t="s">
        <v>60</v>
      </c>
      <c r="AH141" s="42" t="s">
        <v>60</v>
      </c>
      <c r="AI141" s="42" t="s">
        <v>60</v>
      </c>
      <c r="AJ141" s="42" t="n">
        <v>10</v>
      </c>
      <c r="AK141" s="47" t="n">
        <v>8</v>
      </c>
      <c r="AL141" s="47" t="n">
        <v>7</v>
      </c>
      <c r="AM141" s="47" t="s">
        <v>60</v>
      </c>
      <c r="AN141" s="47" t="s">
        <v>60</v>
      </c>
      <c r="AO141" s="47" t="s">
        <v>60</v>
      </c>
      <c r="AP141" s="47" t="s">
        <v>60</v>
      </c>
      <c r="AQ141" s="42" t="n">
        <f aca="false">AVERAGE(AJ141:AL141,AO141:AP141)</f>
        <v>8.33333333333333</v>
      </c>
      <c r="AR141" s="42" t="n">
        <v>10</v>
      </c>
      <c r="AS141" s="42" t="n">
        <v>0</v>
      </c>
      <c r="AT141" s="42" t="n">
        <v>0</v>
      </c>
      <c r="AU141" s="42" t="n">
        <f aca="false">IFERROR(AVERAGE(AS141:AT141),"-")</f>
        <v>0</v>
      </c>
      <c r="AV141" s="42" t="n">
        <f aca="false">AVERAGE(AR141,AU141)</f>
        <v>5</v>
      </c>
      <c r="AW141" s="43" t="n">
        <f aca="false">AVERAGE(Table2785[[#This Row],[RULE OF LAW]],Table2785[[#This Row],[SECURITY &amp; SAFETY]],Table2785[[#This Row],[PERSONAL FREEDOM (minus Security &amp;Safety and Rule of Law)]],Table2785[[#This Row],[PERSONAL FREEDOM (minus Security &amp;Safety and Rule of Law)]])</f>
        <v>6.74853338888889</v>
      </c>
      <c r="AX141" s="44" t="n">
        <v>6.88</v>
      </c>
      <c r="AY141" s="45" t="n">
        <f aca="false">AVERAGE(Table2785[[#This Row],[PERSONAL FREEDOM]:[ECONOMIC FREEDOM]])</f>
        <v>6.81426669444445</v>
      </c>
      <c r="AZ141" s="61" t="n">
        <f aca="false">RANK(BA141,$BA$2:$BA$154)</f>
        <v>82</v>
      </c>
      <c r="BA141" s="30" t="n">
        <f aca="false">ROUND(AY141, 2)</f>
        <v>6.81</v>
      </c>
      <c r="BB141" s="43" t="n">
        <f aca="false">Table2785[[#This Row],[1 Rule of Law]]</f>
        <v>4.938578</v>
      </c>
      <c r="BC141" s="43" t="n">
        <f aca="false">Table2785[[#This Row],[2 Security &amp; Safety]]</f>
        <v>6.5</v>
      </c>
      <c r="BD141" s="43" t="n">
        <f aca="false">AVERAGE(AQ141,U141,AI141,AV141,X141)</f>
        <v>7.77777777777778</v>
      </c>
    </row>
    <row r="142" customFormat="false" ht="15" hidden="false" customHeight="true" outlineLevel="0" collapsed="false">
      <c r="A142" s="41" t="s">
        <v>190</v>
      </c>
      <c r="B142" s="42" t="n">
        <v>4.5</v>
      </c>
      <c r="C142" s="42" t="n">
        <v>5.4</v>
      </c>
      <c r="D142" s="42" t="n">
        <v>4.5</v>
      </c>
      <c r="E142" s="42" t="n">
        <v>4.8015873015873</v>
      </c>
      <c r="F142" s="42" t="n">
        <v>9.12</v>
      </c>
      <c r="G142" s="42" t="n">
        <v>10</v>
      </c>
      <c r="H142" s="42" t="n">
        <v>10</v>
      </c>
      <c r="I142" s="42" t="n">
        <v>2.5</v>
      </c>
      <c r="J142" s="42" t="n">
        <v>10</v>
      </c>
      <c r="K142" s="42" t="n">
        <v>10</v>
      </c>
      <c r="L142" s="42" t="n">
        <f aca="false">AVERAGE(Table2785[[#This Row],[2Bi Disappearance]:[2Bv Terrorism Injured ]])</f>
        <v>8.5</v>
      </c>
      <c r="M142" s="42" t="n">
        <v>10</v>
      </c>
      <c r="N142" s="42" t="n">
        <v>10</v>
      </c>
      <c r="O142" s="47" t="n">
        <v>0</v>
      </c>
      <c r="P142" s="47" t="n">
        <f aca="false">AVERAGE(Table2785[[#This Row],[2Ci Female Genital Mutilation]:[2Ciii Equal Inheritance Rights]])</f>
        <v>6.66666666666667</v>
      </c>
      <c r="Q142" s="42" t="n">
        <f aca="false">AVERAGE(F142,L142,P142)</f>
        <v>8.09555555555556</v>
      </c>
      <c r="R142" s="42" t="n">
        <v>10</v>
      </c>
      <c r="S142" s="42" t="n">
        <v>0</v>
      </c>
      <c r="T142" s="42" t="n">
        <v>5</v>
      </c>
      <c r="U142" s="42" t="n">
        <f aca="false">AVERAGE(R142:T142)</f>
        <v>5</v>
      </c>
      <c r="V142" s="42" t="n">
        <v>2.5</v>
      </c>
      <c r="W142" s="42" t="n">
        <v>5</v>
      </c>
      <c r="X142" s="42" t="n">
        <f aca="false">AVERAGE(Table2785[[#This Row],[4A Freedom to establish religious organizations]:[4B Autonomy of religious organizations]])</f>
        <v>3.75</v>
      </c>
      <c r="Y142" s="42" t="n">
        <v>7.5</v>
      </c>
      <c r="Z142" s="42" t="n">
        <v>5</v>
      </c>
      <c r="AA142" s="42" t="n">
        <v>7.5</v>
      </c>
      <c r="AB142" s="42" t="n">
        <v>7.5</v>
      </c>
      <c r="AC142" s="42" t="n">
        <v>5</v>
      </c>
      <c r="AD142" s="42" t="e">
        <f aca="false">AVERAGE(Table2785[[#This Row],[5Ci Political parties]:[5ciii educational, sporting and cultural organizations]])</f>
        <v>#N/A</v>
      </c>
      <c r="AE142" s="42" t="n">
        <v>7.5</v>
      </c>
      <c r="AF142" s="42" t="n">
        <v>7.5</v>
      </c>
      <c r="AG142" s="42" t="n">
        <v>7.5</v>
      </c>
      <c r="AH142" s="42" t="e">
        <f aca="false">AVERAGE(Table2785[[#This Row],[5Di Political parties]:[5diii educational, sporting and cultural organizations5]])</f>
        <v>#N/A</v>
      </c>
      <c r="AI142" s="42" t="e">
        <f aca="false">AVERAGE(Y142,Z142,AD142,AH142)</f>
        <v>#N/A</v>
      </c>
      <c r="AJ142" s="42" t="n">
        <v>10</v>
      </c>
      <c r="AK142" s="47" t="n">
        <v>4</v>
      </c>
      <c r="AL142" s="47" t="n">
        <v>5.5</v>
      </c>
      <c r="AM142" s="47" t="n">
        <v>10</v>
      </c>
      <c r="AN142" s="47" t="n">
        <v>7.5</v>
      </c>
      <c r="AO142" s="47" t="n">
        <f aca="false">AVERAGE(Table2785[[#This Row],[6Di Access to foreign television (cable/ satellite)]:[6Dii Access to foreign newspapers]])</f>
        <v>8.75</v>
      </c>
      <c r="AP142" s="47" t="n">
        <v>5</v>
      </c>
      <c r="AQ142" s="42" t="n">
        <f aca="false">AVERAGE(AJ142:AL142,AO142:AP142)</f>
        <v>6.65</v>
      </c>
      <c r="AR142" s="42" t="n">
        <v>10</v>
      </c>
      <c r="AS142" s="42" t="n">
        <v>0</v>
      </c>
      <c r="AT142" s="42" t="n">
        <v>0</v>
      </c>
      <c r="AU142" s="42" t="n">
        <f aca="false">IFERROR(AVERAGE(AS142:AT142),"-")</f>
        <v>0</v>
      </c>
      <c r="AV142" s="42" t="n">
        <f aca="false">AVERAGE(AR142,AU142)</f>
        <v>5</v>
      </c>
      <c r="AW142" s="43" t="n">
        <f aca="false">AVERAGE(Table2785[[#This Row],[RULE OF LAW]],Table2785[[#This Row],[SECURITY &amp; SAFETY]],Table2785[[#This Row],[PERSONAL FREEDOM (minus Security &amp;Safety and Rule of Law)]],Table2785[[#This Row],[PERSONAL FREEDOM (minus Security &amp;Safety and Rule of Law)]])</f>
        <v>5.93095238095238</v>
      </c>
      <c r="AX142" s="44" t="n">
        <v>6.58</v>
      </c>
      <c r="AY142" s="45" t="n">
        <f aca="false">AVERAGE(Table2785[[#This Row],[PERSONAL FREEDOM]:[ECONOMIC FREEDOM]])</f>
        <v>6.25547619047619</v>
      </c>
      <c r="AZ142" s="61" t="n">
        <f aca="false">RANK(BA142,$BA$2:$BA$154)</f>
        <v>116</v>
      </c>
      <c r="BA142" s="30" t="n">
        <f aca="false">ROUND(AY142, 2)</f>
        <v>6.26</v>
      </c>
      <c r="BB142" s="43" t="n">
        <f aca="false">Table2785[[#This Row],[1 Rule of Law]]</f>
        <v>4.8015873015873</v>
      </c>
      <c r="BC142" s="43" t="n">
        <f aca="false">Table2785[[#This Row],[2 Security &amp; Safety]]</f>
        <v>8.09555555555556</v>
      </c>
      <c r="BD142" s="43" t="e">
        <f aca="false">AVERAGE(AQ142,U142,AI142,AV142,X142)</f>
        <v>#N/A</v>
      </c>
    </row>
    <row r="143" customFormat="false" ht="15" hidden="false" customHeight="true" outlineLevel="0" collapsed="false">
      <c r="A143" s="41" t="s">
        <v>191</v>
      </c>
      <c r="B143" s="42" t="n">
        <v>4.5</v>
      </c>
      <c r="C143" s="42" t="n">
        <v>5.2</v>
      </c>
      <c r="D143" s="42" t="n">
        <v>3.9</v>
      </c>
      <c r="E143" s="42" t="n">
        <v>4.56349206349206</v>
      </c>
      <c r="F143" s="42" t="n">
        <v>8.96</v>
      </c>
      <c r="G143" s="42" t="n">
        <v>10</v>
      </c>
      <c r="H143" s="42" t="n">
        <v>6.34670505950808</v>
      </c>
      <c r="I143" s="42" t="n">
        <v>2.5</v>
      </c>
      <c r="J143" s="42" t="n">
        <v>8.88283952497904</v>
      </c>
      <c r="K143" s="42" t="n">
        <v>8.74589727320228</v>
      </c>
      <c r="L143" s="42" t="n">
        <f aca="false">AVERAGE(Table2785[[#This Row],[2Bi Disappearance]:[2Bv Terrorism Injured ]])</f>
        <v>7.29508837153788</v>
      </c>
      <c r="M143" s="42" t="n">
        <v>9.5</v>
      </c>
      <c r="N143" s="42" t="n">
        <v>10</v>
      </c>
      <c r="O143" s="47" t="n">
        <v>10</v>
      </c>
      <c r="P143" s="47" t="n">
        <f aca="false">AVERAGE(Table2785[[#This Row],[2Ci Female Genital Mutilation]:[2Ciii Equal Inheritance Rights]])</f>
        <v>9.83333333333333</v>
      </c>
      <c r="Q143" s="42" t="n">
        <f aca="false">AVERAGE(F143,L143,P143)</f>
        <v>8.6961405682904</v>
      </c>
      <c r="R143" s="42" t="n">
        <v>10</v>
      </c>
      <c r="S143" s="42" t="n">
        <v>10</v>
      </c>
      <c r="T143" s="42" t="n">
        <v>10</v>
      </c>
      <c r="U143" s="42" t="n">
        <f aca="false">AVERAGE(R143:T143)</f>
        <v>10</v>
      </c>
      <c r="V143" s="42" t="n">
        <v>5</v>
      </c>
      <c r="W143" s="42" t="n">
        <v>5</v>
      </c>
      <c r="X143" s="42" t="n">
        <f aca="false">AVERAGE(Table2785[[#This Row],[4A Freedom to establish religious organizations]:[4B Autonomy of religious organizations]])</f>
        <v>5</v>
      </c>
      <c r="Y143" s="42" t="n">
        <v>7.5</v>
      </c>
      <c r="Z143" s="42" t="n">
        <v>7.5</v>
      </c>
      <c r="AA143" s="42" t="n">
        <v>5</v>
      </c>
      <c r="AB143" s="42" t="n">
        <v>7.5</v>
      </c>
      <c r="AC143" s="42" t="n">
        <v>5</v>
      </c>
      <c r="AD143" s="42" t="e">
        <f aca="false">AVERAGE(Table2785[[#This Row],[5Ci Political parties]:[5ciii educational, sporting and cultural organizations]])</f>
        <v>#N/A</v>
      </c>
      <c r="AE143" s="42" t="n">
        <v>7.5</v>
      </c>
      <c r="AF143" s="42" t="n">
        <v>7.5</v>
      </c>
      <c r="AG143" s="42" t="n">
        <v>7.5</v>
      </c>
      <c r="AH143" s="42" t="e">
        <f aca="false">AVERAGE(Table2785[[#This Row],[5Di Political parties]:[5diii educational, sporting and cultural organizations5]])</f>
        <v>#N/A</v>
      </c>
      <c r="AI143" s="42" t="e">
        <f aca="false">AVERAGE(Y143,Z143,AD143,AH143)</f>
        <v>#N/A</v>
      </c>
      <c r="AJ143" s="42" t="n">
        <v>10</v>
      </c>
      <c r="AK143" s="47" t="n">
        <v>3</v>
      </c>
      <c r="AL143" s="47" t="n">
        <v>4</v>
      </c>
      <c r="AM143" s="47" t="n">
        <v>10</v>
      </c>
      <c r="AN143" s="47" t="n">
        <v>10</v>
      </c>
      <c r="AO143" s="47" t="n">
        <f aca="false">AVERAGE(Table2785[[#This Row],[6Di Access to foreign television (cable/ satellite)]:[6Dii Access to foreign newspapers]])</f>
        <v>10</v>
      </c>
      <c r="AP143" s="47" t="n">
        <v>5</v>
      </c>
      <c r="AQ143" s="42" t="n">
        <f aca="false">AVERAGE(AJ143:AL143,AO143:AP143)</f>
        <v>6.4</v>
      </c>
      <c r="AR143" s="42" t="n">
        <v>10</v>
      </c>
      <c r="AS143" s="42" t="n">
        <v>10</v>
      </c>
      <c r="AT143" s="42" t="n">
        <v>10</v>
      </c>
      <c r="AU143" s="42" t="n">
        <f aca="false">IFERROR(AVERAGE(AS143:AT143),"-")</f>
        <v>10</v>
      </c>
      <c r="AV143" s="42" t="n">
        <f aca="false">AVERAGE(AR143,AU143)</f>
        <v>10</v>
      </c>
      <c r="AW143" s="43" t="n">
        <f aca="false">AVERAGE(Table2785[[#This Row],[RULE OF LAW]],Table2785[[#This Row],[SECURITY &amp; SAFETY]],Table2785[[#This Row],[PERSONAL FREEDOM (minus Security &amp;Safety and Rule of Law)]],Table2785[[#This Row],[PERSONAL FREEDOM (minus Security &amp;Safety and Rule of Law)]])</f>
        <v>7.16324149127895</v>
      </c>
      <c r="AX143" s="44" t="n">
        <v>7.03</v>
      </c>
      <c r="AY143" s="45" t="n">
        <f aca="false">AVERAGE(Table2785[[#This Row],[PERSONAL FREEDOM]:[ECONOMIC FREEDOM]])</f>
        <v>7.09662074563948</v>
      </c>
      <c r="AZ143" s="61" t="n">
        <f aca="false">RANK(BA143,$BA$2:$BA$154)</f>
        <v>61</v>
      </c>
      <c r="BA143" s="30" t="n">
        <f aca="false">ROUND(AY143, 2)</f>
        <v>7.1</v>
      </c>
      <c r="BB143" s="43" t="n">
        <f aca="false">Table2785[[#This Row],[1 Rule of Law]]</f>
        <v>4.56349206349206</v>
      </c>
      <c r="BC143" s="43" t="n">
        <f aca="false">Table2785[[#This Row],[2 Security &amp; Safety]]</f>
        <v>8.6961405682904</v>
      </c>
      <c r="BD143" s="43" t="e">
        <f aca="false">AVERAGE(AQ143,U143,AI143,AV143,X143)</f>
        <v>#N/A</v>
      </c>
    </row>
    <row r="144" customFormat="false" ht="15" hidden="false" customHeight="true" outlineLevel="0" collapsed="false">
      <c r="A144" s="41" t="s">
        <v>192</v>
      </c>
      <c r="B144" s="42" t="n">
        <v>2.3</v>
      </c>
      <c r="C144" s="42" t="n">
        <v>4.8</v>
      </c>
      <c r="D144" s="42" t="n">
        <v>3.6</v>
      </c>
      <c r="E144" s="42" t="n">
        <v>3.58730158730159</v>
      </c>
      <c r="F144" s="42" t="n">
        <v>5.72</v>
      </c>
      <c r="G144" s="42" t="n">
        <v>5</v>
      </c>
      <c r="H144" s="42" t="n">
        <v>10</v>
      </c>
      <c r="I144" s="42" t="n">
        <v>5</v>
      </c>
      <c r="J144" s="42" t="n">
        <v>10</v>
      </c>
      <c r="K144" s="42" t="n">
        <v>10</v>
      </c>
      <c r="L144" s="42" t="n">
        <f aca="false">AVERAGE(Table2785[[#This Row],[2Bi Disappearance]:[2Bv Terrorism Injured ]])</f>
        <v>8</v>
      </c>
      <c r="M144" s="42" t="n">
        <v>9.9</v>
      </c>
      <c r="N144" s="42" t="n">
        <v>10</v>
      </c>
      <c r="O144" s="47" t="n">
        <v>0</v>
      </c>
      <c r="P144" s="47" t="n">
        <f aca="false">AVERAGE(Table2785[[#This Row],[2Ci Female Genital Mutilation]:[2Ciii Equal Inheritance Rights]])</f>
        <v>6.63333333333333</v>
      </c>
      <c r="Q144" s="42" t="n">
        <f aca="false">AVERAGE(F144,L144,P144)</f>
        <v>6.78444444444444</v>
      </c>
      <c r="R144" s="42" t="n">
        <v>10</v>
      </c>
      <c r="S144" s="42" t="n">
        <v>10</v>
      </c>
      <c r="T144" s="42" t="n">
        <v>5</v>
      </c>
      <c r="U144" s="42" t="n">
        <f aca="false">AVERAGE(R144:T144)</f>
        <v>8.33333333333333</v>
      </c>
      <c r="V144" s="42" t="n">
        <v>7.5</v>
      </c>
      <c r="W144" s="42" t="n">
        <v>5</v>
      </c>
      <c r="X144" s="42" t="n">
        <f aca="false">AVERAGE(Table2785[[#This Row],[4A Freedom to establish religious organizations]:[4B Autonomy of religious organizations]])</f>
        <v>6.25</v>
      </c>
      <c r="Y144" s="42" t="n">
        <v>5</v>
      </c>
      <c r="Z144" s="42" t="n">
        <v>5</v>
      </c>
      <c r="AA144" s="42" t="n">
        <v>5</v>
      </c>
      <c r="AB144" s="42" t="n">
        <v>5</v>
      </c>
      <c r="AC144" s="42" t="n">
        <v>7.5</v>
      </c>
      <c r="AD144" s="42" t="e">
        <f aca="false">AVERAGE(Table2785[[#This Row],[5Ci Political parties]:[5ciii educational, sporting and cultural organizations]])</f>
        <v>#N/A</v>
      </c>
      <c r="AE144" s="42" t="n">
        <v>5</v>
      </c>
      <c r="AF144" s="42" t="n">
        <v>7.5</v>
      </c>
      <c r="AG144" s="42" t="n">
        <v>10</v>
      </c>
      <c r="AH144" s="42" t="e">
        <f aca="false">AVERAGE(Table2785[[#This Row],[5Di Political parties]:[5diii educational, sporting and cultural organizations5]])</f>
        <v>#N/A</v>
      </c>
      <c r="AI144" s="42" t="e">
        <f aca="false">AVERAGE(Y144,Z144,AD144,AH144)</f>
        <v>#N/A</v>
      </c>
      <c r="AJ144" s="42" t="n">
        <v>10</v>
      </c>
      <c r="AK144" s="47" t="n">
        <v>3.66666666666667</v>
      </c>
      <c r="AL144" s="47" t="n">
        <v>4.5</v>
      </c>
      <c r="AM144" s="47" t="n">
        <v>10</v>
      </c>
      <c r="AN144" s="47" t="n">
        <v>7.5</v>
      </c>
      <c r="AO144" s="47" t="n">
        <f aca="false">AVERAGE(Table2785[[#This Row],[6Di Access to foreign television (cable/ satellite)]:[6Dii Access to foreign newspapers]])</f>
        <v>8.75</v>
      </c>
      <c r="AP144" s="47" t="n">
        <v>7.5</v>
      </c>
      <c r="AQ144" s="42" t="n">
        <f aca="false">AVERAGE(AJ144:AL144,AO144:AP144)</f>
        <v>6.88333333333333</v>
      </c>
      <c r="AR144" s="42" t="n">
        <v>5</v>
      </c>
      <c r="AS144" s="42" t="n">
        <v>0</v>
      </c>
      <c r="AT144" s="42" t="n">
        <v>0</v>
      </c>
      <c r="AU144" s="42" t="n">
        <f aca="false">IFERROR(AVERAGE(AS144:AT144),"-")</f>
        <v>0</v>
      </c>
      <c r="AV144" s="42" t="n">
        <f aca="false">AVERAGE(AR144,AU144)</f>
        <v>2.5</v>
      </c>
      <c r="AW144" s="43" t="n">
        <f aca="false">AVERAGE(Table2785[[#This Row],[RULE OF LAW]],Table2785[[#This Row],[SECURITY &amp; SAFETY]],Table2785[[#This Row],[PERSONAL FREEDOM (minus Security &amp;Safety and Rule of Law)]],Table2785[[#This Row],[PERSONAL FREEDOM (minus Security &amp;Safety and Rule of Law)]])</f>
        <v>5.57293650793651</v>
      </c>
      <c r="AX144" s="44" t="n">
        <v>7.22</v>
      </c>
      <c r="AY144" s="45" t="n">
        <f aca="false">AVERAGE(Table2785[[#This Row],[PERSONAL FREEDOM]:[ECONOMIC FREEDOM]])</f>
        <v>6.39646825396825</v>
      </c>
      <c r="AZ144" s="61" t="n">
        <f aca="false">RANK(BA144,$BA$2:$BA$154)</f>
        <v>107</v>
      </c>
      <c r="BA144" s="30" t="n">
        <f aca="false">ROUND(AY144, 2)</f>
        <v>6.4</v>
      </c>
      <c r="BB144" s="43" t="n">
        <f aca="false">Table2785[[#This Row],[1 Rule of Law]]</f>
        <v>3.58730158730159</v>
      </c>
      <c r="BC144" s="43" t="n">
        <f aca="false">Table2785[[#This Row],[2 Security &amp; Safety]]</f>
        <v>6.78444444444444</v>
      </c>
      <c r="BD144" s="43" t="e">
        <f aca="false">AVERAGE(AQ144,U144,AI144,AV144,X144)</f>
        <v>#N/A</v>
      </c>
    </row>
    <row r="145" customFormat="false" ht="15" hidden="false" customHeight="true" outlineLevel="0" collapsed="false">
      <c r="A145" s="41" t="s">
        <v>193</v>
      </c>
      <c r="B145" s="42" t="n">
        <v>4.9</v>
      </c>
      <c r="C145" s="42" t="n">
        <v>5.2</v>
      </c>
      <c r="D145" s="42" t="n">
        <v>3.3</v>
      </c>
      <c r="E145" s="42" t="n">
        <v>4.45555555555556</v>
      </c>
      <c r="F145" s="42" t="n">
        <v>8.28</v>
      </c>
      <c r="G145" s="42" t="n">
        <v>10</v>
      </c>
      <c r="H145" s="42" t="n">
        <v>10</v>
      </c>
      <c r="I145" s="42" t="n">
        <v>7.5</v>
      </c>
      <c r="J145" s="42" t="n">
        <v>9.99268898427328</v>
      </c>
      <c r="K145" s="42" t="n">
        <v>9.84208206030272</v>
      </c>
      <c r="L145" s="42" t="n">
        <f aca="false">AVERAGE(Table2785[[#This Row],[2Bi Disappearance]:[2Bv Terrorism Injured ]])</f>
        <v>9.4669542089152</v>
      </c>
      <c r="M145" s="42" t="n">
        <v>10</v>
      </c>
      <c r="N145" s="42" t="n">
        <v>10</v>
      </c>
      <c r="O145" s="47" t="n">
        <v>10</v>
      </c>
      <c r="P145" s="47" t="n">
        <f aca="false">AVERAGE(Table2785[[#This Row],[2Ci Female Genital Mutilation]:[2Ciii Equal Inheritance Rights]])</f>
        <v>10</v>
      </c>
      <c r="Q145" s="42" t="n">
        <f aca="false">AVERAGE(F145,L145,P145)</f>
        <v>9.24898473630507</v>
      </c>
      <c r="R145" s="42" t="n">
        <v>10</v>
      </c>
      <c r="S145" s="42" t="n">
        <v>10</v>
      </c>
      <c r="T145" s="42" t="n">
        <v>10</v>
      </c>
      <c r="U145" s="42" t="n">
        <f aca="false">AVERAGE(R145:T145)</f>
        <v>10</v>
      </c>
      <c r="V145" s="42" t="n">
        <v>7.5</v>
      </c>
      <c r="W145" s="42" t="n">
        <v>7.5</v>
      </c>
      <c r="X145" s="42" t="n">
        <f aca="false">AVERAGE(Table2785[[#This Row],[4A Freedom to establish religious organizations]:[4B Autonomy of religious organizations]])</f>
        <v>7.5</v>
      </c>
      <c r="Y145" s="42" t="n">
        <v>7.5</v>
      </c>
      <c r="Z145" s="42" t="n">
        <v>7.5</v>
      </c>
      <c r="AA145" s="42" t="n">
        <v>5</v>
      </c>
      <c r="AB145" s="42" t="n">
        <v>7.5</v>
      </c>
      <c r="AC145" s="42" t="n">
        <v>7.5</v>
      </c>
      <c r="AD145" s="42" t="e">
        <f aca="false">AVERAGE(Table2785[[#This Row],[5Ci Political parties]:[5ciii educational, sporting and cultural organizations]])</f>
        <v>#N/A</v>
      </c>
      <c r="AE145" s="42" t="n">
        <v>5</v>
      </c>
      <c r="AF145" s="42" t="n">
        <v>7.5</v>
      </c>
      <c r="AG145" s="42" t="n">
        <v>7.5</v>
      </c>
      <c r="AH145" s="42" t="e">
        <f aca="false">AVERAGE(Table2785[[#This Row],[5Di Political parties]:[5diii educational, sporting and cultural organizations5]])</f>
        <v>#N/A</v>
      </c>
      <c r="AI145" s="42" t="e">
        <f aca="false">AVERAGE(Y145,Z145,AD145,AH145)</f>
        <v>#N/A</v>
      </c>
      <c r="AJ145" s="42" t="n">
        <v>10</v>
      </c>
      <c r="AK145" s="47" t="n">
        <v>3.66666666666667</v>
      </c>
      <c r="AL145" s="47" t="n">
        <v>4.75</v>
      </c>
      <c r="AM145" s="47" t="n">
        <v>10</v>
      </c>
      <c r="AN145" s="47" t="n">
        <v>5</v>
      </c>
      <c r="AO145" s="47" t="n">
        <f aca="false">AVERAGE(Table2785[[#This Row],[6Di Access to foreign television (cable/ satellite)]:[6Dii Access to foreign newspapers]])</f>
        <v>7.5</v>
      </c>
      <c r="AP145" s="47" t="n">
        <v>10</v>
      </c>
      <c r="AQ145" s="42" t="n">
        <f aca="false">AVERAGE(AJ145:AL145,AO145:AP145)</f>
        <v>7.18333333333333</v>
      </c>
      <c r="AR145" s="42" t="n">
        <v>10</v>
      </c>
      <c r="AS145" s="42" t="n">
        <v>10</v>
      </c>
      <c r="AT145" s="42" t="n">
        <v>10</v>
      </c>
      <c r="AU145" s="42" t="n">
        <f aca="false">IFERROR(AVERAGE(AS145:AT145),"-")</f>
        <v>10</v>
      </c>
      <c r="AV145" s="42" t="n">
        <f aca="false">AVERAGE(AR145,AU145)</f>
        <v>10</v>
      </c>
      <c r="AW145" s="43" t="n">
        <f aca="false">AVERAGE(Table2785[[#This Row],[RULE OF LAW]],Table2785[[#This Row],[SECURITY &amp; SAFETY]],Table2785[[#This Row],[PERSONAL FREEDOM (minus Security &amp;Safety and Rule of Law)]],Table2785[[#This Row],[PERSONAL FREEDOM (minus Security &amp;Safety and Rule of Law)]])</f>
        <v>7.60280173963182</v>
      </c>
      <c r="AX145" s="44" t="n">
        <v>6.31</v>
      </c>
      <c r="AY145" s="45" t="n">
        <f aca="false">AVERAGE(Table2785[[#This Row],[PERSONAL FREEDOM]:[ECONOMIC FREEDOM]])</f>
        <v>6.95640086981591</v>
      </c>
      <c r="AZ145" s="61" t="n">
        <f aca="false">RANK(BA145,$BA$2:$BA$154)</f>
        <v>72</v>
      </c>
      <c r="BA145" s="30" t="n">
        <f aca="false">ROUND(AY145, 2)</f>
        <v>6.96</v>
      </c>
      <c r="BB145" s="43" t="n">
        <f aca="false">Table2785[[#This Row],[1 Rule of Law]]</f>
        <v>4.45555555555556</v>
      </c>
      <c r="BC145" s="43" t="n">
        <f aca="false">Table2785[[#This Row],[2 Security &amp; Safety]]</f>
        <v>9.24898473630507</v>
      </c>
      <c r="BD145" s="43" t="e">
        <f aca="false">AVERAGE(AQ145,U145,AI145,AV145,X145)</f>
        <v>#N/A</v>
      </c>
    </row>
    <row r="146" customFormat="false" ht="15" hidden="false" customHeight="true" outlineLevel="0" collapsed="false">
      <c r="A146" s="41" t="s">
        <v>194</v>
      </c>
      <c r="B146" s="42" t="n">
        <v>6.6</v>
      </c>
      <c r="C146" s="42" t="n">
        <v>5.9</v>
      </c>
      <c r="D146" s="42" t="n">
        <v>7.8</v>
      </c>
      <c r="E146" s="42" t="n">
        <v>6.75079365079365</v>
      </c>
      <c r="F146" s="42" t="n">
        <v>8.96</v>
      </c>
      <c r="G146" s="42" t="n">
        <v>10</v>
      </c>
      <c r="H146" s="42" t="n">
        <v>10</v>
      </c>
      <c r="I146" s="42" t="n">
        <v>10</v>
      </c>
      <c r="J146" s="42" t="n">
        <v>10</v>
      </c>
      <c r="K146" s="42" t="n">
        <v>10</v>
      </c>
      <c r="L146" s="42" t="n">
        <f aca="false">AVERAGE(Table2785[[#This Row],[2Bi Disappearance]:[2Bv Terrorism Injured ]])</f>
        <v>10</v>
      </c>
      <c r="M146" s="42" t="s">
        <v>60</v>
      </c>
      <c r="N146" s="42" t="n">
        <v>5</v>
      </c>
      <c r="O146" s="47" t="n">
        <v>0</v>
      </c>
      <c r="P146" s="47" t="n">
        <f aca="false">AVERAGE(Table2785[[#This Row],[2Ci Female Genital Mutilation]:[2Ciii Equal Inheritance Rights]])</f>
        <v>2.5</v>
      </c>
      <c r="Q146" s="42" t="n">
        <f aca="false">AVERAGE(F146,L146,P146)</f>
        <v>7.15333333333333</v>
      </c>
      <c r="R146" s="42" t="n">
        <v>5</v>
      </c>
      <c r="S146" s="42" t="n">
        <v>0</v>
      </c>
      <c r="T146" s="42" t="n">
        <v>0</v>
      </c>
      <c r="U146" s="42" t="n">
        <f aca="false">AVERAGE(R146:T146)</f>
        <v>1.66666666666667</v>
      </c>
      <c r="V146" s="42" t="n">
        <v>0</v>
      </c>
      <c r="W146" s="42" t="n">
        <v>5</v>
      </c>
      <c r="X146" s="42" t="n">
        <f aca="false">AVERAGE(Table2785[[#This Row],[4A Freedom to establish religious organizations]:[4B Autonomy of religious organizations]])</f>
        <v>2.5</v>
      </c>
      <c r="Y146" s="42" t="n">
        <v>0</v>
      </c>
      <c r="Z146" s="42" t="n">
        <v>0</v>
      </c>
      <c r="AA146" s="42" t="n">
        <v>0</v>
      </c>
      <c r="AB146" s="42" t="n">
        <v>0</v>
      </c>
      <c r="AC146" s="42" t="n">
        <v>5</v>
      </c>
      <c r="AD146" s="42" t="e">
        <f aca="false">AVERAGE(Table2785[[#This Row],[5Ci Political parties]:[5ciii educational, sporting and cultural organizations]])</f>
        <v>#N/A</v>
      </c>
      <c r="AE146" s="42" t="n">
        <v>0</v>
      </c>
      <c r="AF146" s="42" t="n">
        <v>0</v>
      </c>
      <c r="AG146" s="42" t="n">
        <v>2.5</v>
      </c>
      <c r="AH146" s="42" t="e">
        <f aca="false">AVERAGE(Table2785[[#This Row],[5Di Political parties]:[5diii educational, sporting and cultural organizations5]])</f>
        <v>#N/A</v>
      </c>
      <c r="AI146" s="42" t="e">
        <f aca="false">AVERAGE(Y146,Z146,AD146,AH146)</f>
        <v>#N/A</v>
      </c>
      <c r="AJ146" s="42" t="n">
        <v>10</v>
      </c>
      <c r="AK146" s="47" t="n">
        <v>2</v>
      </c>
      <c r="AL146" s="47" t="n">
        <v>3.25</v>
      </c>
      <c r="AM146" s="47" t="n">
        <v>5</v>
      </c>
      <c r="AN146" s="47" t="n">
        <v>7.5</v>
      </c>
      <c r="AO146" s="47" t="n">
        <f aca="false">AVERAGE(Table2785[[#This Row],[6Di Access to foreign television (cable/ satellite)]:[6Dii Access to foreign newspapers]])</f>
        <v>6.25</v>
      </c>
      <c r="AP146" s="47" t="n">
        <v>2.5</v>
      </c>
      <c r="AQ146" s="42" t="n">
        <f aca="false">AVERAGE(AJ146:AL146,AO146:AP146)</f>
        <v>4.8</v>
      </c>
      <c r="AR146" s="42" t="n">
        <v>0</v>
      </c>
      <c r="AS146" s="42" t="n">
        <v>0</v>
      </c>
      <c r="AT146" s="42" t="n">
        <v>0</v>
      </c>
      <c r="AU146" s="42" t="n">
        <f aca="false">IFERROR(AVERAGE(AS146:AT146),"-")</f>
        <v>0</v>
      </c>
      <c r="AV146" s="42" t="n">
        <f aca="false">AVERAGE(AR146,AU146)</f>
        <v>0</v>
      </c>
      <c r="AW146" s="43" t="n">
        <f aca="false">AVERAGE(Table2785[[#This Row],[RULE OF LAW]],Table2785[[#This Row],[SECURITY &amp; SAFETY]],Table2785[[#This Row],[PERSONAL FREEDOM (minus Security &amp;Safety and Rule of Law)]],Table2785[[#This Row],[PERSONAL FREEDOM (minus Security &amp;Safety and Rule of Law)]])</f>
        <v>4.43519841269841</v>
      </c>
      <c r="AX146" s="44" t="n">
        <v>8.1</v>
      </c>
      <c r="AY146" s="45" t="n">
        <f aca="false">AVERAGE(Table2785[[#This Row],[PERSONAL FREEDOM]:[ECONOMIC FREEDOM]])</f>
        <v>6.26759920634921</v>
      </c>
      <c r="AZ146" s="61" t="n">
        <f aca="false">RANK(BA146,$BA$2:$BA$154)</f>
        <v>115</v>
      </c>
      <c r="BA146" s="30" t="n">
        <f aca="false">ROUND(AY146, 2)</f>
        <v>6.27</v>
      </c>
      <c r="BB146" s="43" t="n">
        <f aca="false">Table2785[[#This Row],[1 Rule of Law]]</f>
        <v>6.75079365079365</v>
      </c>
      <c r="BC146" s="43" t="n">
        <f aca="false">Table2785[[#This Row],[2 Security &amp; Safety]]</f>
        <v>7.15333333333333</v>
      </c>
      <c r="BD146" s="43" t="e">
        <f aca="false">AVERAGE(AQ146,U146,AI146,AV146,X146)</f>
        <v>#N/A</v>
      </c>
    </row>
    <row r="147" customFormat="false" ht="15" hidden="false" customHeight="true" outlineLevel="0" collapsed="false">
      <c r="A147" s="41" t="s">
        <v>195</v>
      </c>
      <c r="B147" s="42" t="n">
        <v>7.8</v>
      </c>
      <c r="C147" s="42" t="n">
        <v>7.2</v>
      </c>
      <c r="D147" s="42" t="n">
        <v>7.2</v>
      </c>
      <c r="E147" s="42" t="n">
        <v>7.42063492063492</v>
      </c>
      <c r="F147" s="42" t="n">
        <v>9.6</v>
      </c>
      <c r="G147" s="42" t="n">
        <v>10</v>
      </c>
      <c r="H147" s="42" t="n">
        <v>10</v>
      </c>
      <c r="I147" s="42" t="n">
        <v>10</v>
      </c>
      <c r="J147" s="42" t="n">
        <v>10</v>
      </c>
      <c r="K147" s="42" t="n">
        <v>10</v>
      </c>
      <c r="L147" s="42" t="n">
        <f aca="false">AVERAGE(Table2785[[#This Row],[2Bi Disappearance]:[2Bv Terrorism Injured ]])</f>
        <v>10</v>
      </c>
      <c r="M147" s="42" t="n">
        <v>9.5</v>
      </c>
      <c r="N147" s="42" t="n">
        <v>10</v>
      </c>
      <c r="O147" s="47" t="n">
        <v>10</v>
      </c>
      <c r="P147" s="47" t="n">
        <f aca="false">AVERAGE(Table2785[[#This Row],[2Ci Female Genital Mutilation]:[2Ciii Equal Inheritance Rights]])</f>
        <v>9.83333333333333</v>
      </c>
      <c r="Q147" s="42" t="n">
        <f aca="false">AVERAGE(F147,L147,P147)</f>
        <v>9.81111111111111</v>
      </c>
      <c r="R147" s="42" t="n">
        <v>10</v>
      </c>
      <c r="S147" s="42" t="n">
        <v>10</v>
      </c>
      <c r="T147" s="42" t="n">
        <v>10</v>
      </c>
      <c r="U147" s="42" t="n">
        <f aca="false">AVERAGE(R147:T147)</f>
        <v>10</v>
      </c>
      <c r="V147" s="42" t="n">
        <v>10</v>
      </c>
      <c r="W147" s="42" t="n">
        <v>10</v>
      </c>
      <c r="X147" s="42" t="n">
        <f aca="false">AVERAGE(Table2785[[#This Row],[4A Freedom to establish religious organizations]:[4B Autonomy of religious organizations]])</f>
        <v>10</v>
      </c>
      <c r="Y147" s="42" t="n">
        <v>10</v>
      </c>
      <c r="Z147" s="42" t="n">
        <v>10</v>
      </c>
      <c r="AA147" s="42" t="n">
        <v>10</v>
      </c>
      <c r="AB147" s="42" t="n">
        <v>10</v>
      </c>
      <c r="AC147" s="42" t="n">
        <v>10</v>
      </c>
      <c r="AD147" s="42" t="e">
        <f aca="false">AVERAGE(Table2785[[#This Row],[5Ci Political parties]:[5ciii educational, sporting and cultural organizations]])</f>
        <v>#N/A</v>
      </c>
      <c r="AE147" s="42" t="n">
        <v>10</v>
      </c>
      <c r="AF147" s="42" t="n">
        <v>10</v>
      </c>
      <c r="AG147" s="42" t="n">
        <v>10</v>
      </c>
      <c r="AH147" s="42" t="e">
        <f aca="false">AVERAGE(Table2785[[#This Row],[5Di Political parties]:[5diii educational, sporting and cultural organizations5]])</f>
        <v>#N/A</v>
      </c>
      <c r="AI147" s="42" t="e">
        <f aca="false">AVERAGE(Y147,Z147,AD147,AH147)</f>
        <v>#N/A</v>
      </c>
      <c r="AJ147" s="42" t="n">
        <v>10</v>
      </c>
      <c r="AK147" s="47" t="n">
        <v>7.66666666666667</v>
      </c>
      <c r="AL147" s="47" t="n">
        <v>7.75</v>
      </c>
      <c r="AM147" s="47" t="n">
        <v>10</v>
      </c>
      <c r="AN147" s="47" t="n">
        <v>10</v>
      </c>
      <c r="AO147" s="47" t="n">
        <f aca="false">AVERAGE(Table2785[[#This Row],[6Di Access to foreign television (cable/ satellite)]:[6Dii Access to foreign newspapers]])</f>
        <v>10</v>
      </c>
      <c r="AP147" s="47" t="n">
        <v>10</v>
      </c>
      <c r="AQ147" s="42" t="n">
        <f aca="false">AVERAGE(AJ147:AL147,AO147:AP147)</f>
        <v>9.08333333333333</v>
      </c>
      <c r="AR147" s="42" t="n">
        <v>10</v>
      </c>
      <c r="AS147" s="42" t="n">
        <v>10</v>
      </c>
      <c r="AT147" s="42" t="n">
        <v>10</v>
      </c>
      <c r="AU147" s="42" t="n">
        <f aca="false">IFERROR(AVERAGE(AS147:AT147),"-")</f>
        <v>10</v>
      </c>
      <c r="AV147" s="42" t="n">
        <f aca="false">AVERAGE(AR147,AU147)</f>
        <v>10</v>
      </c>
      <c r="AW147" s="43" t="n">
        <f aca="false">AVERAGE(Table2785[[#This Row],[RULE OF LAW]],Table2785[[#This Row],[SECURITY &amp; SAFETY]],Table2785[[#This Row],[PERSONAL FREEDOM (minus Security &amp;Safety and Rule of Law)]],Table2785[[#This Row],[PERSONAL FREEDOM (minus Security &amp;Safety and Rule of Law)]])</f>
        <v>9.21626984126984</v>
      </c>
      <c r="AX147" s="44" t="n">
        <v>7.83</v>
      </c>
      <c r="AY147" s="45" t="n">
        <f aca="false">AVERAGE(Table2785[[#This Row],[PERSONAL FREEDOM]:[ECONOMIC FREEDOM]])</f>
        <v>8.52313492063492</v>
      </c>
      <c r="AZ147" s="61" t="n">
        <f aca="false">RANK(BA147,$BA$2:$BA$154)</f>
        <v>9</v>
      </c>
      <c r="BA147" s="30" t="n">
        <f aca="false">ROUND(AY147, 2)</f>
        <v>8.52</v>
      </c>
      <c r="BB147" s="43" t="n">
        <f aca="false">Table2785[[#This Row],[1 Rule of Law]]</f>
        <v>7.42063492063492</v>
      </c>
      <c r="BC147" s="43" t="n">
        <f aca="false">Table2785[[#This Row],[2 Security &amp; Safety]]</f>
        <v>9.81111111111111</v>
      </c>
      <c r="BD147" s="43" t="e">
        <f aca="false">AVERAGE(AQ147,U147,AI147,AV147,X147)</f>
        <v>#N/A</v>
      </c>
    </row>
    <row r="148" customFormat="false" ht="15" hidden="false" customHeight="true" outlineLevel="0" collapsed="false">
      <c r="A148" s="41" t="s">
        <v>196</v>
      </c>
      <c r="B148" s="42" t="n">
        <v>6.9</v>
      </c>
      <c r="C148" s="42" t="n">
        <v>6.1</v>
      </c>
      <c r="D148" s="42" t="n">
        <v>6.5</v>
      </c>
      <c r="E148" s="42" t="n">
        <v>6.47936507936508</v>
      </c>
      <c r="F148" s="42" t="n">
        <v>8.12</v>
      </c>
      <c r="G148" s="42" t="n">
        <v>10</v>
      </c>
      <c r="H148" s="42" t="n">
        <v>9.76532853813526</v>
      </c>
      <c r="I148" s="42" t="n">
        <v>10</v>
      </c>
      <c r="J148" s="42" t="n">
        <v>9.99256696727125</v>
      </c>
      <c r="K148" s="42" t="n">
        <v>9.99617729745379</v>
      </c>
      <c r="L148" s="42" t="n">
        <f aca="false">AVERAGE(Table2785[[#This Row],[2Bi Disappearance]:[2Bv Terrorism Injured ]])</f>
        <v>9.95081456057206</v>
      </c>
      <c r="M148" s="42" t="n">
        <v>9.5</v>
      </c>
      <c r="N148" s="42" t="n">
        <v>10</v>
      </c>
      <c r="O148" s="47" t="n">
        <v>10</v>
      </c>
      <c r="P148" s="47" t="n">
        <f aca="false">AVERAGE(Table2785[[#This Row],[2Ci Female Genital Mutilation]:[2Ciii Equal Inheritance Rights]])</f>
        <v>9.83333333333333</v>
      </c>
      <c r="Q148" s="42" t="n">
        <f aca="false">AVERAGE(F148,L148,P148)</f>
        <v>9.3013826313018</v>
      </c>
      <c r="R148" s="42" t="n">
        <v>5</v>
      </c>
      <c r="S148" s="42" t="n">
        <v>10</v>
      </c>
      <c r="T148" s="42" t="n">
        <v>10</v>
      </c>
      <c r="U148" s="42" t="n">
        <f aca="false">AVERAGE(R148:T148)</f>
        <v>8.33333333333333</v>
      </c>
      <c r="V148" s="42" t="n">
        <v>10</v>
      </c>
      <c r="W148" s="42" t="n">
        <v>10</v>
      </c>
      <c r="X148" s="42" t="n">
        <f aca="false">AVERAGE(Table2785[[#This Row],[4A Freedom to establish religious organizations]:[4B Autonomy of religious organizations]])</f>
        <v>10</v>
      </c>
      <c r="Y148" s="42" t="n">
        <v>10</v>
      </c>
      <c r="Z148" s="42" t="n">
        <v>10</v>
      </c>
      <c r="AA148" s="42" t="n">
        <v>10</v>
      </c>
      <c r="AB148" s="42" t="n">
        <v>10</v>
      </c>
      <c r="AC148" s="42" t="n">
        <v>10</v>
      </c>
      <c r="AD148" s="42" t="e">
        <f aca="false">AVERAGE(Table2785[[#This Row],[5Ci Political parties]:[5ciii educational, sporting and cultural organizations]])</f>
        <v>#N/A</v>
      </c>
      <c r="AE148" s="42" t="n">
        <v>10</v>
      </c>
      <c r="AF148" s="42" t="n">
        <v>10</v>
      </c>
      <c r="AG148" s="42" t="n">
        <v>10</v>
      </c>
      <c r="AH148" s="42" t="e">
        <f aca="false">AVERAGE(Table2785[[#This Row],[5Di Political parties]:[5diii educational, sporting and cultural organizations5]])</f>
        <v>#N/A</v>
      </c>
      <c r="AI148" s="42" t="e">
        <f aca="false">AVERAGE(Y148,Z148,AD148,AH148)</f>
        <v>#N/A</v>
      </c>
      <c r="AJ148" s="42" t="n">
        <v>10</v>
      </c>
      <c r="AK148" s="47" t="n">
        <v>9</v>
      </c>
      <c r="AL148" s="47" t="n">
        <v>7.5</v>
      </c>
      <c r="AM148" s="47" t="n">
        <v>10</v>
      </c>
      <c r="AN148" s="47" t="n">
        <v>10</v>
      </c>
      <c r="AO148" s="47" t="n">
        <f aca="false">AVERAGE(Table2785[[#This Row],[6Di Access to foreign television (cable/ satellite)]:[6Dii Access to foreign newspapers]])</f>
        <v>10</v>
      </c>
      <c r="AP148" s="47" t="n">
        <v>10</v>
      </c>
      <c r="AQ148" s="42" t="n">
        <f aca="false">AVERAGE(AJ148:AL148,AO148:AP148)</f>
        <v>9.3</v>
      </c>
      <c r="AR148" s="42" t="n">
        <v>10</v>
      </c>
      <c r="AS148" s="42" t="n">
        <v>10</v>
      </c>
      <c r="AT148" s="42" t="n">
        <v>10</v>
      </c>
      <c r="AU148" s="42" t="n">
        <f aca="false">IFERROR(AVERAGE(AS148:AT148),"-")</f>
        <v>10</v>
      </c>
      <c r="AV148" s="42" t="n">
        <f aca="false">AVERAGE(AR148,AU148)</f>
        <v>10</v>
      </c>
      <c r="AW148" s="43" t="n">
        <f aca="false">AVERAGE(Table2785[[#This Row],[RULE OF LAW]],Table2785[[#This Row],[SECURITY &amp; SAFETY]],Table2785[[#This Row],[PERSONAL FREEDOM (minus Security &amp;Safety and Rule of Law)]],Table2785[[#This Row],[PERSONAL FREEDOM (minus Security &amp;Safety and Rule of Law)]])</f>
        <v>8.70852026100005</v>
      </c>
      <c r="AX148" s="44" t="n">
        <v>7.81</v>
      </c>
      <c r="AY148" s="45" t="n">
        <f aca="false">AVERAGE(Table2785[[#This Row],[PERSONAL FREEDOM]:[ECONOMIC FREEDOM]])</f>
        <v>8.25926013050003</v>
      </c>
      <c r="AZ148" s="61" t="n">
        <f aca="false">RANK(BA148,$BA$2:$BA$154)</f>
        <v>18</v>
      </c>
      <c r="BA148" s="30" t="n">
        <f aca="false">ROUND(AY148, 2)</f>
        <v>8.26</v>
      </c>
      <c r="BB148" s="43" t="n">
        <f aca="false">Table2785[[#This Row],[1 Rule of Law]]</f>
        <v>6.47936507936508</v>
      </c>
      <c r="BC148" s="43" t="n">
        <f aca="false">Table2785[[#This Row],[2 Security &amp; Safety]]</f>
        <v>9.3013826313018</v>
      </c>
      <c r="BD148" s="43" t="e">
        <f aca="false">AVERAGE(AQ148,U148,AI148,AV148,X148)</f>
        <v>#N/A</v>
      </c>
    </row>
    <row r="149" customFormat="false" ht="15" hidden="false" customHeight="true" outlineLevel="0" collapsed="false">
      <c r="A149" s="41" t="s">
        <v>197</v>
      </c>
      <c r="B149" s="42" t="n">
        <v>7.1</v>
      </c>
      <c r="C149" s="42" t="n">
        <v>7</v>
      </c>
      <c r="D149" s="42" t="n">
        <v>4.7</v>
      </c>
      <c r="E149" s="42" t="n">
        <v>6.26984126984127</v>
      </c>
      <c r="F149" s="42" t="n">
        <v>6.84</v>
      </c>
      <c r="G149" s="42" t="n">
        <v>10</v>
      </c>
      <c r="H149" s="42" t="n">
        <v>10</v>
      </c>
      <c r="I149" s="42" t="n">
        <v>10</v>
      </c>
      <c r="J149" s="42" t="n">
        <v>10</v>
      </c>
      <c r="K149" s="42" t="n">
        <v>10</v>
      </c>
      <c r="L149" s="42" t="n">
        <f aca="false">AVERAGE(Table2785[[#This Row],[2Bi Disappearance]:[2Bv Terrorism Injured ]])</f>
        <v>10</v>
      </c>
      <c r="M149" s="42" t="n">
        <v>10</v>
      </c>
      <c r="N149" s="42" t="n">
        <v>10</v>
      </c>
      <c r="O149" s="47" t="n">
        <v>10</v>
      </c>
      <c r="P149" s="47" t="n">
        <f aca="false">AVERAGE(Table2785[[#This Row],[2Ci Female Genital Mutilation]:[2Ciii Equal Inheritance Rights]])</f>
        <v>10</v>
      </c>
      <c r="Q149" s="42" t="n">
        <f aca="false">AVERAGE(F149,L149,P149)</f>
        <v>8.94666666666667</v>
      </c>
      <c r="R149" s="42" t="n">
        <v>10</v>
      </c>
      <c r="S149" s="42" t="n">
        <v>10</v>
      </c>
      <c r="T149" s="42" t="n">
        <v>10</v>
      </c>
      <c r="U149" s="42" t="n">
        <f aca="false">AVERAGE(R149:T149)</f>
        <v>10</v>
      </c>
      <c r="V149" s="42" t="n">
        <v>10</v>
      </c>
      <c r="W149" s="42" t="n">
        <v>10</v>
      </c>
      <c r="X149" s="42" t="n">
        <f aca="false">AVERAGE(Table2785[[#This Row],[4A Freedom to establish religious organizations]:[4B Autonomy of religious organizations]])</f>
        <v>10</v>
      </c>
      <c r="Y149" s="42" t="n">
        <v>10</v>
      </c>
      <c r="Z149" s="42" t="n">
        <v>10</v>
      </c>
      <c r="AA149" s="42" t="n">
        <v>7.5</v>
      </c>
      <c r="AB149" s="42" t="n">
        <v>7.5</v>
      </c>
      <c r="AC149" s="42" t="n">
        <v>7.5</v>
      </c>
      <c r="AD149" s="42" t="e">
        <f aca="false">AVERAGE(Table2785[[#This Row],[5Ci Political parties]:[5ciii educational, sporting and cultural organizations]])</f>
        <v>#N/A</v>
      </c>
      <c r="AE149" s="42" t="n">
        <v>10</v>
      </c>
      <c r="AF149" s="42" t="n">
        <v>7.5</v>
      </c>
      <c r="AG149" s="42" t="n">
        <v>7.5</v>
      </c>
      <c r="AH149" s="42" t="e">
        <f aca="false">AVERAGE(Table2785[[#This Row],[5Di Political parties]:[5diii educational, sporting and cultural organizations5]])</f>
        <v>#N/A</v>
      </c>
      <c r="AI149" s="42" t="e">
        <f aca="false">AVERAGE(Y149,Z149,AD149,AH149)</f>
        <v>#N/A</v>
      </c>
      <c r="AJ149" s="42" t="n">
        <v>10</v>
      </c>
      <c r="AK149" s="58" t="n">
        <v>7.33333333333333</v>
      </c>
      <c r="AL149" s="42" t="n">
        <v>7.5</v>
      </c>
      <c r="AM149" s="42" t="n">
        <v>10</v>
      </c>
      <c r="AN149" s="42" t="n">
        <v>10</v>
      </c>
      <c r="AO149" s="47" t="n">
        <f aca="false">AVERAGE(Table2785[[#This Row],[6Di Access to foreign television (cable/ satellite)]:[6Dii Access to foreign newspapers]])</f>
        <v>10</v>
      </c>
      <c r="AP149" s="42" t="n">
        <v>10</v>
      </c>
      <c r="AQ149" s="42" t="n">
        <f aca="false">AVERAGE(AJ149:AL149,AO149:AP149)</f>
        <v>8.96666666666667</v>
      </c>
      <c r="AR149" s="42" t="n">
        <v>10</v>
      </c>
      <c r="AS149" s="42" t="n">
        <v>10</v>
      </c>
      <c r="AT149" s="42" t="n">
        <v>10</v>
      </c>
      <c r="AU149" s="42" t="n">
        <f aca="false">IFERROR(AVERAGE(AS149:AT149),"-")</f>
        <v>10</v>
      </c>
      <c r="AV149" s="42" t="n">
        <f aca="false">AVERAGE(AR149,AU149)</f>
        <v>10</v>
      </c>
      <c r="AW149" s="43" t="n">
        <f aca="false">AVERAGE(Table2785[[#This Row],[RULE OF LAW]],Table2785[[#This Row],[SECURITY &amp; SAFETY]],Table2785[[#This Row],[PERSONAL FREEDOM (minus Security &amp;Safety and Rule of Law)]],Table2785[[#This Row],[PERSONAL FREEDOM (minus Security &amp;Safety and Rule of Law)]])</f>
        <v>8.59662698412699</v>
      </c>
      <c r="AX149" s="44" t="n">
        <v>7.33</v>
      </c>
      <c r="AY149" s="45" t="n">
        <f aca="false">AVERAGE(Table2785[[#This Row],[PERSONAL FREEDOM]:[ECONOMIC FREEDOM]])</f>
        <v>7.96331349206349</v>
      </c>
      <c r="AZ149" s="61" t="n">
        <f aca="false">RANK(BA149,$BA$2:$BA$154)</f>
        <v>36</v>
      </c>
      <c r="BA149" s="30" t="n">
        <f aca="false">ROUND(AY149, 2)</f>
        <v>7.96</v>
      </c>
      <c r="BB149" s="43" t="n">
        <f aca="false">Table2785[[#This Row],[1 Rule of Law]]</f>
        <v>6.26984126984127</v>
      </c>
      <c r="BC149" s="43" t="n">
        <f aca="false">Table2785[[#This Row],[2 Security &amp; Safety]]</f>
        <v>8.94666666666667</v>
      </c>
      <c r="BD149" s="43" t="e">
        <f aca="false">AVERAGE(AQ149,U149,AI149,AV149,X149)</f>
        <v>#N/A</v>
      </c>
    </row>
    <row r="150" customFormat="false" ht="15" hidden="false" customHeight="true" outlineLevel="0" collapsed="false">
      <c r="A150" s="41" t="s">
        <v>198</v>
      </c>
      <c r="B150" s="42" t="n">
        <v>2.5</v>
      </c>
      <c r="C150" s="42" t="n">
        <v>3.3</v>
      </c>
      <c r="D150" s="42" t="n">
        <v>1.6</v>
      </c>
      <c r="E150" s="42" t="n">
        <v>2.45396825396825</v>
      </c>
      <c r="F150" s="42" t="n">
        <v>0</v>
      </c>
      <c r="G150" s="42" t="n">
        <v>10</v>
      </c>
      <c r="H150" s="42" t="n">
        <v>10</v>
      </c>
      <c r="I150" s="42" t="n">
        <v>5</v>
      </c>
      <c r="J150" s="42" t="n">
        <v>10</v>
      </c>
      <c r="K150" s="42" t="n">
        <v>9.98664653944068</v>
      </c>
      <c r="L150" s="42" t="n">
        <f aca="false">AVERAGE(Table2785[[#This Row],[2Bi Disappearance]:[2Bv Terrorism Injured ]])</f>
        <v>8.99732930788814</v>
      </c>
      <c r="M150" s="42" t="n">
        <v>10</v>
      </c>
      <c r="N150" s="42" t="n">
        <v>10</v>
      </c>
      <c r="O150" s="47" t="n">
        <v>10</v>
      </c>
      <c r="P150" s="47" t="n">
        <f aca="false">AVERAGE(Table2785[[#This Row],[2Ci Female Genital Mutilation]:[2Ciii Equal Inheritance Rights]])</f>
        <v>10</v>
      </c>
      <c r="Q150" s="42" t="n">
        <f aca="false">AVERAGE(F150,L150,P150)</f>
        <v>6.33244310262938</v>
      </c>
      <c r="R150" s="42" t="n">
        <v>10</v>
      </c>
      <c r="S150" s="42" t="n">
        <v>10</v>
      </c>
      <c r="T150" s="42" t="n">
        <v>10</v>
      </c>
      <c r="U150" s="42" t="n">
        <f aca="false">AVERAGE(R150:T150)</f>
        <v>10</v>
      </c>
      <c r="V150" s="42" t="n">
        <v>10</v>
      </c>
      <c r="W150" s="42" t="n">
        <v>7.5</v>
      </c>
      <c r="X150" s="42" t="n">
        <f aca="false">AVERAGE(Table2785[[#This Row],[4A Freedom to establish religious organizations]:[4B Autonomy of religious organizations]])</f>
        <v>8.75</v>
      </c>
      <c r="Y150" s="42" t="n">
        <v>10</v>
      </c>
      <c r="Z150" s="42" t="n">
        <v>10</v>
      </c>
      <c r="AA150" s="42" t="n">
        <v>10</v>
      </c>
      <c r="AB150" s="42" t="n">
        <v>5</v>
      </c>
      <c r="AC150" s="42" t="n">
        <v>5</v>
      </c>
      <c r="AD150" s="42" t="e">
        <f aca="false">AVERAGE(Table2785[[#This Row],[5Ci Political parties]:[5ciii educational, sporting and cultural organizations]])</f>
        <v>#N/A</v>
      </c>
      <c r="AE150" s="42" t="n">
        <v>10</v>
      </c>
      <c r="AF150" s="42" t="n">
        <v>7.5</v>
      </c>
      <c r="AG150" s="42" t="n">
        <v>10</v>
      </c>
      <c r="AH150" s="42" t="e">
        <f aca="false">AVERAGE(Table2785[[#This Row],[5Di Political parties]:[5diii educational, sporting and cultural organizations5]])</f>
        <v>#N/A</v>
      </c>
      <c r="AI150" s="42" t="e">
        <f aca="false">AVERAGE(Y150,Z150,AD150,AH150)</f>
        <v>#N/A</v>
      </c>
      <c r="AJ150" s="42" t="n">
        <v>10</v>
      </c>
      <c r="AK150" s="47" t="n">
        <v>1</v>
      </c>
      <c r="AL150" s="47" t="n">
        <v>2.75</v>
      </c>
      <c r="AM150" s="47" t="n">
        <v>10</v>
      </c>
      <c r="AN150" s="47" t="n">
        <v>10</v>
      </c>
      <c r="AO150" s="47" t="n">
        <f aca="false">AVERAGE(Table2785[[#This Row],[6Di Access to foreign television (cable/ satellite)]:[6Dii Access to foreign newspapers]])</f>
        <v>10</v>
      </c>
      <c r="AP150" s="47" t="n">
        <v>7.5</v>
      </c>
      <c r="AQ150" s="42" t="n">
        <f aca="false">AVERAGE(AJ150:AL150,AO150:AP150)</f>
        <v>6.25</v>
      </c>
      <c r="AR150" s="42" t="n">
        <v>10</v>
      </c>
      <c r="AS150" s="42" t="n">
        <v>10</v>
      </c>
      <c r="AT150" s="42" t="n">
        <v>10</v>
      </c>
      <c r="AU150" s="42" t="n">
        <f aca="false">IFERROR(AVERAGE(AS150:AT150),"-")</f>
        <v>10</v>
      </c>
      <c r="AV150" s="42" t="n">
        <f aca="false">AVERAGE(AR150,AU150)</f>
        <v>10</v>
      </c>
      <c r="AW150" s="43" t="n">
        <f aca="false">AVERAGE(Table2785[[#This Row],[RULE OF LAW]],Table2785[[#This Row],[SECURITY &amp; SAFETY]],Table2785[[#This Row],[PERSONAL FREEDOM (minus Security &amp;Safety and Rule of Law)]],Table2785[[#This Row],[PERSONAL FREEDOM (minus Security &amp;Safety and Rule of Law)]])</f>
        <v>6.59243617248274</v>
      </c>
      <c r="AX150" s="44" t="n">
        <v>3.88</v>
      </c>
      <c r="AY150" s="45" t="n">
        <f aca="false">AVERAGE(Table2785[[#This Row],[PERSONAL FREEDOM]:[ECONOMIC FREEDOM]])</f>
        <v>5.23621808624137</v>
      </c>
      <c r="AZ150" s="61" t="n">
        <f aca="false">RANK(BA150,$BA$2:$BA$154)</f>
        <v>143</v>
      </c>
      <c r="BA150" s="30" t="n">
        <f aca="false">ROUND(AY150, 2)</f>
        <v>5.24</v>
      </c>
      <c r="BB150" s="43" t="n">
        <f aca="false">Table2785[[#This Row],[1 Rule of Law]]</f>
        <v>2.45396825396825</v>
      </c>
      <c r="BC150" s="43" t="n">
        <f aca="false">Table2785[[#This Row],[2 Security &amp; Safety]]</f>
        <v>6.33244310262938</v>
      </c>
      <c r="BD150" s="43" t="e">
        <f aca="false">AVERAGE(AQ150,U150,AI150,AV150,X150)</f>
        <v>#N/A</v>
      </c>
    </row>
    <row r="151" customFormat="false" ht="15" hidden="false" customHeight="true" outlineLevel="0" collapsed="false">
      <c r="A151" s="41" t="s">
        <v>199</v>
      </c>
      <c r="B151" s="42" t="n">
        <v>6.2</v>
      </c>
      <c r="C151" s="42" t="n">
        <v>4.2</v>
      </c>
      <c r="D151" s="42" t="n">
        <v>4.7</v>
      </c>
      <c r="E151" s="42" t="n">
        <v>5.06190476190476</v>
      </c>
      <c r="F151" s="42" t="n">
        <v>8.68</v>
      </c>
      <c r="G151" s="42" t="n">
        <v>10</v>
      </c>
      <c r="H151" s="42" t="n">
        <v>10</v>
      </c>
      <c r="I151" s="42" t="n">
        <v>10</v>
      </c>
      <c r="J151" s="42" t="n">
        <v>10</v>
      </c>
      <c r="K151" s="42" t="n">
        <v>10</v>
      </c>
      <c r="L151" s="42" t="n">
        <f aca="false">AVERAGE(Table2785[[#This Row],[2Bi Disappearance]:[2Bv Terrorism Injured ]])</f>
        <v>10</v>
      </c>
      <c r="M151" s="42" t="n">
        <v>10</v>
      </c>
      <c r="N151" s="42" t="n">
        <v>10</v>
      </c>
      <c r="O151" s="47" t="n">
        <v>5</v>
      </c>
      <c r="P151" s="47" t="n">
        <f aca="false">AVERAGE(Table2785[[#This Row],[2Ci Female Genital Mutilation]:[2Ciii Equal Inheritance Rights]])</f>
        <v>8.33333333333333</v>
      </c>
      <c r="Q151" s="42" t="n">
        <f aca="false">AVERAGE(F151,L151,P151)</f>
        <v>9.00444444444445</v>
      </c>
      <c r="R151" s="42" t="n">
        <v>0</v>
      </c>
      <c r="S151" s="42" t="n">
        <v>5</v>
      </c>
      <c r="T151" s="42" t="n">
        <v>5</v>
      </c>
      <c r="U151" s="42" t="n">
        <f aca="false">AVERAGE(R151:T151)</f>
        <v>3.33333333333333</v>
      </c>
      <c r="V151" s="42" t="n">
        <v>2.5</v>
      </c>
      <c r="W151" s="42" t="n">
        <v>2.5</v>
      </c>
      <c r="X151" s="42" t="n">
        <f aca="false">AVERAGE(Table2785[[#This Row],[4A Freedom to establish religious organizations]:[4B Autonomy of religious organizations]])</f>
        <v>2.5</v>
      </c>
      <c r="Y151" s="42" t="n">
        <v>2.5</v>
      </c>
      <c r="Z151" s="42" t="n">
        <v>2.5</v>
      </c>
      <c r="AA151" s="42" t="n">
        <v>7.5</v>
      </c>
      <c r="AB151" s="42" t="n">
        <v>2.5</v>
      </c>
      <c r="AC151" s="42" t="n">
        <v>2.5</v>
      </c>
      <c r="AD151" s="42" t="e">
        <f aca="false">AVERAGE(Table2785[[#This Row],[5Ci Political parties]:[5ciii educational, sporting and cultural organizations]])</f>
        <v>#N/A</v>
      </c>
      <c r="AE151" s="42" t="n">
        <v>0</v>
      </c>
      <c r="AF151" s="42" t="n">
        <v>2.5</v>
      </c>
      <c r="AG151" s="42" t="n">
        <v>7.5</v>
      </c>
      <c r="AH151" s="42" t="e">
        <f aca="false">AVERAGE(Table2785[[#This Row],[5Di Political parties]:[5diii educational, sporting and cultural organizations5]])</f>
        <v>#N/A</v>
      </c>
      <c r="AI151" s="42" t="e">
        <f aca="false">AVERAGE(Y151,Z151,AD151,AH151)</f>
        <v>#N/A</v>
      </c>
      <c r="AJ151" s="42" t="n">
        <v>10</v>
      </c>
      <c r="AK151" s="47" t="n">
        <v>0.333333333333333</v>
      </c>
      <c r="AL151" s="47" t="n">
        <v>1.75</v>
      </c>
      <c r="AM151" s="47" t="n">
        <v>7.5</v>
      </c>
      <c r="AN151" s="47" t="n">
        <v>5</v>
      </c>
      <c r="AO151" s="47" t="n">
        <f aca="false">AVERAGE(Table2785[[#This Row],[6Di Access to foreign television (cable/ satellite)]:[6Dii Access to foreign newspapers]])</f>
        <v>6.25</v>
      </c>
      <c r="AP151" s="47" t="n">
        <v>2.5</v>
      </c>
      <c r="AQ151" s="42" t="n">
        <f aca="false">AVERAGE(AJ151:AL151,AO151:AP151)</f>
        <v>4.16666666666667</v>
      </c>
      <c r="AR151" s="42" t="n">
        <v>10</v>
      </c>
      <c r="AS151" s="42" t="n">
        <v>10</v>
      </c>
      <c r="AT151" s="42" t="n">
        <v>10</v>
      </c>
      <c r="AU151" s="42" t="n">
        <f aca="false">IFERROR(AVERAGE(AS151:AT151),"-")</f>
        <v>10</v>
      </c>
      <c r="AV151" s="42" t="n">
        <f aca="false">AVERAGE(AR151,AU151)</f>
        <v>10</v>
      </c>
      <c r="AW151" s="43" t="n">
        <f aca="false">AVERAGE(Table2785[[#This Row],[RULE OF LAW]],Table2785[[#This Row],[SECURITY &amp; SAFETY]],Table2785[[#This Row],[PERSONAL FREEDOM (minus Security &amp;Safety and Rule of Law)]],Table2785[[#This Row],[PERSONAL FREEDOM (minus Security &amp;Safety and Rule of Law)]])</f>
        <v>5.8290873015873</v>
      </c>
      <c r="AX151" s="44" t="n">
        <v>6.42</v>
      </c>
      <c r="AY151" s="45" t="n">
        <f aca="false">AVERAGE(Table2785[[#This Row],[PERSONAL FREEDOM]:[ECONOMIC FREEDOM]])</f>
        <v>6.12454365079365</v>
      </c>
      <c r="AZ151" s="61" t="n">
        <f aca="false">RANK(BA151,$BA$2:$BA$154)</f>
        <v>123</v>
      </c>
      <c r="BA151" s="30" t="n">
        <f aca="false">ROUND(AY151, 2)</f>
        <v>6.12</v>
      </c>
      <c r="BB151" s="43" t="n">
        <f aca="false">Table2785[[#This Row],[1 Rule of Law]]</f>
        <v>5.06190476190476</v>
      </c>
      <c r="BC151" s="43" t="n">
        <f aca="false">Table2785[[#This Row],[2 Security &amp; Safety]]</f>
        <v>9.00444444444445</v>
      </c>
      <c r="BD151" s="43" t="e">
        <f aca="false">AVERAGE(AQ151,U151,AI151,AV151,X151)</f>
        <v>#N/A</v>
      </c>
    </row>
    <row r="152" customFormat="false" ht="15" hidden="false" customHeight="true" outlineLevel="0" collapsed="false">
      <c r="A152" s="41" t="s">
        <v>214</v>
      </c>
      <c r="B152" s="42" t="s">
        <v>60</v>
      </c>
      <c r="C152" s="42" t="s">
        <v>60</v>
      </c>
      <c r="D152" s="42" t="s">
        <v>60</v>
      </c>
      <c r="E152" s="42" t="n">
        <v>3.33161</v>
      </c>
      <c r="F152" s="42" t="n">
        <v>8.08</v>
      </c>
      <c r="G152" s="42" t="n">
        <v>0</v>
      </c>
      <c r="H152" s="42" t="n">
        <v>0</v>
      </c>
      <c r="I152" s="42" t="n">
        <v>2.5</v>
      </c>
      <c r="J152" s="42" t="n">
        <v>0</v>
      </c>
      <c r="K152" s="42" t="n">
        <v>2.24396999062023</v>
      </c>
      <c r="L152" s="42" t="n">
        <f aca="false">AVERAGE(Table2785[[#This Row],[2Bi Disappearance]:[2Bv Terrorism Injured ]])</f>
        <v>0.948793998124047</v>
      </c>
      <c r="M152" s="42" t="n">
        <v>6.2</v>
      </c>
      <c r="N152" s="42" t="n">
        <v>7.5</v>
      </c>
      <c r="O152" s="47" t="n">
        <v>0</v>
      </c>
      <c r="P152" s="47" t="n">
        <f aca="false">AVERAGE(Table2785[[#This Row],[2Ci Female Genital Mutilation]:[2Ciii Equal Inheritance Rights]])</f>
        <v>4.56666666666667</v>
      </c>
      <c r="Q152" s="42" t="n">
        <f aca="false">AVERAGE(F152,L152,P152)</f>
        <v>4.53182022159691</v>
      </c>
      <c r="R152" s="42" t="n">
        <v>5</v>
      </c>
      <c r="S152" s="42" t="n">
        <v>0</v>
      </c>
      <c r="T152" s="42" t="n">
        <v>0</v>
      </c>
      <c r="U152" s="42" t="n">
        <f aca="false">AVERAGE(R152:T152)</f>
        <v>1.66666666666667</v>
      </c>
      <c r="V152" s="42" t="s">
        <v>60</v>
      </c>
      <c r="W152" s="42" t="s">
        <v>60</v>
      </c>
      <c r="X152" s="42" t="s">
        <v>60</v>
      </c>
      <c r="Y152" s="42" t="s">
        <v>60</v>
      </c>
      <c r="Z152" s="42" t="s">
        <v>60</v>
      </c>
      <c r="AA152" s="42" t="s">
        <v>60</v>
      </c>
      <c r="AB152" s="42" t="s">
        <v>60</v>
      </c>
      <c r="AC152" s="42" t="s">
        <v>60</v>
      </c>
      <c r="AD152" s="42" t="s">
        <v>60</v>
      </c>
      <c r="AE152" s="42" t="s">
        <v>60</v>
      </c>
      <c r="AF152" s="42" t="s">
        <v>60</v>
      </c>
      <c r="AG152" s="42" t="s">
        <v>60</v>
      </c>
      <c r="AH152" s="42" t="s">
        <v>60</v>
      </c>
      <c r="AI152" s="42" t="s">
        <v>60</v>
      </c>
      <c r="AJ152" s="42" t="n">
        <v>10</v>
      </c>
      <c r="AK152" s="58" t="n">
        <v>1.66666666666667</v>
      </c>
      <c r="AL152" s="42" t="n">
        <v>2.25</v>
      </c>
      <c r="AM152" s="47" t="s">
        <v>60</v>
      </c>
      <c r="AN152" s="47" t="s">
        <v>60</v>
      </c>
      <c r="AO152" s="47" t="s">
        <v>60</v>
      </c>
      <c r="AP152" s="47" t="s">
        <v>60</v>
      </c>
      <c r="AQ152" s="42" t="n">
        <f aca="false">AVERAGE(AJ152:AL152,AO152:AP152)</f>
        <v>4.63888888888889</v>
      </c>
      <c r="AR152" s="42" t="n">
        <v>2.5</v>
      </c>
      <c r="AS152" s="42" t="n">
        <v>0</v>
      </c>
      <c r="AT152" s="42" t="n">
        <v>0</v>
      </c>
      <c r="AU152" s="42" t="n">
        <f aca="false">IFERROR(AVERAGE(AS152:AT152),"-")</f>
        <v>0</v>
      </c>
      <c r="AV152" s="42" t="n">
        <f aca="false">AVERAGE(AR152,AU152)</f>
        <v>1.25</v>
      </c>
      <c r="AW152" s="43" t="n">
        <f aca="false">AVERAGE(Table2785[[#This Row],[RULE OF LAW]],Table2785[[#This Row],[SECURITY &amp; SAFETY]],Table2785[[#This Row],[PERSONAL FREEDOM (minus Security &amp;Safety and Rule of Law)]],Table2785[[#This Row],[PERSONAL FREEDOM (minus Security &amp;Safety and Rule of Law)]])</f>
        <v>3.22511681465849</v>
      </c>
      <c r="AX152" s="44" t="n">
        <v>6.34</v>
      </c>
      <c r="AY152" s="45" t="n">
        <f aca="false">AVERAGE(Table2785[[#This Row],[PERSONAL FREEDOM]:[ECONOMIC FREEDOM]])</f>
        <v>4.78255840732924</v>
      </c>
      <c r="AZ152" s="61" t="n">
        <f aca="false">RANK(BA152,$BA$2:$BA$154)</f>
        <v>150</v>
      </c>
      <c r="BA152" s="30" t="n">
        <f aca="false">ROUND(AY152, 2)</f>
        <v>4.78</v>
      </c>
      <c r="BB152" s="43" t="n">
        <f aca="false">Table2785[[#This Row],[1 Rule of Law]]</f>
        <v>3.33161</v>
      </c>
      <c r="BC152" s="43" t="n">
        <f aca="false">Table2785[[#This Row],[2 Security &amp; Safety]]</f>
        <v>4.53182022159691</v>
      </c>
      <c r="BD152" s="43" t="n">
        <f aca="false">AVERAGE(AQ152,U152,AI152,AV152,X152)</f>
        <v>2.51851851851852</v>
      </c>
    </row>
    <row r="153" customFormat="false" ht="15" hidden="false" customHeight="true" outlineLevel="0" collapsed="false">
      <c r="A153" s="41" t="s">
        <v>200</v>
      </c>
      <c r="B153" s="42" t="n">
        <v>3.9</v>
      </c>
      <c r="C153" s="42" t="n">
        <v>4.7</v>
      </c>
      <c r="D153" s="42" t="n">
        <v>3.5</v>
      </c>
      <c r="E153" s="42" t="n">
        <v>4.05396825396825</v>
      </c>
      <c r="F153" s="42" t="n">
        <v>5.72</v>
      </c>
      <c r="G153" s="42" t="n">
        <v>10</v>
      </c>
      <c r="H153" s="42" t="n">
        <v>10</v>
      </c>
      <c r="I153" s="42" t="n">
        <v>10</v>
      </c>
      <c r="J153" s="42" t="n">
        <v>10</v>
      </c>
      <c r="K153" s="42" t="n">
        <v>10</v>
      </c>
      <c r="L153" s="42" t="n">
        <f aca="false">AVERAGE(Table2785[[#This Row],[2Bi Disappearance]:[2Bv Terrorism Injured ]])</f>
        <v>10</v>
      </c>
      <c r="M153" s="42" t="n">
        <v>10</v>
      </c>
      <c r="N153" s="42" t="n">
        <v>10</v>
      </c>
      <c r="O153" s="47" t="n">
        <v>7.5</v>
      </c>
      <c r="P153" s="47" t="n">
        <f aca="false">AVERAGE(Table2785[[#This Row],[2Ci Female Genital Mutilation]:[2Ciii Equal Inheritance Rights]])</f>
        <v>9.16666666666667</v>
      </c>
      <c r="Q153" s="42" t="n">
        <f aca="false">AVERAGE(F153,L153,P153)</f>
        <v>8.29555555555556</v>
      </c>
      <c r="R153" s="42" t="n">
        <v>5</v>
      </c>
      <c r="S153" s="42" t="n">
        <v>10</v>
      </c>
      <c r="T153" s="42" t="n">
        <v>5</v>
      </c>
      <c r="U153" s="42" t="n">
        <f aca="false">AVERAGE(R153:T153)</f>
        <v>6.66666666666667</v>
      </c>
      <c r="V153" s="42" t="n">
        <v>7.5</v>
      </c>
      <c r="W153" s="42" t="n">
        <v>7.5</v>
      </c>
      <c r="X153" s="42" t="n">
        <f aca="false">AVERAGE(Table2785[[#This Row],[4A Freedom to establish religious organizations]:[4B Autonomy of religious organizations]])</f>
        <v>7.5</v>
      </c>
      <c r="Y153" s="42" t="n">
        <v>7.5</v>
      </c>
      <c r="Z153" s="42" t="n">
        <v>7.5</v>
      </c>
      <c r="AA153" s="42" t="n">
        <v>7.5</v>
      </c>
      <c r="AB153" s="42" t="n">
        <v>7.5</v>
      </c>
      <c r="AC153" s="42" t="n">
        <v>10</v>
      </c>
      <c r="AD153" s="42" t="e">
        <f aca="false">AVERAGE(Table2785[[#This Row],[5Ci Political parties]:[5ciii educational, sporting and cultural organizations]])</f>
        <v>#N/A</v>
      </c>
      <c r="AE153" s="42" t="n">
        <v>7.5</v>
      </c>
      <c r="AF153" s="42" t="n">
        <v>5</v>
      </c>
      <c r="AG153" s="42" t="n">
        <v>10</v>
      </c>
      <c r="AH153" s="42" t="e">
        <f aca="false">AVERAGE(Table2785[[#This Row],[5Di Political parties]:[5diii educational, sporting and cultural organizations5]])</f>
        <v>#N/A</v>
      </c>
      <c r="AI153" s="42" t="n">
        <f aca="false">AVERAGE(Y153,Z153,AD153,AH153)</f>
        <v>7.70833333333333</v>
      </c>
      <c r="AJ153" s="42" t="n">
        <v>10</v>
      </c>
      <c r="AK153" s="47" t="n">
        <v>4.33333333333333</v>
      </c>
      <c r="AL153" s="47" t="n">
        <v>4</v>
      </c>
      <c r="AM153" s="47" t="n">
        <v>7.5</v>
      </c>
      <c r="AN153" s="47" t="n">
        <v>7.5</v>
      </c>
      <c r="AO153" s="47" t="n">
        <f aca="false">AVERAGE(Table2785[[#This Row],[6Di Access to foreign television (cable/ satellite)]:[6Dii Access to foreign newspapers]])</f>
        <v>7.5</v>
      </c>
      <c r="AP153" s="47" t="n">
        <v>7.5</v>
      </c>
      <c r="AQ153" s="42" t="n">
        <f aca="false">AVERAGE(AJ153:AL153,AO153:AP153)</f>
        <v>6.66666666666667</v>
      </c>
      <c r="AR153" s="42" t="n">
        <v>2.5</v>
      </c>
      <c r="AS153" s="42" t="n">
        <v>0</v>
      </c>
      <c r="AT153" s="42" t="n">
        <v>10</v>
      </c>
      <c r="AU153" s="42" t="n">
        <f aca="false">IFERROR(AVERAGE(AS153:AT153),"-")</f>
        <v>5</v>
      </c>
      <c r="AV153" s="42" t="n">
        <f aca="false">AVERAGE(AR153,AU153)</f>
        <v>3.75</v>
      </c>
      <c r="AW153" s="43" t="n">
        <f aca="false">AVERAGE(Table2785[[#This Row],[RULE OF LAW]],Table2785[[#This Row],[SECURITY &amp; SAFETY]],Table2785[[#This Row],[PERSONAL FREEDOM (minus Security &amp;Safety and Rule of Law)]],Table2785[[#This Row],[PERSONAL FREEDOM (minus Security &amp;Safety and Rule of Law)]])</f>
        <v>6.31654761904762</v>
      </c>
      <c r="AX153" s="44" t="n">
        <v>7.13</v>
      </c>
      <c r="AY153" s="45" t="n">
        <f aca="false">AVERAGE(Table2785[[#This Row],[PERSONAL FREEDOM]:[ECONOMIC FREEDOM]])</f>
        <v>6.72327380952381</v>
      </c>
      <c r="AZ153" s="61" t="n">
        <f aca="false">RANK(BA153,$BA$2:$BA$154)</f>
        <v>88</v>
      </c>
      <c r="BA153" s="30" t="n">
        <f aca="false">ROUND(AY153, 2)</f>
        <v>6.72</v>
      </c>
      <c r="BB153" s="43" t="n">
        <f aca="false">Table2785[[#This Row],[1 Rule of Law]]</f>
        <v>4.05396825396825</v>
      </c>
      <c r="BC153" s="43" t="n">
        <f aca="false">Table2785[[#This Row],[2 Security &amp; Safety]]</f>
        <v>8.29555555555556</v>
      </c>
      <c r="BD153" s="43" t="n">
        <f aca="false">AVERAGE(AQ153,U153,AI153,AV153,X153)</f>
        <v>6.45833333333333</v>
      </c>
    </row>
    <row r="154" customFormat="false" ht="15" hidden="false" customHeight="true" outlineLevel="0" collapsed="false">
      <c r="A154" s="49" t="s">
        <v>201</v>
      </c>
      <c r="B154" s="50" t="n">
        <v>2.2</v>
      </c>
      <c r="C154" s="50" t="n">
        <v>4</v>
      </c>
      <c r="D154" s="50" t="n">
        <v>3.6</v>
      </c>
      <c r="E154" s="50" t="n">
        <v>3.27936507936508</v>
      </c>
      <c r="F154" s="50" t="n">
        <v>5.76</v>
      </c>
      <c r="G154" s="50" t="n">
        <v>5</v>
      </c>
      <c r="H154" s="50" t="n">
        <v>10</v>
      </c>
      <c r="I154" s="50" t="n">
        <v>2.5</v>
      </c>
      <c r="J154" s="50" t="n">
        <v>10</v>
      </c>
      <c r="K154" s="50" t="n">
        <v>10</v>
      </c>
      <c r="L154" s="50" t="n">
        <f aca="false">AVERAGE(Table2785[[#This Row],[2Bi Disappearance]:[2Bv Terrorism Injured ]])</f>
        <v>7.5</v>
      </c>
      <c r="M154" s="50" t="s">
        <v>60</v>
      </c>
      <c r="N154" s="50" t="n">
        <v>10</v>
      </c>
      <c r="O154" s="51" t="n">
        <v>5</v>
      </c>
      <c r="P154" s="47" t="n">
        <f aca="false">AVERAGE(Table2785[[#This Row],[2Ci Female Genital Mutilation]:[2Ciii Equal Inheritance Rights]])</f>
        <v>7.5</v>
      </c>
      <c r="Q154" s="50" t="n">
        <f aca="false">AVERAGE(F154,L154,P154)</f>
        <v>6.92</v>
      </c>
      <c r="R154" s="50" t="n">
        <v>0</v>
      </c>
      <c r="S154" s="50" t="n">
        <v>0</v>
      </c>
      <c r="T154" s="50" t="n">
        <v>5</v>
      </c>
      <c r="U154" s="42" t="n">
        <f aca="false">AVERAGE(R154:T154)</f>
        <v>1.66666666666667</v>
      </c>
      <c r="V154" s="50" t="n">
        <v>2.5</v>
      </c>
      <c r="W154" s="50" t="n">
        <v>5</v>
      </c>
      <c r="X154" s="50" t="n">
        <f aca="false">AVERAGE(Table2785[[#This Row],[4A Freedom to establish religious organizations]:[4B Autonomy of religious organizations]])</f>
        <v>3.75</v>
      </c>
      <c r="Y154" s="50" t="n">
        <v>5</v>
      </c>
      <c r="Z154" s="50" t="n">
        <v>5</v>
      </c>
      <c r="AA154" s="50" t="n">
        <v>2.5</v>
      </c>
      <c r="AB154" s="50" t="n">
        <v>2.5</v>
      </c>
      <c r="AC154" s="50" t="n">
        <v>5</v>
      </c>
      <c r="AD154" s="50" t="e">
        <f aca="false">AVERAGE(Table2785[[#This Row],[5Ci Political parties]:[5ciii educational, sporting and cultural organizations]])</f>
        <v>#N/A</v>
      </c>
      <c r="AE154" s="50" t="n">
        <v>2.5</v>
      </c>
      <c r="AF154" s="50" t="n">
        <v>2.5</v>
      </c>
      <c r="AG154" s="50" t="n">
        <v>2.5</v>
      </c>
      <c r="AH154" s="50" t="e">
        <f aca="false">AVERAGE(Table2785[[#This Row],[5Di Political parties]:[5diii educational, sporting and cultural organizations5]])</f>
        <v>#N/A</v>
      </c>
      <c r="AI154" s="50" t="n">
        <f aca="false">AVERAGE(Y154,Z154,AD154,AH154)</f>
        <v>3.95833333333333</v>
      </c>
      <c r="AJ154" s="50" t="n">
        <v>10</v>
      </c>
      <c r="AK154" s="51" t="n">
        <v>1.66666666666667</v>
      </c>
      <c r="AL154" s="51" t="n">
        <v>3.5</v>
      </c>
      <c r="AM154" s="51" t="n">
        <v>7.5</v>
      </c>
      <c r="AN154" s="51" t="n">
        <v>7.5</v>
      </c>
      <c r="AO154" s="51" t="n">
        <f aca="false">AVERAGE(Table2785[[#This Row],[6Di Access to foreign television (cable/ satellite)]:[6Dii Access to foreign newspapers]])</f>
        <v>7.5</v>
      </c>
      <c r="AP154" s="51" t="n">
        <v>7.5</v>
      </c>
      <c r="AQ154" s="42" t="n">
        <f aca="false">AVERAGE(AJ154:AL154,AO154:AP154)</f>
        <v>6.03333333333333</v>
      </c>
      <c r="AR154" s="50" t="n">
        <v>5</v>
      </c>
      <c r="AS154" s="50" t="n">
        <v>0</v>
      </c>
      <c r="AT154" s="50" t="n">
        <v>10</v>
      </c>
      <c r="AU154" s="42" t="n">
        <f aca="false">IFERROR(AVERAGE(AS154:AT154),"-")</f>
        <v>5</v>
      </c>
      <c r="AV154" s="42" t="n">
        <f aca="false">AVERAGE(AR154,AU154)</f>
        <v>5</v>
      </c>
      <c r="AW154" s="52" t="n">
        <f aca="false">AVERAGE(Table2785[[#This Row],[RULE OF LAW]],Table2785[[#This Row],[SECURITY &amp; SAFETY]],Table2785[[#This Row],[PERSONAL FREEDOM (minus Security &amp;Safety and Rule of Law)]],Table2785[[#This Row],[PERSONAL FREEDOM (minus Security &amp;Safety and Rule of Law)]])</f>
        <v>4.5906746031746</v>
      </c>
      <c r="AX154" s="53" t="n">
        <v>5.04</v>
      </c>
      <c r="AY154" s="54" t="n">
        <f aca="false">AVERAGE(Table2785[[#This Row],[PERSONAL FREEDOM]:[ECONOMIC FREEDOM]])</f>
        <v>4.8153373015873</v>
      </c>
      <c r="AZ154" s="62" t="n">
        <f aca="false">RANK(BA154,$BA$2:$BA$154)</f>
        <v>149</v>
      </c>
      <c r="BA154" s="39" t="n">
        <f aca="false">ROUND(AY154, 2)</f>
        <v>4.82</v>
      </c>
      <c r="BB154" s="52" t="n">
        <f aca="false">Table2785[[#This Row],[1 Rule of Law]]</f>
        <v>3.27936507936508</v>
      </c>
      <c r="BC154" s="52" t="n">
        <f aca="false">Table2785[[#This Row],[2 Security &amp; Safety]]</f>
        <v>6.92</v>
      </c>
      <c r="BD154" s="52" t="n">
        <f aca="false">AVERAGE(AQ154,U154,AI154,AV154,X154)</f>
        <v>4.08166666666667</v>
      </c>
    </row>
  </sheetData>
  <printOptions headings="false" gridLines="false" gridLinesSet="true" horizontalCentered="false" verticalCentered="false"/>
  <pageMargins left="0" right="0" top="0" bottom="0" header="0.511805555555555" footer="0.511805555555555"/>
  <pageSetup paperSize="5" scale="100" firstPageNumber="0" fitToWidth="0" fitToHeight="1" pageOrder="downThenOver" orientation="portrait" usePrinterDefaults="false" blackAndWhite="false" draft="false" cellComments="none" useFirstPageNumber="false" horizontalDpi="300" verticalDpi="300" copies="1"/>
  <headerFooter differentFirst="false" differentOddEven="false">
    <oddHeader/>
    <oddFooter/>
  </headerFooter>
  <tableParts>
    <tablePart r:id="rId1"/>
  </tableParts>
</worksheet>
</file>

<file path=xl/worksheets/sheet6.xml><?xml version="1.0" encoding="utf-8"?>
<worksheet xmlns="http://schemas.openxmlformats.org/spreadsheetml/2006/main" xmlns:r="http://schemas.openxmlformats.org/officeDocument/2006/relationships">
  <sheetPr filterMode="false">
    <tabColor rgb="FF7030A0"/>
    <pageSetUpPr fitToPage="true"/>
  </sheetPr>
  <dimension ref="A1:BM158"/>
  <sheetViews>
    <sheetView windowProtection="true" showFormulas="false" showGridLines="true" showRowColHeaders="true" showZeros="true" rightToLeft="false" tabSelected="false" showOutlineSymbols="true" defaultGridColor="true" view="normal" topLeftCell="A1" colorId="64" zoomScale="85" zoomScaleNormal="85" zoomScalePageLayoutView="100" workbookViewId="0">
      <pane xSplit="1" ySplit="1" topLeftCell="E2" activePane="bottomRight" state="frozen"/>
      <selection pane="topLeft" activeCell="A1" activeCellId="0" sqref="A1"/>
      <selection pane="topRight" activeCell="E1" activeCellId="0" sqref="E1"/>
      <selection pane="bottomLeft" activeCell="A2" activeCellId="0" sqref="A2"/>
      <selection pane="bottomRight" activeCell="A1" activeCellId="0" sqref="A1"/>
    </sheetView>
  </sheetViews>
  <sheetFormatPr defaultRowHeight="14.5"/>
  <cols>
    <col collapsed="false" hidden="false" max="1" min="1" style="6" width="30.3724489795918"/>
    <col collapsed="false" hidden="false" max="5" min="2" style="6" width="12.5561224489796"/>
    <col collapsed="false" hidden="false" max="6" min="6" style="7" width="12.5561224489796"/>
    <col collapsed="false" hidden="false" max="17" min="7" style="6" width="12.5561224489796"/>
    <col collapsed="false" hidden="false" max="18" min="18" style="7" width="12.5561224489796"/>
    <col collapsed="false" hidden="false" max="21" min="19" style="6" width="12.5561224489796"/>
    <col collapsed="false" hidden="false" max="22" min="22" style="7" width="12.5561224489796"/>
    <col collapsed="false" hidden="false" max="25" min="23" style="6" width="12.5561224489796"/>
    <col collapsed="false" hidden="false" max="26" min="26" style="7" width="12.5561224489796"/>
    <col collapsed="false" hidden="false" max="31" min="27" style="6" width="12.5561224489796"/>
    <col collapsed="false" hidden="false" max="32" min="32" style="7" width="12.5561224489796"/>
    <col collapsed="false" hidden="false" max="33" min="33" style="8" width="12.5561224489796"/>
    <col collapsed="false" hidden="false" max="34" min="34" style="9" width="12.5561224489796"/>
    <col collapsed="false" hidden="false" max="35" min="35" style="10" width="12.5561224489796"/>
    <col collapsed="false" hidden="false" max="40" min="36" style="6" width="12.5561224489796"/>
    <col collapsed="false" hidden="false" max="43" min="41" style="7" width="12.5561224489796"/>
    <col collapsed="false" hidden="false" max="53" min="44" style="6" width="12.5561224489796"/>
    <col collapsed="false" hidden="false" max="56" min="54" style="11" width="13.5"/>
    <col collapsed="false" hidden="false" max="57" min="57" style="6" width="10.9336734693878"/>
    <col collapsed="false" hidden="false" max="58" min="58" style="6" width="11.7448979591837"/>
    <col collapsed="false" hidden="false" max="59" min="59" style="6" width="12.5561224489796"/>
    <col collapsed="false" hidden="false" max="60" min="60" style="6" width="12.6887755102041"/>
    <col collapsed="false" hidden="false" max="61" min="61" style="6" width="13.0918367346939"/>
    <col collapsed="false" hidden="false" max="64" min="62" style="6" width="12.5561224489796"/>
    <col collapsed="false" hidden="false" max="1025" min="65" style="6" width="9.04591836734694"/>
  </cols>
  <sheetData>
    <row r="1" s="56" customFormat="true" ht="91" hidden="false" customHeight="true" outlineLevel="0" collapsed="false">
      <c r="A1" s="14" t="s">
        <v>217</v>
      </c>
      <c r="B1" s="15" t="s">
        <v>4</v>
      </c>
      <c r="C1" s="15" t="s">
        <v>5</v>
      </c>
      <c r="D1" s="15" t="s">
        <v>6</v>
      </c>
      <c r="E1" s="15" t="s">
        <v>7</v>
      </c>
      <c r="F1" s="15" t="s">
        <v>8</v>
      </c>
      <c r="G1" s="15" t="s">
        <v>9</v>
      </c>
      <c r="H1" s="15" t="s">
        <v>10</v>
      </c>
      <c r="I1" s="15" t="s">
        <v>11</v>
      </c>
      <c r="J1" s="15" t="s">
        <v>12</v>
      </c>
      <c r="K1" s="15" t="s">
        <v>13</v>
      </c>
      <c r="L1" s="15" t="s">
        <v>14</v>
      </c>
      <c r="M1" s="15" t="s">
        <v>15</v>
      </c>
      <c r="N1" s="15" t="s">
        <v>16</v>
      </c>
      <c r="O1" s="15" t="s">
        <v>218</v>
      </c>
      <c r="P1" s="15" t="s">
        <v>219</v>
      </c>
      <c r="Q1" s="15" t="s">
        <v>17</v>
      </c>
      <c r="R1" s="15" t="s">
        <v>18</v>
      </c>
      <c r="S1" s="15" t="s">
        <v>19</v>
      </c>
      <c r="T1" s="15" t="s">
        <v>20</v>
      </c>
      <c r="U1" s="15" t="s">
        <v>21</v>
      </c>
      <c r="V1" s="15" t="s">
        <v>22</v>
      </c>
      <c r="W1" s="15" t="s">
        <v>23</v>
      </c>
      <c r="X1" s="16" t="s">
        <v>24</v>
      </c>
      <c r="Y1" s="16" t="s">
        <v>25</v>
      </c>
      <c r="Z1" s="16" t="s">
        <v>26</v>
      </c>
      <c r="AA1" s="16" t="s">
        <v>27</v>
      </c>
      <c r="AB1" s="16" t="s">
        <v>28</v>
      </c>
      <c r="AC1" s="16" t="s">
        <v>29</v>
      </c>
      <c r="AD1" s="16" t="s">
        <v>30</v>
      </c>
      <c r="AE1" s="16" t="s">
        <v>31</v>
      </c>
      <c r="AF1" s="16" t="s">
        <v>32</v>
      </c>
      <c r="AG1" s="16" t="s">
        <v>33</v>
      </c>
      <c r="AH1" s="16" t="s">
        <v>34</v>
      </c>
      <c r="AI1" s="16" t="s">
        <v>35</v>
      </c>
      <c r="AJ1" s="16" t="s">
        <v>36</v>
      </c>
      <c r="AK1" s="16" t="s">
        <v>37</v>
      </c>
      <c r="AL1" s="17" t="s">
        <v>38</v>
      </c>
      <c r="AM1" s="17" t="s">
        <v>39</v>
      </c>
      <c r="AN1" s="17" t="s">
        <v>40</v>
      </c>
      <c r="AO1" s="16" t="s">
        <v>41</v>
      </c>
      <c r="AP1" s="16" t="s">
        <v>42</v>
      </c>
      <c r="AQ1" s="16" t="s">
        <v>43</v>
      </c>
      <c r="AR1" s="16" t="s">
        <v>44</v>
      </c>
      <c r="AS1" s="16" t="s">
        <v>45</v>
      </c>
      <c r="AT1" s="16" t="s">
        <v>220</v>
      </c>
      <c r="AU1" s="16" t="s">
        <v>221</v>
      </c>
      <c r="AV1" s="18" t="s">
        <v>46</v>
      </c>
      <c r="AW1" s="18" t="s">
        <v>47</v>
      </c>
      <c r="AX1" s="18" t="s">
        <v>48</v>
      </c>
      <c r="AY1" s="18" t="s">
        <v>49</v>
      </c>
      <c r="AZ1" s="18" t="s">
        <v>222</v>
      </c>
      <c r="BA1" s="18" t="s">
        <v>50</v>
      </c>
      <c r="BB1" s="15" t="s">
        <v>51</v>
      </c>
      <c r="BC1" s="15" t="s">
        <v>52</v>
      </c>
      <c r="BD1" s="19" t="s">
        <v>53</v>
      </c>
      <c r="BE1" s="20" t="s">
        <v>54</v>
      </c>
      <c r="BF1" s="21" t="s">
        <v>55</v>
      </c>
      <c r="BG1" s="18" t="s">
        <v>56</v>
      </c>
      <c r="BH1" s="18" t="s">
        <v>57</v>
      </c>
      <c r="BI1" s="15" t="s">
        <v>58</v>
      </c>
    </row>
    <row r="2" customFormat="false" ht="15" hidden="false" customHeight="true" outlineLevel="0" collapsed="false">
      <c r="A2" s="41" t="s">
        <v>59</v>
      </c>
      <c r="B2" s="42" t="n">
        <v>5</v>
      </c>
      <c r="C2" s="42" t="n">
        <v>4.9</v>
      </c>
      <c r="D2" s="42" t="n">
        <v>3.6</v>
      </c>
      <c r="E2" s="42" t="n">
        <v>4.49365079365079</v>
      </c>
      <c r="F2" s="42" t="n">
        <v>8</v>
      </c>
      <c r="G2" s="42" t="n">
        <v>10</v>
      </c>
      <c r="H2" s="42" t="n">
        <v>10</v>
      </c>
      <c r="I2" s="42" t="n">
        <v>10</v>
      </c>
      <c r="J2" s="42" t="n">
        <v>9.88495297683022</v>
      </c>
      <c r="K2" s="42" t="n">
        <v>10</v>
      </c>
      <c r="L2" s="42" t="n">
        <f aca="false">AVERAGE(Table27857[[#This Row],[2Bi Disappearance]:[2Bv Terrorism Injured ]])</f>
        <v>9.97699059536604</v>
      </c>
      <c r="M2" s="42" t="n">
        <v>10</v>
      </c>
      <c r="N2" s="42" t="n">
        <v>7.5</v>
      </c>
      <c r="O2" s="47" t="n">
        <v>5</v>
      </c>
      <c r="P2" s="47" t="n">
        <v>5</v>
      </c>
      <c r="Q2" s="47" t="n">
        <f aca="false">AVERAGE(Table27857[[#This Row],[2Ciii(a) Equal Inheritance Rights: Widows]:[2Ciii(b) Equal Inheritance Rights: Daughters]])</f>
        <v>5</v>
      </c>
      <c r="R2" s="47" t="n">
        <f aca="false">AVERAGE(M2:N2,Q2)</f>
        <v>7.5</v>
      </c>
      <c r="S2" s="42" t="n">
        <f aca="false">AVERAGE(F2,L2,R2)</f>
        <v>8.49233019845535</v>
      </c>
      <c r="T2" s="42" t="n">
        <v>10</v>
      </c>
      <c r="U2" s="42" t="n">
        <v>5</v>
      </c>
      <c r="V2" s="42" t="n">
        <v>5</v>
      </c>
      <c r="W2" s="42" t="n">
        <f aca="false">AVERAGE(T2:V2)</f>
        <v>6.66666666666667</v>
      </c>
      <c r="X2" s="42" t="n">
        <v>10</v>
      </c>
      <c r="Y2" s="42" t="n">
        <v>7.5</v>
      </c>
      <c r="Z2" s="42" t="n">
        <f aca="false">AVERAGE(Table27857[[#This Row],[4A Freedom to establish religious organizations]:[4B Autonomy of religious organizations]])</f>
        <v>8.75</v>
      </c>
      <c r="AA2" s="42" t="n">
        <v>10</v>
      </c>
      <c r="AB2" s="42" t="n">
        <v>10</v>
      </c>
      <c r="AC2" s="42" t="n">
        <v>7.5</v>
      </c>
      <c r="AD2" s="42" t="n">
        <v>5</v>
      </c>
      <c r="AE2" s="42" t="n">
        <v>7.5</v>
      </c>
      <c r="AF2" s="42" t="e">
        <f aca="false">AVERAGE(Table27857[[#This Row],[5Ci Political parties]:[5ciii educational, sporting and cultural organizations]])</f>
        <v>#N/A</v>
      </c>
      <c r="AG2" s="42" t="n">
        <v>10</v>
      </c>
      <c r="AH2" s="42" t="n">
        <v>10</v>
      </c>
      <c r="AI2" s="42" t="n">
        <v>10</v>
      </c>
      <c r="AJ2" s="42" t="e">
        <f aca="false">AVERAGE(Table27857[[#This Row],[5Di Political parties]:[5diii educational, sporting and cultural organizations5]])</f>
        <v>#N/A</v>
      </c>
      <c r="AK2" s="42" t="e">
        <f aca="false">AVERAGE(AA2,AB2,AF2,AJ2)</f>
        <v>#N/A</v>
      </c>
      <c r="AL2" s="42" t="n">
        <v>10</v>
      </c>
      <c r="AM2" s="47" t="n">
        <v>5</v>
      </c>
      <c r="AN2" s="47" t="n">
        <v>5.75</v>
      </c>
      <c r="AO2" s="47" t="n">
        <v>10</v>
      </c>
      <c r="AP2" s="47" t="n">
        <v>10</v>
      </c>
      <c r="AQ2" s="47" t="n">
        <f aca="false">AVERAGE(Table27857[[#This Row],[6Di Access to foreign television (cable/ satellite)]:[6Dii Access to foreign newspapers]])</f>
        <v>10</v>
      </c>
      <c r="AR2" s="47" t="n">
        <v>10</v>
      </c>
      <c r="AS2" s="42" t="n">
        <f aca="false">AVERAGE(AL2:AN2,AQ2:AR2)</f>
        <v>8.15</v>
      </c>
      <c r="AT2" s="42" t="n">
        <v>10</v>
      </c>
      <c r="AU2" s="42" t="n">
        <v>10</v>
      </c>
      <c r="AV2" s="42" t="n">
        <f aca="false">AVERAGE(Table27857[[#This Row],[7Ai Parental Authority: In marriage]:[7Aii Parental Authority: After divorce]])</f>
        <v>10</v>
      </c>
      <c r="AW2" s="42" t="n">
        <v>10</v>
      </c>
      <c r="AX2" s="42" t="n">
        <v>10</v>
      </c>
      <c r="AY2" s="42" t="n">
        <f aca="false">IFERROR(AVERAGE(AW2:AX2),"-")</f>
        <v>10</v>
      </c>
      <c r="AZ2" s="42" t="n">
        <v>5</v>
      </c>
      <c r="BA2" s="42" t="n">
        <f aca="false">AVERAGE(AV2,AZ2,AY2)</f>
        <v>8.33333333333333</v>
      </c>
      <c r="BB2" s="43" t="n">
        <f aca="false">AVERAGE(Table27857[[#This Row],[RULE OF LAW]],Table27857[[#This Row],[SECURITY &amp; SAFETY]],Table27857[[#This Row],[PERSONAL FREEDOM (minus Security &amp;Safety and Rule of Law)]],Table27857[[#This Row],[PERSONAL FREEDOM (minus Security &amp;Safety and Rule of Law)]])</f>
        <v>7.3531619146932</v>
      </c>
      <c r="BC2" s="44" t="n">
        <v>7.18</v>
      </c>
      <c r="BD2" s="45" t="n">
        <f aca="false">AVERAGE(Table27857[[#This Row],[PERSONAL FREEDOM]:[ECONOMIC FREEDOM]])</f>
        <v>7.2665809573466</v>
      </c>
      <c r="BE2" s="61" t="n">
        <f aca="false">RANK(BF2,$BF$2:$BF$158)</f>
        <v>57</v>
      </c>
      <c r="BF2" s="30" t="n">
        <f aca="false">ROUND(BD2, 2)</f>
        <v>7.27</v>
      </c>
      <c r="BG2" s="43" t="n">
        <f aca="false">Table27857[[#This Row],[1 Rule of Law]]</f>
        <v>4.49365079365079</v>
      </c>
      <c r="BH2" s="43" t="n">
        <f aca="false">Table27857[[#This Row],[2 Security &amp; Safety]]</f>
        <v>8.49233019845535</v>
      </c>
      <c r="BI2" s="43" t="e">
        <f aca="false">AVERAGE(AS2,W2,AK2,BA2,Z2)</f>
        <v>#N/A</v>
      </c>
      <c r="BK2" s="63"/>
      <c r="BL2" s="63"/>
      <c r="BM2" s="63"/>
    </row>
    <row r="3" customFormat="false" ht="15" hidden="false" customHeight="true" outlineLevel="0" collapsed="false">
      <c r="A3" s="41" t="s">
        <v>61</v>
      </c>
      <c r="B3" s="42" t="s">
        <v>60</v>
      </c>
      <c r="C3" s="42" t="s">
        <v>60</v>
      </c>
      <c r="D3" s="42" t="s">
        <v>60</v>
      </c>
      <c r="E3" s="42" t="n">
        <v>4.045818</v>
      </c>
      <c r="F3" s="42" t="n">
        <v>9.72</v>
      </c>
      <c r="G3" s="42" t="n">
        <v>5</v>
      </c>
      <c r="H3" s="42" t="n">
        <v>8.71681174331993</v>
      </c>
      <c r="I3" s="42" t="n">
        <v>5</v>
      </c>
      <c r="J3" s="42" t="n">
        <v>9.13581199039913</v>
      </c>
      <c r="K3" s="42" t="n">
        <v>9.75383735484096</v>
      </c>
      <c r="L3" s="42" t="n">
        <f aca="false">AVERAGE(Table27857[[#This Row],[2Bi Disappearance]:[2Bv Terrorism Injured ]])</f>
        <v>7.52129221771201</v>
      </c>
      <c r="M3" s="42" t="n">
        <v>10</v>
      </c>
      <c r="N3" s="42" t="n">
        <v>7.5</v>
      </c>
      <c r="O3" s="47" t="n">
        <v>0</v>
      </c>
      <c r="P3" s="47" t="n">
        <v>0</v>
      </c>
      <c r="Q3" s="47" t="n">
        <f aca="false">AVERAGE(Table27857[[#This Row],[2Ciii(a) Equal Inheritance Rights: Widows]:[2Ciii(b) Equal Inheritance Rights: Daughters]])</f>
        <v>0</v>
      </c>
      <c r="R3" s="47" t="n">
        <f aca="false">AVERAGE(M3:N3,Q3)</f>
        <v>5.83333333333333</v>
      </c>
      <c r="S3" s="42" t="n">
        <f aca="false">AVERAGE(F3,L3,R3)</f>
        <v>7.69154185034845</v>
      </c>
      <c r="T3" s="42" t="n">
        <v>5</v>
      </c>
      <c r="U3" s="42" t="n">
        <v>5</v>
      </c>
      <c r="V3" s="42" t="n">
        <v>5</v>
      </c>
      <c r="W3" s="42" t="n">
        <f aca="false">AVERAGE(T3:V3)</f>
        <v>5</v>
      </c>
      <c r="X3" s="42" t="n">
        <v>2.5</v>
      </c>
      <c r="Y3" s="42" t="n">
        <v>5</v>
      </c>
      <c r="Z3" s="42" t="n">
        <f aca="false">AVERAGE(Table27857[[#This Row],[4A Freedom to establish religious organizations]:[4B Autonomy of religious organizations]])</f>
        <v>3.75</v>
      </c>
      <c r="AA3" s="42" t="n">
        <v>5</v>
      </c>
      <c r="AB3" s="42" t="n">
        <v>2.5</v>
      </c>
      <c r="AC3" s="42" t="n">
        <v>5</v>
      </c>
      <c r="AD3" s="42" t="n">
        <v>5</v>
      </c>
      <c r="AE3" s="42" t="n">
        <v>5</v>
      </c>
      <c r="AF3" s="42" t="e">
        <f aca="false">AVERAGE(Table27857[[#This Row],[5Ci Political parties]:[5ciii educational, sporting and cultural organizations]])</f>
        <v>#N/A</v>
      </c>
      <c r="AG3" s="42" t="n">
        <v>2.5</v>
      </c>
      <c r="AH3" s="42" t="n">
        <v>2.5</v>
      </c>
      <c r="AI3" s="42" t="n">
        <v>2.5</v>
      </c>
      <c r="AJ3" s="42" t="e">
        <f aca="false">AVERAGE(Table27857[[#This Row],[5Di Political parties]:[5diii educational, sporting and cultural organizations5]])</f>
        <v>#N/A</v>
      </c>
      <c r="AK3" s="42" t="e">
        <f aca="false">AVERAGE(AA3,AB3,AF3,AJ3)</f>
        <v>#N/A</v>
      </c>
      <c r="AL3" s="42" t="n">
        <v>10</v>
      </c>
      <c r="AM3" s="47" t="n">
        <v>3.33333333333333</v>
      </c>
      <c r="AN3" s="47" t="n">
        <v>4.5</v>
      </c>
      <c r="AO3" s="47" t="n">
        <v>10</v>
      </c>
      <c r="AP3" s="47" t="n">
        <v>7.5</v>
      </c>
      <c r="AQ3" s="47" t="n">
        <f aca="false">AVERAGE(Table27857[[#This Row],[6Di Access to foreign television (cable/ satellite)]:[6Dii Access to foreign newspapers]])</f>
        <v>8.75</v>
      </c>
      <c r="AR3" s="47" t="n">
        <v>7.5</v>
      </c>
      <c r="AS3" s="42" t="n">
        <f aca="false">AVERAGE(AL3:AN3,AQ3:AR3)</f>
        <v>6.81666666666667</v>
      </c>
      <c r="AT3" s="42" t="n">
        <v>0</v>
      </c>
      <c r="AU3" s="42" t="n">
        <v>5</v>
      </c>
      <c r="AV3" s="42" t="n">
        <f aca="false">AVERAGE(Table27857[[#This Row],[7Ai Parental Authority: In marriage]:[7Aii Parental Authority: After divorce]])</f>
        <v>2.5</v>
      </c>
      <c r="AW3" s="42" t="n">
        <v>0</v>
      </c>
      <c r="AX3" s="42" t="n">
        <v>0</v>
      </c>
      <c r="AY3" s="42" t="n">
        <f aca="false">IFERROR(AVERAGE(AW3:AX3),"-")</f>
        <v>0</v>
      </c>
      <c r="AZ3" s="42" t="n">
        <v>0</v>
      </c>
      <c r="BA3" s="42" t="n">
        <f aca="false">AVERAGE(AV3,AZ3,AY3)</f>
        <v>0.833333333333333</v>
      </c>
      <c r="BB3" s="43" t="n">
        <f aca="false">AVERAGE(Table27857[[#This Row],[RULE OF LAW]],Table27857[[#This Row],[SECURITY &amp; SAFETY]],Table27857[[#This Row],[PERSONAL FREEDOM (minus Security &amp;Safety and Rule of Law)]],Table27857[[#This Row],[PERSONAL FREEDOM (minus Security &amp;Safety and Rule of Law)]])</f>
        <v>4.94933996258711</v>
      </c>
      <c r="BC3" s="44" t="n">
        <v>5.2</v>
      </c>
      <c r="BD3" s="45" t="n">
        <f aca="false">AVERAGE(Table27857[[#This Row],[PERSONAL FREEDOM]:[ECONOMIC FREEDOM]])</f>
        <v>5.07466998129356</v>
      </c>
      <c r="BE3" s="61" t="n">
        <f aca="false">RANK(BF3,$BF$2:$BF$158)</f>
        <v>149</v>
      </c>
      <c r="BF3" s="30" t="n">
        <f aca="false">ROUND(BD3, 2)</f>
        <v>5.07</v>
      </c>
      <c r="BG3" s="43" t="n">
        <f aca="false">Table27857[[#This Row],[1 Rule of Law]]</f>
        <v>4.045818</v>
      </c>
      <c r="BH3" s="43" t="n">
        <f aca="false">Table27857[[#This Row],[2 Security &amp; Safety]]</f>
        <v>7.69154185034845</v>
      </c>
      <c r="BI3" s="43" t="e">
        <f aca="false">AVERAGE(AS3,W3,AK3,BA3,Z3)</f>
        <v>#N/A</v>
      </c>
      <c r="BK3" s="63"/>
      <c r="BL3" s="63"/>
      <c r="BM3" s="63"/>
    </row>
    <row r="4" customFormat="false" ht="15" hidden="false" customHeight="true" outlineLevel="0" collapsed="false">
      <c r="A4" s="41" t="s">
        <v>62</v>
      </c>
      <c r="B4" s="42" t="s">
        <v>60</v>
      </c>
      <c r="C4" s="42" t="s">
        <v>60</v>
      </c>
      <c r="D4" s="42" t="s">
        <v>60</v>
      </c>
      <c r="E4" s="42" t="n">
        <v>7.304392</v>
      </c>
      <c r="F4" s="42" t="n">
        <v>6</v>
      </c>
      <c r="G4" s="42" t="n">
        <v>5</v>
      </c>
      <c r="H4" s="42" t="n">
        <v>10</v>
      </c>
      <c r="I4" s="42" t="n">
        <v>7.5</v>
      </c>
      <c r="J4" s="42" t="n">
        <v>10</v>
      </c>
      <c r="K4" s="42" t="n">
        <v>10</v>
      </c>
      <c r="L4" s="42" t="n">
        <f aca="false">AVERAGE(Table27857[[#This Row],[2Bi Disappearance]:[2Bv Terrorism Injured ]])</f>
        <v>8.5</v>
      </c>
      <c r="M4" s="42" t="n">
        <v>10</v>
      </c>
      <c r="N4" s="42" t="n">
        <v>10</v>
      </c>
      <c r="O4" s="47" t="n">
        <v>5</v>
      </c>
      <c r="P4" s="47" t="n">
        <v>5</v>
      </c>
      <c r="Q4" s="47" t="n">
        <f aca="false">AVERAGE(Table27857[[#This Row],[2Ciii(a) Equal Inheritance Rights: Widows]:[2Ciii(b) Equal Inheritance Rights: Daughters]])</f>
        <v>5</v>
      </c>
      <c r="R4" s="47" t="n">
        <f aca="false">AVERAGE(M4:N4,Q4)</f>
        <v>8.33333333333333</v>
      </c>
      <c r="S4" s="42" t="n">
        <f aca="false">AVERAGE(F4,L4,R4)</f>
        <v>7.61111111111111</v>
      </c>
      <c r="T4" s="42" t="n">
        <v>5</v>
      </c>
      <c r="U4" s="42" t="n">
        <v>0</v>
      </c>
      <c r="V4" s="42" t="n">
        <v>10</v>
      </c>
      <c r="W4" s="42" t="n">
        <f aca="false">AVERAGE(T4:V4)</f>
        <v>5</v>
      </c>
      <c r="X4" s="42" t="n">
        <v>5</v>
      </c>
      <c r="Y4" s="42" t="n">
        <v>5</v>
      </c>
      <c r="Z4" s="42" t="n">
        <f aca="false">AVERAGE(Table27857[[#This Row],[4A Freedom to establish religious organizations]:[4B Autonomy of religious organizations]])</f>
        <v>5</v>
      </c>
      <c r="AA4" s="42" t="n">
        <v>2.5</v>
      </c>
      <c r="AB4" s="42" t="n">
        <v>2.5</v>
      </c>
      <c r="AC4" s="42" t="n">
        <v>2.5</v>
      </c>
      <c r="AD4" s="42" t="n">
        <v>2.5</v>
      </c>
      <c r="AE4" s="42" t="n">
        <v>5</v>
      </c>
      <c r="AF4" s="42" t="e">
        <f aca="false">AVERAGE(Table27857[[#This Row],[5Ci Political parties]:[5ciii educational, sporting and cultural organizations]])</f>
        <v>#N/A</v>
      </c>
      <c r="AG4" s="42" t="n">
        <v>2.5</v>
      </c>
      <c r="AH4" s="42" t="n">
        <v>2.5</v>
      </c>
      <c r="AI4" s="42" t="n">
        <v>5</v>
      </c>
      <c r="AJ4" s="42" t="e">
        <f aca="false">AVERAGE(Table27857[[#This Row],[5Di Political parties]:[5diii educational, sporting and cultural organizations5]])</f>
        <v>#N/A</v>
      </c>
      <c r="AK4" s="42" t="e">
        <f aca="false">AVERAGE(AA4,AB4,AF4,AJ4)</f>
        <v>#N/A</v>
      </c>
      <c r="AL4" s="42" t="n">
        <v>10</v>
      </c>
      <c r="AM4" s="47" t="n">
        <v>3.66666666666667</v>
      </c>
      <c r="AN4" s="47" t="n">
        <v>2.75</v>
      </c>
      <c r="AO4" s="47" t="n">
        <v>7.5</v>
      </c>
      <c r="AP4" s="47" t="n">
        <v>5</v>
      </c>
      <c r="AQ4" s="47" t="n">
        <f aca="false">AVERAGE(Table27857[[#This Row],[6Di Access to foreign television (cable/ satellite)]:[6Dii Access to foreign newspapers]])</f>
        <v>6.25</v>
      </c>
      <c r="AR4" s="47" t="n">
        <v>7.5</v>
      </c>
      <c r="AS4" s="42" t="n">
        <f aca="false">AVERAGE(AL4:AN4,AQ4:AR4)</f>
        <v>6.03333333333333</v>
      </c>
      <c r="AT4" s="42" t="n">
        <v>10</v>
      </c>
      <c r="AU4" s="42" t="n">
        <v>10</v>
      </c>
      <c r="AV4" s="42" t="n">
        <f aca="false">AVERAGE(Table27857[[#This Row],[7Ai Parental Authority: In marriage]:[7Aii Parental Authority: After divorce]])</f>
        <v>10</v>
      </c>
      <c r="AW4" s="42" t="n">
        <v>0</v>
      </c>
      <c r="AX4" s="42" t="n">
        <v>0</v>
      </c>
      <c r="AY4" s="42" t="n">
        <f aca="false">IFERROR(AVERAGE(AW4:AX4),"-")</f>
        <v>0</v>
      </c>
      <c r="AZ4" s="42" t="n">
        <v>10</v>
      </c>
      <c r="BA4" s="42" t="n">
        <f aca="false">AVERAGE(AV4,AZ4,AY4)</f>
        <v>6.66666666666667</v>
      </c>
      <c r="BB4" s="43" t="n">
        <f aca="false">AVERAGE(Table27857[[#This Row],[RULE OF LAW]],Table27857[[#This Row],[SECURITY &amp; SAFETY]],Table27857[[#This Row],[PERSONAL FREEDOM (minus Security &amp;Safety and Rule of Law)]],Table27857[[#This Row],[PERSONAL FREEDOM (minus Security &amp;Safety and Rule of Law)]])</f>
        <v>6.29054244444444</v>
      </c>
      <c r="BC4" s="44" t="n">
        <v>5.37</v>
      </c>
      <c r="BD4" s="45" t="n">
        <f aca="false">AVERAGE(Table27857[[#This Row],[PERSONAL FREEDOM]:[ECONOMIC FREEDOM]])</f>
        <v>5.83027122222222</v>
      </c>
      <c r="BE4" s="61" t="n">
        <f aca="false">RANK(BF4,$BF$2:$BF$158)</f>
        <v>134</v>
      </c>
      <c r="BF4" s="30" t="n">
        <f aca="false">ROUND(BD4, 2)</f>
        <v>5.83</v>
      </c>
      <c r="BG4" s="43" t="n">
        <f aca="false">Table27857[[#This Row],[1 Rule of Law]]</f>
        <v>7.304392</v>
      </c>
      <c r="BH4" s="43" t="n">
        <f aca="false">Table27857[[#This Row],[2 Security &amp; Safety]]</f>
        <v>7.61111111111111</v>
      </c>
      <c r="BI4" s="43" t="e">
        <f aca="false">AVERAGE(AS4,W4,AK4,BA4,Z4)</f>
        <v>#N/A</v>
      </c>
      <c r="BK4" s="63"/>
      <c r="BL4" s="63"/>
      <c r="BM4" s="63"/>
    </row>
    <row r="5" customFormat="false" ht="15" hidden="false" customHeight="true" outlineLevel="0" collapsed="false">
      <c r="A5" s="41" t="s">
        <v>63</v>
      </c>
      <c r="B5" s="42" t="n">
        <v>6.6</v>
      </c>
      <c r="C5" s="42" t="n">
        <v>5.4</v>
      </c>
      <c r="D5" s="42" t="n">
        <v>3.7</v>
      </c>
      <c r="E5" s="42" t="n">
        <v>5.23968253968254</v>
      </c>
      <c r="F5" s="42" t="n">
        <v>7.8</v>
      </c>
      <c r="G5" s="42" t="n">
        <v>10</v>
      </c>
      <c r="H5" s="42" t="n">
        <v>10</v>
      </c>
      <c r="I5" s="42" t="n">
        <v>7.5</v>
      </c>
      <c r="J5" s="42" t="n">
        <v>9.98432785033774</v>
      </c>
      <c r="K5" s="42" t="n">
        <v>9.99529835510132</v>
      </c>
      <c r="L5" s="42" t="n">
        <f aca="false">AVERAGE(Table27857[[#This Row],[2Bi Disappearance]:[2Bv Terrorism Injured ]])</f>
        <v>9.49592524108781</v>
      </c>
      <c r="M5" s="42" t="n">
        <v>10</v>
      </c>
      <c r="N5" s="42" t="n">
        <v>10</v>
      </c>
      <c r="O5" s="47" t="n">
        <v>10</v>
      </c>
      <c r="P5" s="47" t="n">
        <v>10</v>
      </c>
      <c r="Q5" s="47" t="n">
        <f aca="false">AVERAGE(Table27857[[#This Row],[2Ciii(a) Equal Inheritance Rights: Widows]:[2Ciii(b) Equal Inheritance Rights: Daughters]])</f>
        <v>10</v>
      </c>
      <c r="R5" s="47" t="n">
        <f aca="false">AVERAGE(M5:N5,Q5)</f>
        <v>10</v>
      </c>
      <c r="S5" s="42" t="n">
        <f aca="false">AVERAGE(F5,L5,R5)</f>
        <v>9.09864174702927</v>
      </c>
      <c r="T5" s="42" t="n">
        <v>10</v>
      </c>
      <c r="U5" s="42" t="n">
        <v>10</v>
      </c>
      <c r="V5" s="42" t="n">
        <v>10</v>
      </c>
      <c r="W5" s="42" t="n">
        <f aca="false">AVERAGE(T5:V5)</f>
        <v>10</v>
      </c>
      <c r="X5" s="42" t="n">
        <v>10</v>
      </c>
      <c r="Y5" s="42" t="n">
        <v>10</v>
      </c>
      <c r="Z5" s="42" t="n">
        <f aca="false">AVERAGE(Table27857[[#This Row],[4A Freedom to establish religious organizations]:[4B Autonomy of religious organizations]])</f>
        <v>10</v>
      </c>
      <c r="AA5" s="42" t="n">
        <v>10</v>
      </c>
      <c r="AB5" s="42" t="n">
        <v>10</v>
      </c>
      <c r="AC5" s="42" t="n">
        <v>5</v>
      </c>
      <c r="AD5" s="42" t="n">
        <v>5</v>
      </c>
      <c r="AE5" s="42" t="n">
        <v>10</v>
      </c>
      <c r="AF5" s="42" t="e">
        <f aca="false">AVERAGE(Table27857[[#This Row],[5Ci Political parties]:[5ciii educational, sporting and cultural organizations]])</f>
        <v>#N/A</v>
      </c>
      <c r="AG5" s="42" t="n">
        <v>10</v>
      </c>
      <c r="AH5" s="42" t="n">
        <v>5</v>
      </c>
      <c r="AI5" s="42" t="n">
        <v>10</v>
      </c>
      <c r="AJ5" s="42" t="e">
        <f aca="false">AVERAGE(Table27857[[#This Row],[5Di Political parties]:[5diii educational, sporting and cultural organizations5]])</f>
        <v>#N/A</v>
      </c>
      <c r="AK5" s="42" t="e">
        <f aca="false">AVERAGE(AA5,AB5,AF5,AJ5)</f>
        <v>#N/A</v>
      </c>
      <c r="AL5" s="42" t="n">
        <v>10</v>
      </c>
      <c r="AM5" s="47" t="n">
        <v>5.33333333333333</v>
      </c>
      <c r="AN5" s="47" t="n">
        <v>4.75</v>
      </c>
      <c r="AO5" s="47" t="n">
        <v>10</v>
      </c>
      <c r="AP5" s="47" t="n">
        <v>10</v>
      </c>
      <c r="AQ5" s="47" t="n">
        <f aca="false">AVERAGE(Table27857[[#This Row],[6Di Access to foreign television (cable/ satellite)]:[6Dii Access to foreign newspapers]])</f>
        <v>10</v>
      </c>
      <c r="AR5" s="47" t="n">
        <v>10</v>
      </c>
      <c r="AS5" s="42" t="n">
        <f aca="false">AVERAGE(AL5:AN5,AQ5:AR5)</f>
        <v>8.01666666666667</v>
      </c>
      <c r="AT5" s="42" t="n">
        <v>10</v>
      </c>
      <c r="AU5" s="42" t="n">
        <v>10</v>
      </c>
      <c r="AV5" s="42" t="n">
        <f aca="false">AVERAGE(Table27857[[#This Row],[7Ai Parental Authority: In marriage]:[7Aii Parental Authority: After divorce]])</f>
        <v>10</v>
      </c>
      <c r="AW5" s="42" t="n">
        <v>10</v>
      </c>
      <c r="AX5" s="42" t="n">
        <v>10</v>
      </c>
      <c r="AY5" s="42" t="n">
        <f aca="false">IFERROR(AVERAGE(AW5:AX5),"-")</f>
        <v>10</v>
      </c>
      <c r="AZ5" s="42" t="n">
        <v>10</v>
      </c>
      <c r="BA5" s="42" t="n">
        <f aca="false">AVERAGE(AV5,AZ5,AY5)</f>
        <v>10</v>
      </c>
      <c r="BB5" s="43" t="n">
        <f aca="false">AVERAGE(Table27857[[#This Row],[RULE OF LAW]],Table27857[[#This Row],[SECURITY &amp; SAFETY]],Table27857[[#This Row],[PERSONAL FREEDOM (minus Security &amp;Safety and Rule of Law)]],Table27857[[#This Row],[PERSONAL FREEDOM (minus Security &amp;Safety and Rule of Law)]])</f>
        <v>8.26124773834462</v>
      </c>
      <c r="BC5" s="44" t="n">
        <v>5.2</v>
      </c>
      <c r="BD5" s="45" t="n">
        <f aca="false">AVERAGE(Table27857[[#This Row],[PERSONAL FREEDOM]:[ECONOMIC FREEDOM]])</f>
        <v>6.73062386917231</v>
      </c>
      <c r="BE5" s="61" t="n">
        <f aca="false">RANK(BF5,$BF$2:$BF$158)</f>
        <v>88</v>
      </c>
      <c r="BF5" s="30" t="n">
        <f aca="false">ROUND(BD5, 2)</f>
        <v>6.73</v>
      </c>
      <c r="BG5" s="43" t="n">
        <f aca="false">Table27857[[#This Row],[1 Rule of Law]]</f>
        <v>5.23968253968254</v>
      </c>
      <c r="BH5" s="43" t="n">
        <f aca="false">Table27857[[#This Row],[2 Security &amp; Safety]]</f>
        <v>9.09864174702927</v>
      </c>
      <c r="BI5" s="43" t="e">
        <f aca="false">AVERAGE(AS5,W5,AK5,BA5,Z5)</f>
        <v>#N/A</v>
      </c>
      <c r="BK5" s="63"/>
      <c r="BL5" s="63"/>
      <c r="BM5" s="63"/>
    </row>
    <row r="6" customFormat="false" ht="15" hidden="false" customHeight="true" outlineLevel="0" collapsed="false">
      <c r="A6" s="41" t="s">
        <v>64</v>
      </c>
      <c r="B6" s="42" t="s">
        <v>60</v>
      </c>
      <c r="C6" s="42" t="s">
        <v>60</v>
      </c>
      <c r="D6" s="42" t="s">
        <v>60</v>
      </c>
      <c r="E6" s="42" t="n">
        <v>4.626112</v>
      </c>
      <c r="F6" s="42" t="n">
        <v>9.28</v>
      </c>
      <c r="G6" s="42" t="n">
        <v>10</v>
      </c>
      <c r="H6" s="42" t="n">
        <v>10</v>
      </c>
      <c r="I6" s="42" t="n">
        <v>7.5</v>
      </c>
      <c r="J6" s="42" t="n">
        <v>10</v>
      </c>
      <c r="K6" s="42" t="n">
        <v>9.86631873890446</v>
      </c>
      <c r="L6" s="42" t="n">
        <f aca="false">AVERAGE(Table27857[[#This Row],[2Bi Disappearance]:[2Bv Terrorism Injured ]])</f>
        <v>9.47326374778089</v>
      </c>
      <c r="M6" s="42" t="n">
        <v>10</v>
      </c>
      <c r="N6" s="42" t="n">
        <v>5</v>
      </c>
      <c r="O6" s="47" t="n">
        <v>10</v>
      </c>
      <c r="P6" s="47" t="n">
        <v>10</v>
      </c>
      <c r="Q6" s="47" t="n">
        <f aca="false">AVERAGE(Table27857[[#This Row],[2Ciii(a) Equal Inheritance Rights: Widows]:[2Ciii(b) Equal Inheritance Rights: Daughters]])</f>
        <v>10</v>
      </c>
      <c r="R6" s="47" t="n">
        <f aca="false">AVERAGE(M6:N6,Q6)</f>
        <v>8.33333333333333</v>
      </c>
      <c r="S6" s="42" t="n">
        <f aca="false">AVERAGE(F6,L6,R6)</f>
        <v>9.02886569370474</v>
      </c>
      <c r="T6" s="42" t="n">
        <v>5</v>
      </c>
      <c r="U6" s="42" t="n">
        <v>5</v>
      </c>
      <c r="V6" s="42" t="n">
        <v>10</v>
      </c>
      <c r="W6" s="42" t="n">
        <f aca="false">AVERAGE(T6:V6)</f>
        <v>6.66666666666667</v>
      </c>
      <c r="X6" s="42" t="n">
        <v>5</v>
      </c>
      <c r="Y6" s="42" t="n">
        <v>5</v>
      </c>
      <c r="Z6" s="42" t="n">
        <f aca="false">AVERAGE(Table27857[[#This Row],[4A Freedom to establish religious organizations]:[4B Autonomy of religious organizations]])</f>
        <v>5</v>
      </c>
      <c r="AA6" s="42" t="n">
        <v>5</v>
      </c>
      <c r="AB6" s="42" t="n">
        <v>7.5</v>
      </c>
      <c r="AC6" s="42" t="n">
        <v>10</v>
      </c>
      <c r="AD6" s="42" t="n">
        <v>7.5</v>
      </c>
      <c r="AE6" s="42" t="n">
        <v>10</v>
      </c>
      <c r="AF6" s="42" t="e">
        <f aca="false">AVERAGE(Table27857[[#This Row],[5Ci Political parties]:[5ciii educational, sporting and cultural organizations]])</f>
        <v>#N/A</v>
      </c>
      <c r="AG6" s="42" t="n">
        <v>10</v>
      </c>
      <c r="AH6" s="42" t="n">
        <v>5</v>
      </c>
      <c r="AI6" s="42" t="n">
        <v>10</v>
      </c>
      <c r="AJ6" s="42" t="e">
        <f aca="false">AVERAGE(Table27857[[#This Row],[5Di Political parties]:[5diii educational, sporting and cultural organizations5]])</f>
        <v>#N/A</v>
      </c>
      <c r="AK6" s="42" t="e">
        <f aca="false">AVERAGE(AA6,AB6,AF6,AJ6)</f>
        <v>#N/A</v>
      </c>
      <c r="AL6" s="42" t="n">
        <v>10</v>
      </c>
      <c r="AM6" s="47" t="n">
        <v>3.66666666666667</v>
      </c>
      <c r="AN6" s="47" t="n">
        <v>4.25</v>
      </c>
      <c r="AO6" s="47" t="n">
        <v>10</v>
      </c>
      <c r="AP6" s="47" t="n">
        <v>10</v>
      </c>
      <c r="AQ6" s="47" t="n">
        <f aca="false">AVERAGE(Table27857[[#This Row],[6Di Access to foreign television (cable/ satellite)]:[6Dii Access to foreign newspapers]])</f>
        <v>10</v>
      </c>
      <c r="AR6" s="47" t="n">
        <v>10</v>
      </c>
      <c r="AS6" s="42" t="n">
        <f aca="false">AVERAGE(AL6:AN6,AQ6:AR6)</f>
        <v>7.58333333333333</v>
      </c>
      <c r="AT6" s="42" t="n">
        <v>10</v>
      </c>
      <c r="AU6" s="42" t="n">
        <v>10</v>
      </c>
      <c r="AV6" s="42" t="n">
        <f aca="false">AVERAGE(Table27857[[#This Row],[7Ai Parental Authority: In marriage]:[7Aii Parental Authority: After divorce]])</f>
        <v>10</v>
      </c>
      <c r="AW6" s="42" t="n">
        <v>10</v>
      </c>
      <c r="AX6" s="42" t="n">
        <v>10</v>
      </c>
      <c r="AY6" s="42" t="n">
        <f aca="false">IFERROR(AVERAGE(AW6:AX6),"-")</f>
        <v>10</v>
      </c>
      <c r="AZ6" s="42" t="n">
        <v>5</v>
      </c>
      <c r="BA6" s="42" t="n">
        <f aca="false">AVERAGE(AV6,AZ6,AY6)</f>
        <v>8.33333333333333</v>
      </c>
      <c r="BB6" s="43" t="n">
        <f aca="false">AVERAGE(Table27857[[#This Row],[RULE OF LAW]],Table27857[[#This Row],[SECURITY &amp; SAFETY]],Table27857[[#This Row],[PERSONAL FREEDOM (minus Security &amp;Safety and Rule of Law)]],Table27857[[#This Row],[PERSONAL FREEDOM (minus Security &amp;Safety and Rule of Law)]])</f>
        <v>6.92207775675952</v>
      </c>
      <c r="BC6" s="44" t="n">
        <v>7.67</v>
      </c>
      <c r="BD6" s="45" t="n">
        <f aca="false">AVERAGE(Table27857[[#This Row],[PERSONAL FREEDOM]:[ECONOMIC FREEDOM]])</f>
        <v>7.29603887837976</v>
      </c>
      <c r="BE6" s="61" t="n">
        <f aca="false">RANK(BF6,$BF$2:$BF$158)</f>
        <v>56</v>
      </c>
      <c r="BF6" s="30" t="n">
        <f aca="false">ROUND(BD6, 2)</f>
        <v>7.3</v>
      </c>
      <c r="BG6" s="43" t="n">
        <f aca="false">Table27857[[#This Row],[1 Rule of Law]]</f>
        <v>4.626112</v>
      </c>
      <c r="BH6" s="43" t="n">
        <f aca="false">Table27857[[#This Row],[2 Security &amp; Safety]]</f>
        <v>9.02886569370474</v>
      </c>
      <c r="BI6" s="43" t="e">
        <f aca="false">AVERAGE(AS6,W6,AK6,BA6,Z6)</f>
        <v>#N/A</v>
      </c>
      <c r="BK6" s="63"/>
      <c r="BL6" s="63"/>
      <c r="BM6" s="63"/>
    </row>
    <row r="7" customFormat="false" ht="15" hidden="false" customHeight="true" outlineLevel="0" collapsed="false">
      <c r="A7" s="41" t="s">
        <v>65</v>
      </c>
      <c r="B7" s="42" t="n">
        <v>8.5</v>
      </c>
      <c r="C7" s="42" t="n">
        <v>7.3</v>
      </c>
      <c r="D7" s="42" t="n">
        <v>7.3</v>
      </c>
      <c r="E7" s="42" t="n">
        <v>7.68095238095238</v>
      </c>
      <c r="F7" s="42" t="n">
        <v>9.56</v>
      </c>
      <c r="G7" s="42" t="n">
        <v>10</v>
      </c>
      <c r="H7" s="42" t="n">
        <v>10</v>
      </c>
      <c r="I7" s="42" t="n">
        <v>10</v>
      </c>
      <c r="J7" s="42" t="n">
        <v>10</v>
      </c>
      <c r="K7" s="42" t="n">
        <v>9.99135167596736</v>
      </c>
      <c r="L7" s="42" t="n">
        <f aca="false">AVERAGE(Table27857[[#This Row],[2Bi Disappearance]:[2Bv Terrorism Injured ]])</f>
        <v>9.99827033519347</v>
      </c>
      <c r="M7" s="42" t="n">
        <v>10</v>
      </c>
      <c r="N7" s="42" t="n">
        <v>10</v>
      </c>
      <c r="O7" s="47" t="n">
        <v>10</v>
      </c>
      <c r="P7" s="47" t="n">
        <v>10</v>
      </c>
      <c r="Q7" s="47" t="n">
        <f aca="false">AVERAGE(Table27857[[#This Row],[2Ciii(a) Equal Inheritance Rights: Widows]:[2Ciii(b) Equal Inheritance Rights: Daughters]])</f>
        <v>10</v>
      </c>
      <c r="R7" s="47" t="n">
        <f aca="false">AVERAGE(M7:N7,Q7)</f>
        <v>10</v>
      </c>
      <c r="S7" s="42" t="n">
        <f aca="false">AVERAGE(F7,L7,R7)</f>
        <v>9.85275677839782</v>
      </c>
      <c r="T7" s="42" t="n">
        <v>10</v>
      </c>
      <c r="U7" s="42" t="n">
        <v>10</v>
      </c>
      <c r="V7" s="42" t="n">
        <v>10</v>
      </c>
      <c r="W7" s="42" t="n">
        <f aca="false">AVERAGE(T7:V7)</f>
        <v>10</v>
      </c>
      <c r="X7" s="42" t="n">
        <v>10</v>
      </c>
      <c r="Y7" s="42" t="n">
        <v>10</v>
      </c>
      <c r="Z7" s="42" t="n">
        <f aca="false">AVERAGE(Table27857[[#This Row],[4A Freedom to establish religious organizations]:[4B Autonomy of religious organizations]])</f>
        <v>10</v>
      </c>
      <c r="AA7" s="42" t="n">
        <v>10</v>
      </c>
      <c r="AB7" s="42" t="n">
        <v>10</v>
      </c>
      <c r="AC7" s="42" t="n">
        <v>10</v>
      </c>
      <c r="AD7" s="42" t="n">
        <v>7.5</v>
      </c>
      <c r="AE7" s="42" t="n">
        <v>5</v>
      </c>
      <c r="AF7" s="42" t="e">
        <f aca="false">AVERAGE(Table27857[[#This Row],[5Ci Political parties]:[5ciii educational, sporting and cultural organizations]])</f>
        <v>#N/A</v>
      </c>
      <c r="AG7" s="42" t="n">
        <v>10</v>
      </c>
      <c r="AH7" s="42" t="n">
        <v>10</v>
      </c>
      <c r="AI7" s="42" t="n">
        <v>10</v>
      </c>
      <c r="AJ7" s="42" t="e">
        <f aca="false">AVERAGE(Table27857[[#This Row],[5Di Political parties]:[5diii educational, sporting and cultural organizations5]])</f>
        <v>#N/A</v>
      </c>
      <c r="AK7" s="42" t="e">
        <f aca="false">AVERAGE(AA7,AB7,AF7,AJ7)</f>
        <v>#N/A</v>
      </c>
      <c r="AL7" s="42" t="n">
        <v>10</v>
      </c>
      <c r="AM7" s="47" t="n">
        <v>8.33333333333333</v>
      </c>
      <c r="AN7" s="47" t="n">
        <v>7.5</v>
      </c>
      <c r="AO7" s="47" t="n">
        <v>10</v>
      </c>
      <c r="AP7" s="47" t="n">
        <v>10</v>
      </c>
      <c r="AQ7" s="47" t="n">
        <f aca="false">AVERAGE(Table27857[[#This Row],[6Di Access to foreign television (cable/ satellite)]:[6Dii Access to foreign newspapers]])</f>
        <v>10</v>
      </c>
      <c r="AR7" s="47" t="n">
        <v>10</v>
      </c>
      <c r="AS7" s="42" t="n">
        <f aca="false">AVERAGE(AL7:AN7,AQ7:AR7)</f>
        <v>9.16666666666667</v>
      </c>
      <c r="AT7" s="42" t="n">
        <v>10</v>
      </c>
      <c r="AU7" s="42" t="n">
        <v>10</v>
      </c>
      <c r="AV7" s="42" t="n">
        <f aca="false">AVERAGE(Table27857[[#This Row],[7Ai Parental Authority: In marriage]:[7Aii Parental Authority: After divorce]])</f>
        <v>10</v>
      </c>
      <c r="AW7" s="42" t="n">
        <v>10</v>
      </c>
      <c r="AX7" s="42" t="n">
        <v>10</v>
      </c>
      <c r="AY7" s="42" t="n">
        <f aca="false">IFERROR(AVERAGE(AW7:AX7),"-")</f>
        <v>10</v>
      </c>
      <c r="AZ7" s="42" t="n">
        <v>10</v>
      </c>
      <c r="BA7" s="42" t="n">
        <f aca="false">AVERAGE(AV7,AZ7,AY7)</f>
        <v>10</v>
      </c>
      <c r="BB7" s="43" t="n">
        <f aca="false">AVERAGE(Table27857[[#This Row],[RULE OF LAW]],Table27857[[#This Row],[SECURITY &amp; SAFETY]],Table27857[[#This Row],[PERSONAL FREEDOM (minus Security &amp;Safety and Rule of Law)]],Table27857[[#This Row],[PERSONAL FREEDOM (minus Security &amp;Safety and Rule of Law)]])</f>
        <v>9.23759395650422</v>
      </c>
      <c r="BC7" s="44" t="n">
        <v>7.83</v>
      </c>
      <c r="BD7" s="45" t="n">
        <f aca="false">AVERAGE(Table27857[[#This Row],[PERSONAL FREEDOM]:[ECONOMIC FREEDOM]])</f>
        <v>8.53379697825211</v>
      </c>
      <c r="BE7" s="61" t="n">
        <f aca="false">RANK(BF7,$BF$2:$BF$158)</f>
        <v>8</v>
      </c>
      <c r="BF7" s="30" t="n">
        <f aca="false">ROUND(BD7, 2)</f>
        <v>8.53</v>
      </c>
      <c r="BG7" s="43" t="n">
        <f aca="false">Table27857[[#This Row],[1 Rule of Law]]</f>
        <v>7.68095238095238</v>
      </c>
      <c r="BH7" s="43" t="n">
        <f aca="false">Table27857[[#This Row],[2 Security &amp; Safety]]</f>
        <v>9.85275677839782</v>
      </c>
      <c r="BI7" s="43" t="e">
        <f aca="false">AVERAGE(AS7,W7,AK7,BA7,Z7)</f>
        <v>#N/A</v>
      </c>
      <c r="BK7" s="63"/>
      <c r="BL7" s="63"/>
      <c r="BM7" s="63"/>
    </row>
    <row r="8" customFormat="false" ht="15" hidden="false" customHeight="true" outlineLevel="0" collapsed="false">
      <c r="A8" s="41" t="s">
        <v>66</v>
      </c>
      <c r="B8" s="42" t="n">
        <v>9.1</v>
      </c>
      <c r="C8" s="42" t="n">
        <v>7.5</v>
      </c>
      <c r="D8" s="42" t="n">
        <v>8.1</v>
      </c>
      <c r="E8" s="42" t="n">
        <v>8.23650793650794</v>
      </c>
      <c r="F8" s="42" t="n">
        <v>9.64</v>
      </c>
      <c r="G8" s="42" t="n">
        <v>10</v>
      </c>
      <c r="H8" s="42" t="n">
        <v>10</v>
      </c>
      <c r="I8" s="42" t="n">
        <v>10</v>
      </c>
      <c r="J8" s="42" t="n">
        <v>10</v>
      </c>
      <c r="K8" s="42" t="n">
        <v>10</v>
      </c>
      <c r="L8" s="42" t="n">
        <f aca="false">AVERAGE(Table27857[[#This Row],[2Bi Disappearance]:[2Bv Terrorism Injured ]])</f>
        <v>10</v>
      </c>
      <c r="M8" s="42" t="n">
        <v>10</v>
      </c>
      <c r="N8" s="42" t="n">
        <v>10</v>
      </c>
      <c r="O8" s="47" t="n">
        <v>10</v>
      </c>
      <c r="P8" s="47" t="n">
        <v>10</v>
      </c>
      <c r="Q8" s="47" t="n">
        <f aca="false">AVERAGE(Table27857[[#This Row],[2Ciii(a) Equal Inheritance Rights: Widows]:[2Ciii(b) Equal Inheritance Rights: Daughters]])</f>
        <v>10</v>
      </c>
      <c r="R8" s="47" t="n">
        <f aca="false">AVERAGE(M8:N8,Q8)</f>
        <v>10</v>
      </c>
      <c r="S8" s="42" t="n">
        <f aca="false">AVERAGE(F8,L8,R8)</f>
        <v>9.88</v>
      </c>
      <c r="T8" s="42" t="n">
        <v>10</v>
      </c>
      <c r="U8" s="42" t="n">
        <v>10</v>
      </c>
      <c r="V8" s="42" t="n">
        <v>10</v>
      </c>
      <c r="W8" s="42" t="n">
        <f aca="false">AVERAGE(T8:V8)</f>
        <v>10</v>
      </c>
      <c r="X8" s="42" t="n">
        <v>10</v>
      </c>
      <c r="Y8" s="42" t="n">
        <v>10</v>
      </c>
      <c r="Z8" s="42" t="n">
        <f aca="false">AVERAGE(Table27857[[#This Row],[4A Freedom to establish religious organizations]:[4B Autonomy of religious organizations]])</f>
        <v>10</v>
      </c>
      <c r="AA8" s="42" t="n">
        <v>10</v>
      </c>
      <c r="AB8" s="42" t="n">
        <v>10</v>
      </c>
      <c r="AC8" s="42" t="n">
        <v>10</v>
      </c>
      <c r="AD8" s="42" t="n">
        <v>10</v>
      </c>
      <c r="AE8" s="42" t="n">
        <v>10</v>
      </c>
      <c r="AF8" s="42" t="e">
        <f aca="false">AVERAGE(Table27857[[#This Row],[5Ci Political parties]:[5ciii educational, sporting and cultural organizations]])</f>
        <v>#N/A</v>
      </c>
      <c r="AG8" s="42" t="n">
        <v>10</v>
      </c>
      <c r="AH8" s="42" t="n">
        <v>10</v>
      </c>
      <c r="AI8" s="42" t="n">
        <v>10</v>
      </c>
      <c r="AJ8" s="42" t="e">
        <f aca="false">AVERAGE(Table27857[[#This Row],[5Di Political parties]:[5diii educational, sporting and cultural organizations5]])</f>
        <v>#N/A</v>
      </c>
      <c r="AK8" s="42" t="e">
        <f aca="false">AVERAGE(AA8,AB8,AF8,AJ8)</f>
        <v>#N/A</v>
      </c>
      <c r="AL8" s="42" t="n">
        <v>10</v>
      </c>
      <c r="AM8" s="47" t="n">
        <v>7.33333333333333</v>
      </c>
      <c r="AN8" s="47" t="n">
        <v>8</v>
      </c>
      <c r="AO8" s="47" t="n">
        <v>10</v>
      </c>
      <c r="AP8" s="47" t="n">
        <v>10</v>
      </c>
      <c r="AQ8" s="47" t="n">
        <f aca="false">AVERAGE(Table27857[[#This Row],[6Di Access to foreign television (cable/ satellite)]:[6Dii Access to foreign newspapers]])</f>
        <v>10</v>
      </c>
      <c r="AR8" s="47" t="n">
        <v>10</v>
      </c>
      <c r="AS8" s="42" t="n">
        <f aca="false">AVERAGE(AL8:AN8,AQ8:AR8)</f>
        <v>9.06666666666667</v>
      </c>
      <c r="AT8" s="42" t="n">
        <v>10</v>
      </c>
      <c r="AU8" s="42" t="n">
        <v>10</v>
      </c>
      <c r="AV8" s="42" t="n">
        <f aca="false">AVERAGE(Table27857[[#This Row],[7Ai Parental Authority: In marriage]:[7Aii Parental Authority: After divorce]])</f>
        <v>10</v>
      </c>
      <c r="AW8" s="42" t="n">
        <v>10</v>
      </c>
      <c r="AX8" s="42" t="n">
        <v>10</v>
      </c>
      <c r="AY8" s="42" t="n">
        <f aca="false">IFERROR(AVERAGE(AW8:AX8),"-")</f>
        <v>10</v>
      </c>
      <c r="AZ8" s="42" t="n">
        <v>10</v>
      </c>
      <c r="BA8" s="42" t="n">
        <f aca="false">AVERAGE(AV8,AZ8,AY8)</f>
        <v>10</v>
      </c>
      <c r="BB8" s="43" t="n">
        <f aca="false">AVERAGE(Table27857[[#This Row],[RULE OF LAW]],Table27857[[#This Row],[SECURITY &amp; SAFETY]],Table27857[[#This Row],[PERSONAL FREEDOM (minus Security &amp;Safety and Rule of Law)]],Table27857[[#This Row],[PERSONAL FREEDOM (minus Security &amp;Safety and Rule of Law)]])</f>
        <v>9.43579365079365</v>
      </c>
      <c r="BC8" s="44" t="n">
        <v>7.46</v>
      </c>
      <c r="BD8" s="45" t="n">
        <f aca="false">AVERAGE(Table27857[[#This Row],[PERSONAL FREEDOM]:[ECONOMIC FREEDOM]])</f>
        <v>8.44789682539683</v>
      </c>
      <c r="BE8" s="61" t="n">
        <f aca="false">RANK(BF8,$BF$2:$BF$158)</f>
        <v>11</v>
      </c>
      <c r="BF8" s="30" t="n">
        <f aca="false">ROUND(BD8, 2)</f>
        <v>8.45</v>
      </c>
      <c r="BG8" s="43" t="n">
        <f aca="false">Table27857[[#This Row],[1 Rule of Law]]</f>
        <v>8.23650793650794</v>
      </c>
      <c r="BH8" s="43" t="n">
        <f aca="false">Table27857[[#This Row],[2 Security &amp; Safety]]</f>
        <v>9.88</v>
      </c>
      <c r="BI8" s="43" t="e">
        <f aca="false">AVERAGE(AS8,W8,AK8,BA8,Z8)</f>
        <v>#N/A</v>
      </c>
      <c r="BK8" s="63"/>
      <c r="BL8" s="63"/>
      <c r="BM8" s="63"/>
    </row>
    <row r="9" customFormat="false" ht="15" hidden="false" customHeight="true" outlineLevel="0" collapsed="false">
      <c r="A9" s="41" t="s">
        <v>67</v>
      </c>
      <c r="B9" s="42" t="s">
        <v>60</v>
      </c>
      <c r="C9" s="42" t="s">
        <v>60</v>
      </c>
      <c r="D9" s="42" t="s">
        <v>60</v>
      </c>
      <c r="E9" s="42" t="n">
        <v>4.016059</v>
      </c>
      <c r="F9" s="42" t="n">
        <v>9.16</v>
      </c>
      <c r="G9" s="42" t="n">
        <v>10</v>
      </c>
      <c r="H9" s="42" t="n">
        <v>10</v>
      </c>
      <c r="I9" s="42" t="n">
        <v>7.5</v>
      </c>
      <c r="J9" s="42" t="n">
        <v>10</v>
      </c>
      <c r="K9" s="42" t="n">
        <v>10</v>
      </c>
      <c r="L9" s="42" t="n">
        <f aca="false">AVERAGE(Table27857[[#This Row],[2Bi Disappearance]:[2Bv Terrorism Injured ]])</f>
        <v>9.5</v>
      </c>
      <c r="M9" s="42" t="n">
        <v>10</v>
      </c>
      <c r="N9" s="42" t="n">
        <v>7.5</v>
      </c>
      <c r="O9" s="47" t="n">
        <v>5</v>
      </c>
      <c r="P9" s="47" t="n">
        <v>10</v>
      </c>
      <c r="Q9" s="47" t="n">
        <f aca="false">AVERAGE(Table27857[[#This Row],[2Ciii(a) Equal Inheritance Rights: Widows]:[2Ciii(b) Equal Inheritance Rights: Daughters]])</f>
        <v>7.5</v>
      </c>
      <c r="R9" s="47" t="n">
        <f aca="false">AVERAGE(M9:N9,Q9)</f>
        <v>8.33333333333333</v>
      </c>
      <c r="S9" s="42" t="n">
        <f aca="false">AVERAGE(F9,L9,R9)</f>
        <v>8.99777777777778</v>
      </c>
      <c r="T9" s="42" t="n">
        <v>5</v>
      </c>
      <c r="U9" s="42" t="n">
        <v>5</v>
      </c>
      <c r="V9" s="42" t="n">
        <v>5</v>
      </c>
      <c r="W9" s="42" t="n">
        <f aca="false">AVERAGE(T9:V9)</f>
        <v>5</v>
      </c>
      <c r="X9" s="42" t="n">
        <v>2.5</v>
      </c>
      <c r="Y9" s="42" t="n">
        <v>2.5</v>
      </c>
      <c r="Z9" s="42" t="n">
        <f aca="false">AVERAGE(Table27857[[#This Row],[4A Freedom to establish religious organizations]:[4B Autonomy of religious organizations]])</f>
        <v>2.5</v>
      </c>
      <c r="AA9" s="42" t="n">
        <v>2.5</v>
      </c>
      <c r="AB9" s="42" t="n">
        <v>5</v>
      </c>
      <c r="AC9" s="42" t="n">
        <v>2.5</v>
      </c>
      <c r="AD9" s="42" t="n">
        <v>2.5</v>
      </c>
      <c r="AE9" s="42" t="n">
        <v>2.5</v>
      </c>
      <c r="AF9" s="42" t="e">
        <f aca="false">AVERAGE(Table27857[[#This Row],[5Ci Political parties]:[5ciii educational, sporting and cultural organizations]])</f>
        <v>#N/A</v>
      </c>
      <c r="AG9" s="42" t="n">
        <v>2.5</v>
      </c>
      <c r="AH9" s="42" t="n">
        <v>2.5</v>
      </c>
      <c r="AI9" s="42" t="n">
        <v>2.5</v>
      </c>
      <c r="AJ9" s="42" t="e">
        <f aca="false">AVERAGE(Table27857[[#This Row],[5Di Political parties]:[5diii educational, sporting and cultural organizations5]])</f>
        <v>#N/A</v>
      </c>
      <c r="AK9" s="42" t="e">
        <f aca="false">AVERAGE(AA9,AB9,AF9,AJ9)</f>
        <v>#N/A</v>
      </c>
      <c r="AL9" s="42" t="n">
        <v>10</v>
      </c>
      <c r="AM9" s="47" t="n">
        <v>0.666666666666667</v>
      </c>
      <c r="AN9" s="47" t="n">
        <v>1.5</v>
      </c>
      <c r="AO9" s="47" t="n">
        <v>7.5</v>
      </c>
      <c r="AP9" s="47" t="n">
        <v>7.5</v>
      </c>
      <c r="AQ9" s="47" t="n">
        <f aca="false">AVERAGE(Table27857[[#This Row],[6Di Access to foreign television (cable/ satellite)]:[6Dii Access to foreign newspapers]])</f>
        <v>7.5</v>
      </c>
      <c r="AR9" s="47" t="n">
        <v>7.5</v>
      </c>
      <c r="AS9" s="42" t="n">
        <f aca="false">AVERAGE(AL9:AN9,AQ9:AR9)</f>
        <v>5.43333333333333</v>
      </c>
      <c r="AT9" s="42" t="n">
        <v>10</v>
      </c>
      <c r="AU9" s="42" t="n">
        <v>10</v>
      </c>
      <c r="AV9" s="42" t="n">
        <f aca="false">AVERAGE(Table27857[[#This Row],[7Ai Parental Authority: In marriage]:[7Aii Parental Authority: After divorce]])</f>
        <v>10</v>
      </c>
      <c r="AW9" s="42" t="n">
        <v>10</v>
      </c>
      <c r="AX9" s="42" t="n">
        <v>10</v>
      </c>
      <c r="AY9" s="42" t="n">
        <f aca="false">IFERROR(AVERAGE(AW9:AX9),"-")</f>
        <v>10</v>
      </c>
      <c r="AZ9" s="42" t="n">
        <v>5</v>
      </c>
      <c r="BA9" s="42" t="n">
        <f aca="false">AVERAGE(AV9,AZ9,AY9)</f>
        <v>8.33333333333333</v>
      </c>
      <c r="BB9" s="43" t="n">
        <f aca="false">AVERAGE(Table27857[[#This Row],[RULE OF LAW]],Table27857[[#This Row],[SECURITY &amp; SAFETY]],Table27857[[#This Row],[PERSONAL FREEDOM (minus Security &amp;Safety and Rule of Law)]],Table27857[[#This Row],[PERSONAL FREEDOM (minus Security &amp;Safety and Rule of Law)]])</f>
        <v>5.69262586111111</v>
      </c>
      <c r="BC9" s="44" t="n">
        <v>6.34</v>
      </c>
      <c r="BD9" s="45" t="n">
        <f aca="false">AVERAGE(Table27857[[#This Row],[PERSONAL FREEDOM]:[ECONOMIC FREEDOM]])</f>
        <v>6.01631293055556</v>
      </c>
      <c r="BE9" s="61" t="n">
        <f aca="false">RANK(BF9,$BF$2:$BF$158)</f>
        <v>131</v>
      </c>
      <c r="BF9" s="30" t="n">
        <f aca="false">ROUND(BD9, 2)</f>
        <v>6.02</v>
      </c>
      <c r="BG9" s="43" t="n">
        <f aca="false">Table27857[[#This Row],[1 Rule of Law]]</f>
        <v>4.016059</v>
      </c>
      <c r="BH9" s="43" t="n">
        <f aca="false">Table27857[[#This Row],[2 Security &amp; Safety]]</f>
        <v>8.99777777777778</v>
      </c>
      <c r="BI9" s="43" t="e">
        <f aca="false">AVERAGE(AS9,W9,AK9,BA9,Z9)</f>
        <v>#N/A</v>
      </c>
      <c r="BK9" s="63"/>
      <c r="BL9" s="63"/>
      <c r="BM9" s="63"/>
    </row>
    <row r="10" customFormat="false" ht="15" hidden="false" customHeight="true" outlineLevel="0" collapsed="false">
      <c r="A10" s="41" t="s">
        <v>68</v>
      </c>
      <c r="B10" s="42" t="s">
        <v>60</v>
      </c>
      <c r="C10" s="42" t="s">
        <v>60</v>
      </c>
      <c r="D10" s="42" t="s">
        <v>60</v>
      </c>
      <c r="E10" s="42" t="n">
        <v>6.099166</v>
      </c>
      <c r="F10" s="42" t="n">
        <v>0</v>
      </c>
      <c r="G10" s="42" t="n">
        <v>10</v>
      </c>
      <c r="H10" s="42" t="n">
        <v>10</v>
      </c>
      <c r="I10" s="42" t="s">
        <v>60</v>
      </c>
      <c r="J10" s="42" t="n">
        <v>10</v>
      </c>
      <c r="K10" s="42" t="n">
        <v>8.94135363817055</v>
      </c>
      <c r="L10" s="42" t="n">
        <f aca="false">AVERAGE(Table27857[[#This Row],[2Bi Disappearance]:[2Bv Terrorism Injured ]])</f>
        <v>9.73533840954264</v>
      </c>
      <c r="M10" s="42" t="s">
        <v>60</v>
      </c>
      <c r="N10" s="42" t="s">
        <v>60</v>
      </c>
      <c r="O10" s="47" t="s">
        <v>60</v>
      </c>
      <c r="P10" s="47" t="s">
        <v>60</v>
      </c>
      <c r="Q10" s="47" t="s">
        <v>60</v>
      </c>
      <c r="R10" s="47" t="s">
        <v>60</v>
      </c>
      <c r="S10" s="42" t="n">
        <f aca="false">AVERAGE(F10,L10,R10)</f>
        <v>4.86766920477132</v>
      </c>
      <c r="T10" s="42" t="n">
        <v>10</v>
      </c>
      <c r="U10" s="42" t="n">
        <v>10</v>
      </c>
      <c r="V10" s="42" t="s">
        <v>60</v>
      </c>
      <c r="W10" s="42" t="n">
        <f aca="false">AVERAGE(T10:V10)</f>
        <v>10</v>
      </c>
      <c r="X10" s="42" t="s">
        <v>60</v>
      </c>
      <c r="Y10" s="42" t="s">
        <v>60</v>
      </c>
      <c r="Z10" s="42" t="s">
        <v>60</v>
      </c>
      <c r="AA10" s="42" t="s">
        <v>60</v>
      </c>
      <c r="AB10" s="42" t="s">
        <v>60</v>
      </c>
      <c r="AC10" s="42" t="s">
        <v>60</v>
      </c>
      <c r="AD10" s="42" t="s">
        <v>60</v>
      </c>
      <c r="AE10" s="42" t="s">
        <v>60</v>
      </c>
      <c r="AF10" s="42" t="s">
        <v>60</v>
      </c>
      <c r="AG10" s="42" t="s">
        <v>60</v>
      </c>
      <c r="AH10" s="42" t="s">
        <v>60</v>
      </c>
      <c r="AI10" s="42" t="s">
        <v>60</v>
      </c>
      <c r="AJ10" s="42" t="s">
        <v>60</v>
      </c>
      <c r="AK10" s="42" t="s">
        <v>60</v>
      </c>
      <c r="AL10" s="42" t="n">
        <v>10</v>
      </c>
      <c r="AM10" s="47" t="n">
        <v>8.66666666666667</v>
      </c>
      <c r="AN10" s="47" t="n">
        <v>7.75</v>
      </c>
      <c r="AO10" s="47" t="s">
        <v>60</v>
      </c>
      <c r="AP10" s="47" t="s">
        <v>60</v>
      </c>
      <c r="AQ10" s="47" t="s">
        <v>60</v>
      </c>
      <c r="AR10" s="47" t="s">
        <v>60</v>
      </c>
      <c r="AS10" s="42" t="n">
        <f aca="false">AVERAGE(AL10:AN10,AQ10:AR10)</f>
        <v>8.80555555555556</v>
      </c>
      <c r="AT10" s="42" t="s">
        <v>60</v>
      </c>
      <c r="AU10" s="42" t="s">
        <v>60</v>
      </c>
      <c r="AV10" s="42" t="s">
        <v>60</v>
      </c>
      <c r="AW10" s="42" t="n">
        <v>10</v>
      </c>
      <c r="AX10" s="42" t="n">
        <v>10</v>
      </c>
      <c r="AY10" s="42" t="n">
        <f aca="false">IFERROR(AVERAGE(AW10:AX10),"-")</f>
        <v>10</v>
      </c>
      <c r="AZ10" s="42" t="s">
        <v>60</v>
      </c>
      <c r="BA10" s="42" t="n">
        <f aca="false">AVERAGE(AV10,AZ10,AY10)</f>
        <v>10</v>
      </c>
      <c r="BB10" s="43" t="n">
        <f aca="false">AVERAGE(Table27857[[#This Row],[RULE OF LAW]],Table27857[[#This Row],[SECURITY &amp; SAFETY]],Table27857[[#This Row],[PERSONAL FREEDOM (minus Security &amp;Safety and Rule of Law)]],Table27857[[#This Row],[PERSONAL FREEDOM (minus Security &amp;Safety and Rule of Law)]])</f>
        <v>7.54263472711876</v>
      </c>
      <c r="BC10" s="44" t="n">
        <v>7.4</v>
      </c>
      <c r="BD10" s="45" t="n">
        <f aca="false">AVERAGE(Table27857[[#This Row],[PERSONAL FREEDOM]:[ECONOMIC FREEDOM]])</f>
        <v>7.47131736355938</v>
      </c>
      <c r="BE10" s="61" t="n">
        <f aca="false">RANK(BF10,$BF$2:$BF$158)</f>
        <v>50</v>
      </c>
      <c r="BF10" s="30" t="n">
        <f aca="false">ROUND(BD10, 2)</f>
        <v>7.47</v>
      </c>
      <c r="BG10" s="43" t="n">
        <f aca="false">Table27857[[#This Row],[1 Rule of Law]]</f>
        <v>6.099166</v>
      </c>
      <c r="BH10" s="43" t="n">
        <f aca="false">Table27857[[#This Row],[2 Security &amp; Safety]]</f>
        <v>4.86766920477132</v>
      </c>
      <c r="BI10" s="43" t="n">
        <f aca="false">AVERAGE(AS10,W10,AK10,BA10,Z10)</f>
        <v>9.60185185185185</v>
      </c>
      <c r="BK10" s="63"/>
      <c r="BL10" s="63"/>
      <c r="BM10" s="63"/>
    </row>
    <row r="11" customFormat="false" ht="15" hidden="false" customHeight="true" outlineLevel="0" collapsed="false">
      <c r="A11" s="41" t="s">
        <v>69</v>
      </c>
      <c r="B11" s="42" t="s">
        <v>60</v>
      </c>
      <c r="C11" s="42" t="s">
        <v>60</v>
      </c>
      <c r="D11" s="42" t="s">
        <v>60</v>
      </c>
      <c r="E11" s="42" t="n">
        <v>5.637907</v>
      </c>
      <c r="F11" s="42" t="n">
        <v>9.8</v>
      </c>
      <c r="G11" s="42" t="n">
        <v>0</v>
      </c>
      <c r="H11" s="42" t="n">
        <v>10</v>
      </c>
      <c r="I11" s="42" t="n">
        <v>2.5</v>
      </c>
      <c r="J11" s="42" t="n">
        <v>9.25894472246368</v>
      </c>
      <c r="K11" s="42" t="n">
        <v>4.21976883521673</v>
      </c>
      <c r="L11" s="42" t="n">
        <f aca="false">AVERAGE(Table27857[[#This Row],[2Bi Disappearance]:[2Bv Terrorism Injured ]])</f>
        <v>5.19574271153608</v>
      </c>
      <c r="M11" s="42" t="n">
        <v>10</v>
      </c>
      <c r="N11" s="42" t="n">
        <v>7.5</v>
      </c>
      <c r="O11" s="47" t="n">
        <v>0</v>
      </c>
      <c r="P11" s="47" t="n">
        <v>0</v>
      </c>
      <c r="Q11" s="47" t="n">
        <f aca="false">AVERAGE(Table27857[[#This Row],[2Ciii(a) Equal Inheritance Rights: Widows]:[2Ciii(b) Equal Inheritance Rights: Daughters]])</f>
        <v>0</v>
      </c>
      <c r="R11" s="47" t="n">
        <f aca="false">AVERAGE(M11:N11,Q11)</f>
        <v>5.83333333333333</v>
      </c>
      <c r="S11" s="42" t="n">
        <f aca="false">AVERAGE(F11,L11,R11)</f>
        <v>6.9430253482898</v>
      </c>
      <c r="T11" s="42" t="n">
        <v>5</v>
      </c>
      <c r="U11" s="42" t="n">
        <v>10</v>
      </c>
      <c r="V11" s="42" t="n">
        <v>5</v>
      </c>
      <c r="W11" s="42" t="n">
        <f aca="false">AVERAGE(T11:V11)</f>
        <v>6.66666666666667</v>
      </c>
      <c r="X11" s="42" t="n">
        <v>7.5</v>
      </c>
      <c r="Y11" s="42" t="n">
        <v>7.5</v>
      </c>
      <c r="Z11" s="42" t="n">
        <f aca="false">AVERAGE(Table27857[[#This Row],[4A Freedom to establish religious organizations]:[4B Autonomy of religious organizations]])</f>
        <v>7.5</v>
      </c>
      <c r="AA11" s="42" t="n">
        <v>5</v>
      </c>
      <c r="AB11" s="42" t="n">
        <v>2.5</v>
      </c>
      <c r="AC11" s="42" t="n">
        <v>5</v>
      </c>
      <c r="AD11" s="42" t="n">
        <v>7.5</v>
      </c>
      <c r="AE11" s="42" t="n">
        <v>7.5</v>
      </c>
      <c r="AF11" s="42" t="e">
        <f aca="false">AVERAGE(Table27857[[#This Row],[5Ci Political parties]:[5ciii educational, sporting and cultural organizations]])</f>
        <v>#N/A</v>
      </c>
      <c r="AG11" s="42" t="n">
        <v>7.5</v>
      </c>
      <c r="AH11" s="42" t="n">
        <v>7.5</v>
      </c>
      <c r="AI11" s="42" t="n">
        <v>7.5</v>
      </c>
      <c r="AJ11" s="42" t="e">
        <f aca="false">AVERAGE(Table27857[[#This Row],[5Di Political parties]:[5diii educational, sporting and cultural organizations5]])</f>
        <v>#N/A</v>
      </c>
      <c r="AK11" s="42" t="n">
        <f aca="false">AVERAGE(AA11,AB11,AF11,AJ11)</f>
        <v>5.41666666666667</v>
      </c>
      <c r="AL11" s="42" t="n">
        <v>10</v>
      </c>
      <c r="AM11" s="47" t="n">
        <v>0.666666666666667</v>
      </c>
      <c r="AN11" s="47" t="n">
        <v>0.75</v>
      </c>
      <c r="AO11" s="47" t="n">
        <v>10</v>
      </c>
      <c r="AP11" s="47" t="n">
        <v>7.5</v>
      </c>
      <c r="AQ11" s="47" t="n">
        <f aca="false">AVERAGE(Table27857[[#This Row],[6Di Access to foreign television (cable/ satellite)]:[6Dii Access to foreign newspapers]])</f>
        <v>8.75</v>
      </c>
      <c r="AR11" s="47" t="n">
        <v>2.5</v>
      </c>
      <c r="AS11" s="42" t="n">
        <f aca="false">AVERAGE(AL11:AN11,AQ11:AR11)</f>
        <v>4.53333333333333</v>
      </c>
      <c r="AT11" s="42" t="n">
        <v>0</v>
      </c>
      <c r="AU11" s="42" t="n">
        <v>0</v>
      </c>
      <c r="AV11" s="42" t="n">
        <f aca="false">AVERAGE(Table27857[[#This Row],[7Ai Parental Authority: In marriage]:[7Aii Parental Authority: After divorce]])</f>
        <v>0</v>
      </c>
      <c r="AW11" s="42" t="n">
        <v>10</v>
      </c>
      <c r="AX11" s="42" t="n">
        <v>10</v>
      </c>
      <c r="AY11" s="42" t="n">
        <f aca="false">IFERROR(AVERAGE(AW11:AX11),"-")</f>
        <v>10</v>
      </c>
      <c r="AZ11" s="42" t="n">
        <v>0</v>
      </c>
      <c r="BA11" s="42" t="n">
        <f aca="false">AVERAGE(AV11,AZ11,AY11)</f>
        <v>3.33333333333333</v>
      </c>
      <c r="BB11" s="43" t="n">
        <f aca="false">AVERAGE(Table27857[[#This Row],[RULE OF LAW]],Table27857[[#This Row],[SECURITY &amp; SAFETY]],Table27857[[#This Row],[PERSONAL FREEDOM (minus Security &amp;Safety and Rule of Law)]],Table27857[[#This Row],[PERSONAL FREEDOM (minus Security &amp;Safety and Rule of Law)]])</f>
        <v>5.89023308707245</v>
      </c>
      <c r="BC11" s="44" t="n">
        <v>7.55</v>
      </c>
      <c r="BD11" s="45" t="n">
        <f aca="false">AVERAGE(Table27857[[#This Row],[PERSONAL FREEDOM]:[ECONOMIC FREEDOM]])</f>
        <v>6.72011654353623</v>
      </c>
      <c r="BE11" s="61" t="n">
        <f aca="false">RANK(BF11,$BF$2:$BF$158)</f>
        <v>90</v>
      </c>
      <c r="BF11" s="30" t="n">
        <f aca="false">ROUND(BD11, 2)</f>
        <v>6.72</v>
      </c>
      <c r="BG11" s="43" t="n">
        <f aca="false">Table27857[[#This Row],[1 Rule of Law]]</f>
        <v>5.637907</v>
      </c>
      <c r="BH11" s="43" t="n">
        <f aca="false">Table27857[[#This Row],[2 Security &amp; Safety]]</f>
        <v>6.9430253482898</v>
      </c>
      <c r="BI11" s="43" t="n">
        <f aca="false">AVERAGE(AS11,W11,AK11,BA11,Z11)</f>
        <v>5.49</v>
      </c>
      <c r="BK11" s="63"/>
      <c r="BL11" s="63"/>
      <c r="BM11" s="63"/>
    </row>
    <row r="12" customFormat="false" ht="15" hidden="false" customHeight="true" outlineLevel="0" collapsed="false">
      <c r="A12" s="41" t="s">
        <v>70</v>
      </c>
      <c r="B12" s="42" t="n">
        <v>2.6</v>
      </c>
      <c r="C12" s="42" t="n">
        <v>3.6</v>
      </c>
      <c r="D12" s="42" t="n">
        <v>2.9</v>
      </c>
      <c r="E12" s="42" t="n">
        <v>3.04761904761905</v>
      </c>
      <c r="F12" s="42" t="n">
        <v>8.92</v>
      </c>
      <c r="G12" s="42" t="n">
        <v>5</v>
      </c>
      <c r="H12" s="42" t="n">
        <v>10</v>
      </c>
      <c r="I12" s="42" t="n">
        <v>5</v>
      </c>
      <c r="J12" s="42" t="n">
        <v>9.97878984088185</v>
      </c>
      <c r="K12" s="42" t="n">
        <v>9.86001294982023</v>
      </c>
      <c r="L12" s="42" t="n">
        <f aca="false">AVERAGE(Table27857[[#This Row],[2Bi Disappearance]:[2Bv Terrorism Injured ]])</f>
        <v>7.96776055814042</v>
      </c>
      <c r="M12" s="42" t="n">
        <v>10</v>
      </c>
      <c r="N12" s="42" t="n">
        <v>7.5</v>
      </c>
      <c r="O12" s="47" t="n">
        <v>0</v>
      </c>
      <c r="P12" s="47" t="n">
        <v>0</v>
      </c>
      <c r="Q12" s="47" t="n">
        <f aca="false">AVERAGE(Table27857[[#This Row],[2Ciii(a) Equal Inheritance Rights: Widows]:[2Ciii(b) Equal Inheritance Rights: Daughters]])</f>
        <v>0</v>
      </c>
      <c r="R12" s="47" t="n">
        <f aca="false">AVERAGE(M12:N12,Q12)</f>
        <v>5.83333333333333</v>
      </c>
      <c r="S12" s="42" t="n">
        <f aca="false">AVERAGE(F12,L12,R12)</f>
        <v>7.57369796382458</v>
      </c>
      <c r="T12" s="42" t="n">
        <v>5</v>
      </c>
      <c r="U12" s="42" t="n">
        <v>10</v>
      </c>
      <c r="V12" s="42" t="n">
        <v>5</v>
      </c>
      <c r="W12" s="42" t="n">
        <f aca="false">AVERAGE(T12:V12)</f>
        <v>6.66666666666667</v>
      </c>
      <c r="X12" s="42" t="n">
        <v>5</v>
      </c>
      <c r="Y12" s="42" t="n">
        <v>5</v>
      </c>
      <c r="Z12" s="42" t="n">
        <f aca="false">AVERAGE(Table27857[[#This Row],[4A Freedom to establish religious organizations]:[4B Autonomy of religious organizations]])</f>
        <v>5</v>
      </c>
      <c r="AA12" s="42" t="n">
        <v>7.5</v>
      </c>
      <c r="AB12" s="42" t="n">
        <v>5</v>
      </c>
      <c r="AC12" s="42" t="n">
        <v>7.5</v>
      </c>
      <c r="AD12" s="42" t="n">
        <v>5</v>
      </c>
      <c r="AE12" s="42" t="n">
        <v>5</v>
      </c>
      <c r="AF12" s="42" t="e">
        <f aca="false">AVERAGE(Table27857[[#This Row],[5Ci Political parties]:[5ciii educational, sporting and cultural organizations]])</f>
        <v>#N/A</v>
      </c>
      <c r="AG12" s="42" t="n">
        <v>7.5</v>
      </c>
      <c r="AH12" s="42" t="n">
        <v>5</v>
      </c>
      <c r="AI12" s="42" t="n">
        <v>7.5</v>
      </c>
      <c r="AJ12" s="42" t="e">
        <f aca="false">AVERAGE(Table27857[[#This Row],[5Di Political parties]:[5diii educational, sporting and cultural organizations5]])</f>
        <v>#N/A</v>
      </c>
      <c r="AK12" s="42" t="n">
        <f aca="false">AVERAGE(AA12,AB12,AF12,AJ12)</f>
        <v>6.25</v>
      </c>
      <c r="AL12" s="42" t="n">
        <v>9.36369522645559</v>
      </c>
      <c r="AM12" s="47" t="n">
        <v>5</v>
      </c>
      <c r="AN12" s="47" t="n">
        <v>4.25</v>
      </c>
      <c r="AO12" s="47" t="n">
        <v>7.5</v>
      </c>
      <c r="AP12" s="47" t="n">
        <v>10</v>
      </c>
      <c r="AQ12" s="47" t="n">
        <f aca="false">AVERAGE(Table27857[[#This Row],[6Di Access to foreign television (cable/ satellite)]:[6Dii Access to foreign newspapers]])</f>
        <v>8.75</v>
      </c>
      <c r="AR12" s="47" t="n">
        <v>10</v>
      </c>
      <c r="AS12" s="42" t="n">
        <f aca="false">AVERAGE(AL12:AN12,AQ12:AR12)</f>
        <v>7.47273904529112</v>
      </c>
      <c r="AT12" s="42" t="n">
        <v>0</v>
      </c>
      <c r="AU12" s="42" t="n">
        <v>0</v>
      </c>
      <c r="AV12" s="42" t="n">
        <f aca="false">AVERAGE(Table27857[[#This Row],[7Ai Parental Authority: In marriage]:[7Aii Parental Authority: After divorce]])</f>
        <v>0</v>
      </c>
      <c r="AW12" s="42" t="n">
        <v>0</v>
      </c>
      <c r="AX12" s="42" t="n">
        <v>0</v>
      </c>
      <c r="AY12" s="42" t="n">
        <f aca="false">IFERROR(AVERAGE(AW12:AX12),"-")</f>
        <v>0</v>
      </c>
      <c r="AZ12" s="42" t="n">
        <v>0</v>
      </c>
      <c r="BA12" s="42" t="n">
        <f aca="false">AVERAGE(AV12,AZ12,AY12)</f>
        <v>0</v>
      </c>
      <c r="BB12" s="43" t="n">
        <f aca="false">AVERAGE(Table27857[[#This Row],[RULE OF LAW]],Table27857[[#This Row],[SECURITY &amp; SAFETY]],Table27857[[#This Row],[PERSONAL FREEDOM (minus Security &amp;Safety and Rule of Law)]],Table27857[[#This Row],[PERSONAL FREEDOM (minus Security &amp;Safety and Rule of Law)]])</f>
        <v>5.19426982405669</v>
      </c>
      <c r="BC12" s="44" t="n">
        <v>6.42</v>
      </c>
      <c r="BD12" s="45" t="n">
        <f aca="false">AVERAGE(Table27857[[#This Row],[PERSONAL FREEDOM]:[ECONOMIC FREEDOM]])</f>
        <v>5.80713491202834</v>
      </c>
      <c r="BE12" s="61" t="n">
        <f aca="false">RANK(BF12,$BF$2:$BF$158)</f>
        <v>135</v>
      </c>
      <c r="BF12" s="30" t="n">
        <f aca="false">ROUND(BD12, 2)</f>
        <v>5.81</v>
      </c>
      <c r="BG12" s="43" t="n">
        <f aca="false">Table27857[[#This Row],[1 Rule of Law]]</f>
        <v>3.04761904761905</v>
      </c>
      <c r="BH12" s="43" t="n">
        <f aca="false">Table27857[[#This Row],[2 Security &amp; Safety]]</f>
        <v>7.57369796382458</v>
      </c>
      <c r="BI12" s="43" t="n">
        <f aca="false">AVERAGE(AS12,W12,AK12,BA12,Z12)</f>
        <v>5.07788114239156</v>
      </c>
    </row>
    <row r="13" customFormat="false" ht="15" hidden="false" customHeight="true" outlineLevel="0" collapsed="false">
      <c r="A13" s="41" t="s">
        <v>71</v>
      </c>
      <c r="B13" s="42" t="s">
        <v>60</v>
      </c>
      <c r="C13" s="42" t="s">
        <v>60</v>
      </c>
      <c r="D13" s="42" t="s">
        <v>60</v>
      </c>
      <c r="E13" s="42" t="n">
        <v>6.69434</v>
      </c>
      <c r="F13" s="42" t="n">
        <v>7.04</v>
      </c>
      <c r="G13" s="42" t="n">
        <v>10</v>
      </c>
      <c r="H13" s="42" t="n">
        <v>10</v>
      </c>
      <c r="I13" s="42" t="s">
        <v>60</v>
      </c>
      <c r="J13" s="42" t="n">
        <v>10</v>
      </c>
      <c r="K13" s="42" t="n">
        <v>10</v>
      </c>
      <c r="L13" s="42" t="n">
        <f aca="false">AVERAGE(Table27857[[#This Row],[2Bi Disappearance]:[2Bv Terrorism Injured ]])</f>
        <v>10</v>
      </c>
      <c r="M13" s="42" t="s">
        <v>60</v>
      </c>
      <c r="N13" s="42" t="s">
        <v>60</v>
      </c>
      <c r="O13" s="47" t="s">
        <v>60</v>
      </c>
      <c r="P13" s="47" t="s">
        <v>60</v>
      </c>
      <c r="Q13" s="47" t="s">
        <v>60</v>
      </c>
      <c r="R13" s="47" t="s">
        <v>60</v>
      </c>
      <c r="S13" s="42" t="n">
        <f aca="false">AVERAGE(F13,L13,R13)</f>
        <v>8.52</v>
      </c>
      <c r="T13" s="42" t="n">
        <v>10</v>
      </c>
      <c r="U13" s="42" t="n">
        <v>10</v>
      </c>
      <c r="V13" s="42" t="s">
        <v>60</v>
      </c>
      <c r="W13" s="42" t="n">
        <f aca="false">AVERAGE(T13:V13)</f>
        <v>10</v>
      </c>
      <c r="X13" s="42" t="s">
        <v>60</v>
      </c>
      <c r="Y13" s="42" t="s">
        <v>60</v>
      </c>
      <c r="Z13" s="42" t="s">
        <v>60</v>
      </c>
      <c r="AA13" s="42" t="s">
        <v>60</v>
      </c>
      <c r="AB13" s="42" t="s">
        <v>60</v>
      </c>
      <c r="AC13" s="42" t="s">
        <v>60</v>
      </c>
      <c r="AD13" s="42" t="s">
        <v>60</v>
      </c>
      <c r="AE13" s="42" t="s">
        <v>60</v>
      </c>
      <c r="AF13" s="42" t="s">
        <v>60</v>
      </c>
      <c r="AG13" s="42" t="s">
        <v>60</v>
      </c>
      <c r="AH13" s="42" t="s">
        <v>60</v>
      </c>
      <c r="AI13" s="42" t="s">
        <v>60</v>
      </c>
      <c r="AJ13" s="42" t="s">
        <v>60</v>
      </c>
      <c r="AK13" s="42" t="s">
        <v>60</v>
      </c>
      <c r="AL13" s="42" t="n">
        <v>10</v>
      </c>
      <c r="AM13" s="47" t="n">
        <v>9</v>
      </c>
      <c r="AN13" s="47" t="n">
        <v>7.75</v>
      </c>
      <c r="AO13" s="47" t="s">
        <v>60</v>
      </c>
      <c r="AP13" s="47" t="s">
        <v>60</v>
      </c>
      <c r="AQ13" s="47" t="s">
        <v>60</v>
      </c>
      <c r="AR13" s="47" t="s">
        <v>60</v>
      </c>
      <c r="AS13" s="42" t="n">
        <f aca="false">AVERAGE(AL13:AN13,AQ13:AR13)</f>
        <v>8.91666666666667</v>
      </c>
      <c r="AT13" s="42" t="s">
        <v>60</v>
      </c>
      <c r="AU13" s="42" t="s">
        <v>60</v>
      </c>
      <c r="AV13" s="42" t="s">
        <v>60</v>
      </c>
      <c r="AW13" s="42" t="n">
        <v>0</v>
      </c>
      <c r="AX13" s="42" t="n">
        <v>0</v>
      </c>
      <c r="AY13" s="42" t="n">
        <f aca="false">IFERROR(AVERAGE(AW13:AX13),"-")</f>
        <v>0</v>
      </c>
      <c r="AZ13" s="42" t="s">
        <v>60</v>
      </c>
      <c r="BA13" s="42" t="n">
        <f aca="false">AVERAGE(AV13,AZ13,AY13)</f>
        <v>0</v>
      </c>
      <c r="BB13" s="43" t="n">
        <f aca="false">AVERAGE(Table27857[[#This Row],[RULE OF LAW]],Table27857[[#This Row],[SECURITY &amp; SAFETY]],Table27857[[#This Row],[PERSONAL FREEDOM (minus Security &amp;Safety and Rule of Law)]],Table27857[[#This Row],[PERSONAL FREEDOM (minus Security &amp;Safety and Rule of Law)]])</f>
        <v>6.95636277777778</v>
      </c>
      <c r="BC13" s="44" t="n">
        <v>6.83</v>
      </c>
      <c r="BD13" s="45" t="n">
        <f aca="false">AVERAGE(Table27857[[#This Row],[PERSONAL FREEDOM]:[ECONOMIC FREEDOM]])</f>
        <v>6.89318138888889</v>
      </c>
      <c r="BE13" s="61" t="n">
        <f aca="false">RANK(BF13,$BF$2:$BF$158)</f>
        <v>79</v>
      </c>
      <c r="BF13" s="30" t="n">
        <f aca="false">ROUND(BD13, 2)</f>
        <v>6.89</v>
      </c>
      <c r="BG13" s="43" t="n">
        <f aca="false">Table27857[[#This Row],[1 Rule of Law]]</f>
        <v>6.69434</v>
      </c>
      <c r="BH13" s="43" t="n">
        <f aca="false">Table27857[[#This Row],[2 Security &amp; Safety]]</f>
        <v>8.52</v>
      </c>
      <c r="BI13" s="43" t="n">
        <f aca="false">AVERAGE(AS13,W13,AK13,BA13,Z13)</f>
        <v>6.30555555555555</v>
      </c>
    </row>
    <row r="14" customFormat="false" ht="15" hidden="false" customHeight="true" outlineLevel="0" collapsed="false">
      <c r="A14" s="41" t="s">
        <v>72</v>
      </c>
      <c r="B14" s="42" t="n">
        <v>8.5</v>
      </c>
      <c r="C14" s="42" t="n">
        <v>6.9</v>
      </c>
      <c r="D14" s="42" t="n">
        <v>6.7</v>
      </c>
      <c r="E14" s="42" t="n">
        <v>7.36031746031746</v>
      </c>
      <c r="F14" s="42" t="n">
        <v>9.36</v>
      </c>
      <c r="G14" s="42" t="n">
        <v>10</v>
      </c>
      <c r="H14" s="42" t="n">
        <v>10</v>
      </c>
      <c r="I14" s="42" t="n">
        <v>10</v>
      </c>
      <c r="J14" s="42" t="n">
        <v>10</v>
      </c>
      <c r="K14" s="42" t="n">
        <v>10</v>
      </c>
      <c r="L14" s="42" t="n">
        <f aca="false">AVERAGE(Table27857[[#This Row],[2Bi Disappearance]:[2Bv Terrorism Injured ]])</f>
        <v>10</v>
      </c>
      <c r="M14" s="42" t="n">
        <v>10</v>
      </c>
      <c r="N14" s="42" t="n">
        <v>10</v>
      </c>
      <c r="O14" s="47" t="n">
        <v>10</v>
      </c>
      <c r="P14" s="47" t="n">
        <v>10</v>
      </c>
      <c r="Q14" s="47" t="n">
        <f aca="false">AVERAGE(Table27857[[#This Row],[2Ciii(a) Equal Inheritance Rights: Widows]:[2Ciii(b) Equal Inheritance Rights: Daughters]])</f>
        <v>10</v>
      </c>
      <c r="R14" s="47" t="n">
        <f aca="false">AVERAGE(M14:N14,Q14)</f>
        <v>10</v>
      </c>
      <c r="S14" s="42" t="n">
        <f aca="false">AVERAGE(F14,L14,R14)</f>
        <v>9.78666666666667</v>
      </c>
      <c r="T14" s="42" t="n">
        <v>10</v>
      </c>
      <c r="U14" s="42" t="n">
        <v>10</v>
      </c>
      <c r="V14" s="42" t="n">
        <v>10</v>
      </c>
      <c r="W14" s="42" t="n">
        <f aca="false">AVERAGE(T14:V14)</f>
        <v>10</v>
      </c>
      <c r="X14" s="42" t="n">
        <v>10</v>
      </c>
      <c r="Y14" s="42" t="n">
        <v>10</v>
      </c>
      <c r="Z14" s="42" t="n">
        <f aca="false">AVERAGE(Table27857[[#This Row],[4A Freedom to establish religious organizations]:[4B Autonomy of religious organizations]])</f>
        <v>10</v>
      </c>
      <c r="AA14" s="42" t="n">
        <v>10</v>
      </c>
      <c r="AB14" s="42" t="n">
        <v>10</v>
      </c>
      <c r="AC14" s="42" t="n">
        <v>10</v>
      </c>
      <c r="AD14" s="42" t="n">
        <v>10</v>
      </c>
      <c r="AE14" s="42" t="n">
        <v>7.5</v>
      </c>
      <c r="AF14" s="42" t="e">
        <f aca="false">AVERAGE(Table27857[[#This Row],[5Ci Political parties]:[5ciii educational, sporting and cultural organizations]])</f>
        <v>#N/A</v>
      </c>
      <c r="AG14" s="42" t="n">
        <v>10</v>
      </c>
      <c r="AH14" s="42" t="n">
        <v>10</v>
      </c>
      <c r="AI14" s="42" t="n">
        <v>10</v>
      </c>
      <c r="AJ14" s="42" t="e">
        <f aca="false">AVERAGE(Table27857[[#This Row],[5Di Political parties]:[5diii educational, sporting and cultural organizations5]])</f>
        <v>#N/A</v>
      </c>
      <c r="AK14" s="42" t="n">
        <f aca="false">AVERAGE(AA14,AB14,AF14,AJ14)</f>
        <v>9.79166666666667</v>
      </c>
      <c r="AL14" s="42" t="n">
        <v>10</v>
      </c>
      <c r="AM14" s="47" t="n">
        <v>9.33333333333333</v>
      </c>
      <c r="AN14" s="47" t="n">
        <v>9</v>
      </c>
      <c r="AO14" s="47" t="n">
        <v>10</v>
      </c>
      <c r="AP14" s="47" t="n">
        <v>10</v>
      </c>
      <c r="AQ14" s="47" t="n">
        <f aca="false">AVERAGE(Table27857[[#This Row],[6Di Access to foreign television (cable/ satellite)]:[6Dii Access to foreign newspapers]])</f>
        <v>10</v>
      </c>
      <c r="AR14" s="47" t="n">
        <v>10</v>
      </c>
      <c r="AS14" s="42" t="n">
        <f aca="false">AVERAGE(AL14:AN14,AQ14:AR14)</f>
        <v>9.66666666666667</v>
      </c>
      <c r="AT14" s="42" t="n">
        <v>10</v>
      </c>
      <c r="AU14" s="42" t="n">
        <v>10</v>
      </c>
      <c r="AV14" s="42" t="n">
        <f aca="false">AVERAGE(Table27857[[#This Row],[7Ai Parental Authority: In marriage]:[7Aii Parental Authority: After divorce]])</f>
        <v>10</v>
      </c>
      <c r="AW14" s="42" t="n">
        <v>10</v>
      </c>
      <c r="AX14" s="42" t="n">
        <v>10</v>
      </c>
      <c r="AY14" s="42" t="n">
        <f aca="false">IFERROR(AVERAGE(AW14:AX14),"-")</f>
        <v>10</v>
      </c>
      <c r="AZ14" s="42" t="n">
        <v>10</v>
      </c>
      <c r="BA14" s="42" t="n">
        <f aca="false">AVERAGE(AV14,AZ14,AY14)</f>
        <v>10</v>
      </c>
      <c r="BB14" s="43" t="n">
        <f aca="false">AVERAGE(Table27857[[#This Row],[RULE OF LAW]],Table27857[[#This Row],[SECURITY &amp; SAFETY]],Table27857[[#This Row],[PERSONAL FREEDOM (minus Security &amp;Safety and Rule of Law)]],Table27857[[#This Row],[PERSONAL FREEDOM (minus Security &amp;Safety and Rule of Law)]])</f>
        <v>9.23257936507937</v>
      </c>
      <c r="BC14" s="44" t="n">
        <v>7.26</v>
      </c>
      <c r="BD14" s="45" t="n">
        <f aca="false">AVERAGE(Table27857[[#This Row],[PERSONAL FREEDOM]:[ECONOMIC FREEDOM]])</f>
        <v>8.24628968253968</v>
      </c>
      <c r="BE14" s="61" t="n">
        <f aca="false">RANK(BF14,$BF$2:$BF$158)</f>
        <v>18</v>
      </c>
      <c r="BF14" s="30" t="n">
        <f aca="false">ROUND(BD14, 2)</f>
        <v>8.25</v>
      </c>
      <c r="BG14" s="43" t="n">
        <f aca="false">Table27857[[#This Row],[1 Rule of Law]]</f>
        <v>7.36031746031746</v>
      </c>
      <c r="BH14" s="43" t="n">
        <f aca="false">Table27857[[#This Row],[2 Security &amp; Safety]]</f>
        <v>9.78666666666667</v>
      </c>
      <c r="BI14" s="43" t="n">
        <f aca="false">AVERAGE(AS14,W14,AK14,BA14,Z14)</f>
        <v>9.89166666666667</v>
      </c>
    </row>
    <row r="15" customFormat="false" ht="15" hidden="false" customHeight="true" outlineLevel="0" collapsed="false">
      <c r="A15" s="41" t="s">
        <v>73</v>
      </c>
      <c r="B15" s="42" t="s">
        <v>60</v>
      </c>
      <c r="C15" s="42" t="s">
        <v>60</v>
      </c>
      <c r="D15" s="42" t="s">
        <v>60</v>
      </c>
      <c r="E15" s="42" t="n">
        <v>4.566594</v>
      </c>
      <c r="F15" s="42" t="n">
        <v>0</v>
      </c>
      <c r="G15" s="42" t="n">
        <v>10</v>
      </c>
      <c r="H15" s="42" t="n">
        <v>10</v>
      </c>
      <c r="I15" s="42" t="s">
        <v>60</v>
      </c>
      <c r="J15" s="42" t="n">
        <v>10</v>
      </c>
      <c r="K15" s="42" t="n">
        <v>5.93251460663058</v>
      </c>
      <c r="L15" s="42" t="n">
        <f aca="false">AVERAGE(Table27857[[#This Row],[2Bi Disappearance]:[2Bv Terrorism Injured ]])</f>
        <v>8.98312865165765</v>
      </c>
      <c r="M15" s="42" t="s">
        <v>60</v>
      </c>
      <c r="N15" s="42" t="s">
        <v>60</v>
      </c>
      <c r="O15" s="47" t="s">
        <v>60</v>
      </c>
      <c r="P15" s="47" t="s">
        <v>60</v>
      </c>
      <c r="Q15" s="47"/>
      <c r="R15" s="47" t="s">
        <v>60</v>
      </c>
      <c r="S15" s="42" t="n">
        <f aca="false">AVERAGE(F15,L15,R15)</f>
        <v>4.49156432582882</v>
      </c>
      <c r="T15" s="42" t="n">
        <v>10</v>
      </c>
      <c r="U15" s="42" t="n">
        <v>10</v>
      </c>
      <c r="V15" s="42" t="s">
        <v>60</v>
      </c>
      <c r="W15" s="42" t="n">
        <f aca="false">AVERAGE(T15:V15)</f>
        <v>10</v>
      </c>
      <c r="X15" s="42" t="s">
        <v>60</v>
      </c>
      <c r="Y15" s="42" t="s">
        <v>60</v>
      </c>
      <c r="Z15" s="42" t="s">
        <v>60</v>
      </c>
      <c r="AA15" s="42" t="s">
        <v>60</v>
      </c>
      <c r="AB15" s="42" t="s">
        <v>60</v>
      </c>
      <c r="AC15" s="42" t="s">
        <v>60</v>
      </c>
      <c r="AD15" s="42" t="s">
        <v>60</v>
      </c>
      <c r="AE15" s="42" t="s">
        <v>60</v>
      </c>
      <c r="AF15" s="42" t="s">
        <v>60</v>
      </c>
      <c r="AG15" s="42" t="s">
        <v>60</v>
      </c>
      <c r="AH15" s="42" t="s">
        <v>60</v>
      </c>
      <c r="AI15" s="42" t="s">
        <v>60</v>
      </c>
      <c r="AJ15" s="42" t="s">
        <v>60</v>
      </c>
      <c r="AK15" s="42" t="s">
        <v>60</v>
      </c>
      <c r="AL15" s="42" t="n">
        <v>10</v>
      </c>
      <c r="AM15" s="47" t="n">
        <v>7.33333333333333</v>
      </c>
      <c r="AN15" s="47" t="n">
        <v>7.75</v>
      </c>
      <c r="AO15" s="47" t="s">
        <v>60</v>
      </c>
      <c r="AP15" s="47" t="s">
        <v>60</v>
      </c>
      <c r="AQ15" s="47" t="s">
        <v>60</v>
      </c>
      <c r="AR15" s="47" t="s">
        <v>60</v>
      </c>
      <c r="AS15" s="42" t="n">
        <f aca="false">AVERAGE(AL15:AN15,AQ15:AR15)</f>
        <v>8.36111111111111</v>
      </c>
      <c r="AT15" s="42" t="s">
        <v>60</v>
      </c>
      <c r="AU15" s="42" t="s">
        <v>60</v>
      </c>
      <c r="AV15" s="42" t="s">
        <v>60</v>
      </c>
      <c r="AW15" s="42" t="n">
        <v>0</v>
      </c>
      <c r="AX15" s="42" t="n">
        <v>10</v>
      </c>
      <c r="AY15" s="42" t="n">
        <f aca="false">IFERROR(AVERAGE(AW15:AX15),"-")</f>
        <v>5</v>
      </c>
      <c r="AZ15" s="42" t="s">
        <v>60</v>
      </c>
      <c r="BA15" s="42" t="n">
        <f aca="false">AVERAGE(AV15,AZ15,AY15)</f>
        <v>5</v>
      </c>
      <c r="BB15" s="43" t="n">
        <f aca="false">AVERAGE(Table27857[[#This Row],[RULE OF LAW]],Table27857[[#This Row],[SECURITY &amp; SAFETY]],Table27857[[#This Row],[PERSONAL FREEDOM (minus Security &amp;Safety and Rule of Law)]],Table27857[[#This Row],[PERSONAL FREEDOM (minus Security &amp;Safety and Rule of Law)]])</f>
        <v>6.15805809997573</v>
      </c>
      <c r="BC15" s="44" t="n">
        <v>6.64</v>
      </c>
      <c r="BD15" s="45" t="n">
        <f aca="false">AVERAGE(Table27857[[#This Row],[PERSONAL FREEDOM]:[ECONOMIC FREEDOM]])</f>
        <v>6.39902904998786</v>
      </c>
      <c r="BE15" s="61" t="n">
        <f aca="false">RANK(BF15,$BF$2:$BF$158)</f>
        <v>113</v>
      </c>
      <c r="BF15" s="30" t="n">
        <f aca="false">ROUND(BD15, 2)</f>
        <v>6.4</v>
      </c>
      <c r="BG15" s="43" t="n">
        <f aca="false">Table27857[[#This Row],[1 Rule of Law]]</f>
        <v>4.566594</v>
      </c>
      <c r="BH15" s="43" t="n">
        <f aca="false">Table27857[[#This Row],[2 Security &amp; Safety]]</f>
        <v>4.49156432582882</v>
      </c>
      <c r="BI15" s="43" t="n">
        <f aca="false">AVERAGE(AS15,W15,AK15,BA15,Z15)</f>
        <v>7.78703703703704</v>
      </c>
    </row>
    <row r="16" customFormat="false" ht="15" hidden="false" customHeight="true" outlineLevel="0" collapsed="false">
      <c r="A16" s="41" t="s">
        <v>74</v>
      </c>
      <c r="B16" s="42" t="s">
        <v>60</v>
      </c>
      <c r="C16" s="42" t="s">
        <v>60</v>
      </c>
      <c r="D16" s="42" t="s">
        <v>60</v>
      </c>
      <c r="E16" s="42" t="n">
        <v>4.269008</v>
      </c>
      <c r="F16" s="42" t="n">
        <v>6.64</v>
      </c>
      <c r="G16" s="42" t="n">
        <v>10</v>
      </c>
      <c r="H16" s="42" t="n">
        <v>10</v>
      </c>
      <c r="I16" s="42" t="n">
        <v>2.5</v>
      </c>
      <c r="J16" s="42" t="n">
        <v>10</v>
      </c>
      <c r="K16" s="42" t="n">
        <v>10</v>
      </c>
      <c r="L16" s="42" t="n">
        <f aca="false">AVERAGE(Table27857[[#This Row],[2Bi Disappearance]:[2Bv Terrorism Injured ]])</f>
        <v>8.5</v>
      </c>
      <c r="M16" s="42" t="n">
        <v>8.7</v>
      </c>
      <c r="N16" s="42" t="n">
        <v>7.5</v>
      </c>
      <c r="O16" s="47" t="n">
        <v>5</v>
      </c>
      <c r="P16" s="47" t="n">
        <v>5</v>
      </c>
      <c r="Q16" s="47" t="n">
        <f aca="false">AVERAGE(Table27857[[#This Row],[2Ciii(a) Equal Inheritance Rights: Widows]:[2Ciii(b) Equal Inheritance Rights: Daughters]])</f>
        <v>5</v>
      </c>
      <c r="R16" s="47" t="n">
        <f aca="false">AVERAGE(M16:N16,Q16)</f>
        <v>7.06666666666667</v>
      </c>
      <c r="S16" s="42" t="n">
        <f aca="false">AVERAGE(F16,L16,R16)</f>
        <v>7.40222222222222</v>
      </c>
      <c r="T16" s="42" t="n">
        <v>10</v>
      </c>
      <c r="U16" s="42" t="n">
        <v>0</v>
      </c>
      <c r="V16" s="42" t="n">
        <v>5</v>
      </c>
      <c r="W16" s="42" t="n">
        <f aca="false">AVERAGE(T16:V16)</f>
        <v>5</v>
      </c>
      <c r="X16" s="42" t="n">
        <v>10</v>
      </c>
      <c r="Y16" s="42" t="n">
        <v>10</v>
      </c>
      <c r="Z16" s="42" t="n">
        <f aca="false">AVERAGE(Table27857[[#This Row],[4A Freedom to establish religious organizations]:[4B Autonomy of religious organizations]])</f>
        <v>10</v>
      </c>
      <c r="AA16" s="42" t="n">
        <v>10</v>
      </c>
      <c r="AB16" s="42" t="n">
        <v>10</v>
      </c>
      <c r="AC16" s="42" t="n">
        <v>10</v>
      </c>
      <c r="AD16" s="42" t="n">
        <v>10</v>
      </c>
      <c r="AE16" s="42" t="n">
        <v>10</v>
      </c>
      <c r="AF16" s="42" t="e">
        <f aca="false">AVERAGE(Table27857[[#This Row],[5Ci Political parties]:[5ciii educational, sporting and cultural organizations]])</f>
        <v>#N/A</v>
      </c>
      <c r="AG16" s="42" t="n">
        <v>10</v>
      </c>
      <c r="AH16" s="42" t="n">
        <v>10</v>
      </c>
      <c r="AI16" s="42" t="n">
        <v>10</v>
      </c>
      <c r="AJ16" s="42" t="e">
        <f aca="false">AVERAGE(Table27857[[#This Row],[5Di Political parties]:[5diii educational, sporting and cultural organizations5]])</f>
        <v>#N/A</v>
      </c>
      <c r="AK16" s="42" t="n">
        <f aca="false">AVERAGE(AA16,AB16,AF16,AJ16)</f>
        <v>10</v>
      </c>
      <c r="AL16" s="42" t="n">
        <v>10</v>
      </c>
      <c r="AM16" s="47" t="n">
        <v>6</v>
      </c>
      <c r="AN16" s="47" t="n">
        <v>7.25</v>
      </c>
      <c r="AO16" s="47" t="n">
        <v>10</v>
      </c>
      <c r="AP16" s="47" t="n">
        <v>10</v>
      </c>
      <c r="AQ16" s="47" t="n">
        <f aca="false">AVERAGE(Table27857[[#This Row],[6Di Access to foreign television (cable/ satellite)]:[6Dii Access to foreign newspapers]])</f>
        <v>10</v>
      </c>
      <c r="AR16" s="47" t="n">
        <v>10</v>
      </c>
      <c r="AS16" s="42" t="n">
        <f aca="false">AVERAGE(AL16:AN16,AQ16:AR16)</f>
        <v>8.65</v>
      </c>
      <c r="AT16" s="42" t="n">
        <v>10</v>
      </c>
      <c r="AU16" s="42" t="n">
        <v>10</v>
      </c>
      <c r="AV16" s="42" t="n">
        <f aca="false">AVERAGE(Table27857[[#This Row],[7Ai Parental Authority: In marriage]:[7Aii Parental Authority: After divorce]])</f>
        <v>10</v>
      </c>
      <c r="AW16" s="42" t="n">
        <v>10</v>
      </c>
      <c r="AX16" s="42" t="n">
        <v>10</v>
      </c>
      <c r="AY16" s="42" t="n">
        <f aca="false">IFERROR(AVERAGE(AW16:AX16),"-")</f>
        <v>10</v>
      </c>
      <c r="AZ16" s="42" t="n">
        <v>10</v>
      </c>
      <c r="BA16" s="42" t="n">
        <f aca="false">AVERAGE(AV16,AZ16,AY16)</f>
        <v>10</v>
      </c>
      <c r="BB16" s="43" t="n">
        <f aca="false">AVERAGE(Table27857[[#This Row],[RULE OF LAW]],Table27857[[#This Row],[SECURITY &amp; SAFETY]],Table27857[[#This Row],[PERSONAL FREEDOM (minus Security &amp;Safety and Rule of Law)]],Table27857[[#This Row],[PERSONAL FREEDOM (minus Security &amp;Safety and Rule of Law)]])</f>
        <v>7.28280755555556</v>
      </c>
      <c r="BC16" s="44" t="n">
        <v>6.05</v>
      </c>
      <c r="BD16" s="45" t="n">
        <f aca="false">AVERAGE(Table27857[[#This Row],[PERSONAL FREEDOM]:[ECONOMIC FREEDOM]])</f>
        <v>6.66640377777778</v>
      </c>
      <c r="BE16" s="61" t="n">
        <f aca="false">RANK(BF16,$BF$2:$BF$158)</f>
        <v>95</v>
      </c>
      <c r="BF16" s="30" t="n">
        <f aca="false">ROUND(BD16, 2)</f>
        <v>6.67</v>
      </c>
      <c r="BG16" s="43" t="n">
        <f aca="false">Table27857[[#This Row],[1 Rule of Law]]</f>
        <v>4.269008</v>
      </c>
      <c r="BH16" s="43" t="n">
        <f aca="false">Table27857[[#This Row],[2 Security &amp; Safety]]</f>
        <v>7.40222222222222</v>
      </c>
      <c r="BI16" s="43" t="n">
        <f aca="false">AVERAGE(AS16,W16,AK16,BA16,Z16)</f>
        <v>8.73</v>
      </c>
    </row>
    <row r="17" customFormat="false" ht="15" hidden="false" customHeight="true" outlineLevel="0" collapsed="false">
      <c r="A17" s="41" t="s">
        <v>223</v>
      </c>
      <c r="B17" s="42" t="s">
        <v>60</v>
      </c>
      <c r="C17" s="42" t="s">
        <v>60</v>
      </c>
      <c r="D17" s="42" t="s">
        <v>60</v>
      </c>
      <c r="E17" s="42" t="n">
        <v>5.503992</v>
      </c>
      <c r="F17" s="42" t="n">
        <v>9.32</v>
      </c>
      <c r="G17" s="42" t="n">
        <v>10</v>
      </c>
      <c r="H17" s="42" t="n">
        <v>10</v>
      </c>
      <c r="I17" s="42" t="n">
        <v>7.5</v>
      </c>
      <c r="J17" s="42" t="n">
        <v>10</v>
      </c>
      <c r="K17" s="42" t="n">
        <v>10</v>
      </c>
      <c r="L17" s="42" t="n">
        <f aca="false">AVERAGE(Table27857[[#This Row],[2Bi Disappearance]:[2Bv Terrorism Injured ]])</f>
        <v>9.5</v>
      </c>
      <c r="M17" s="42" t="n">
        <v>10</v>
      </c>
      <c r="N17" s="42" t="n">
        <v>7.5</v>
      </c>
      <c r="O17" s="47" t="n">
        <v>5</v>
      </c>
      <c r="P17" s="47" t="n">
        <v>5</v>
      </c>
      <c r="Q17" s="47" t="n">
        <f aca="false">AVERAGE(Table27857[[#This Row],[2Ciii(a) Equal Inheritance Rights: Widows]:[2Ciii(b) Equal Inheritance Rights: Daughters]])</f>
        <v>5</v>
      </c>
      <c r="R17" s="47" t="n">
        <f aca="false">AVERAGE(M17:N17,Q17)</f>
        <v>7.5</v>
      </c>
      <c r="S17" s="42" t="n">
        <f aca="false">AVERAGE(F17,L17,R17)</f>
        <v>8.77333333333333</v>
      </c>
      <c r="T17" s="42" t="n">
        <v>0</v>
      </c>
      <c r="U17" s="42" t="n">
        <v>10</v>
      </c>
      <c r="V17" s="42" t="n">
        <v>10</v>
      </c>
      <c r="W17" s="42" t="n">
        <f aca="false">AVERAGE(T17:V17)</f>
        <v>6.66666666666667</v>
      </c>
      <c r="X17" s="42" t="s">
        <v>60</v>
      </c>
      <c r="Y17" s="42" t="s">
        <v>60</v>
      </c>
      <c r="Z17" s="42" t="s">
        <v>60</v>
      </c>
      <c r="AA17" s="42" t="s">
        <v>60</v>
      </c>
      <c r="AB17" s="42" t="s">
        <v>60</v>
      </c>
      <c r="AC17" s="42" t="s">
        <v>60</v>
      </c>
      <c r="AD17" s="42" t="s">
        <v>60</v>
      </c>
      <c r="AE17" s="42" t="s">
        <v>60</v>
      </c>
      <c r="AF17" s="42" t="s">
        <v>60</v>
      </c>
      <c r="AG17" s="42" t="s">
        <v>60</v>
      </c>
      <c r="AH17" s="42" t="s">
        <v>60</v>
      </c>
      <c r="AI17" s="42" t="s">
        <v>60</v>
      </c>
      <c r="AJ17" s="42" t="s">
        <v>60</v>
      </c>
      <c r="AK17" s="42" t="s">
        <v>60</v>
      </c>
      <c r="AL17" s="42" t="n">
        <v>10</v>
      </c>
      <c r="AM17" s="47" t="n">
        <v>4</v>
      </c>
      <c r="AN17" s="47" t="n">
        <v>4.75</v>
      </c>
      <c r="AO17" s="47" t="s">
        <v>60</v>
      </c>
      <c r="AP17" s="47" t="s">
        <v>60</v>
      </c>
      <c r="AQ17" s="47" t="s">
        <v>60</v>
      </c>
      <c r="AR17" s="47" t="s">
        <v>60</v>
      </c>
      <c r="AS17" s="42" t="n">
        <f aca="false">AVERAGE(AL17:AN17,AQ17:AR17)</f>
        <v>6.25</v>
      </c>
      <c r="AT17" s="42" t="s">
        <v>60</v>
      </c>
      <c r="AU17" s="42" t="n">
        <v>10</v>
      </c>
      <c r="AV17" s="42" t="n">
        <f aca="false">AVERAGE(Table27857[[#This Row],[7Ai Parental Authority: In marriage]:[7Aii Parental Authority: After divorce]])</f>
        <v>10</v>
      </c>
      <c r="AW17" s="42" t="n">
        <v>0</v>
      </c>
      <c r="AX17" s="42" t="n">
        <v>0</v>
      </c>
      <c r="AY17" s="42" t="n">
        <f aca="false">IFERROR(AVERAGE(AW17:AX17),"-")</f>
        <v>0</v>
      </c>
      <c r="AZ17" s="42" t="n">
        <v>5</v>
      </c>
      <c r="BA17" s="42" t="n">
        <f aca="false">AVERAGE(AV17,AZ17,AY17)</f>
        <v>5</v>
      </c>
      <c r="BB17" s="43" t="n">
        <f aca="false">AVERAGE(Table27857[[#This Row],[RULE OF LAW]],Table27857[[#This Row],[SECURITY &amp; SAFETY]],Table27857[[#This Row],[PERSONAL FREEDOM (minus Security &amp;Safety and Rule of Law)]],Table27857[[#This Row],[PERSONAL FREEDOM (minus Security &amp;Safety and Rule of Law)]])</f>
        <v>6.55544244444444</v>
      </c>
      <c r="BC17" s="44" t="n">
        <v>6.86</v>
      </c>
      <c r="BD17" s="45" t="n">
        <f aca="false">AVERAGE(Table27857[[#This Row],[PERSONAL FREEDOM]:[ECONOMIC FREEDOM]])</f>
        <v>6.70772122222222</v>
      </c>
      <c r="BE17" s="61" t="n">
        <f aca="false">RANK(BF17,$BF$2:$BF$158)</f>
        <v>91</v>
      </c>
      <c r="BF17" s="30" t="n">
        <f aca="false">ROUND(BD17, 2)</f>
        <v>6.71</v>
      </c>
      <c r="BG17" s="43" t="n">
        <f aca="false">Table27857[[#This Row],[1 Rule of Law]]</f>
        <v>5.503992</v>
      </c>
      <c r="BH17" s="43" t="n">
        <f aca="false">Table27857[[#This Row],[2 Security &amp; Safety]]</f>
        <v>8.77333333333333</v>
      </c>
      <c r="BI17" s="43" t="n">
        <f aca="false">AVERAGE(AS17,W17,AK17,BA17,Z17)</f>
        <v>5.97222222222222</v>
      </c>
    </row>
    <row r="18" customFormat="false" ht="15" hidden="false" customHeight="true" outlineLevel="0" collapsed="false">
      <c r="A18" s="41" t="s">
        <v>75</v>
      </c>
      <c r="B18" s="42" t="n">
        <v>4.2</v>
      </c>
      <c r="C18" s="42" t="n">
        <v>3.4</v>
      </c>
      <c r="D18" s="42" t="n">
        <v>2.3</v>
      </c>
      <c r="E18" s="42" t="n">
        <v>3.2984126984127</v>
      </c>
      <c r="F18" s="42" t="n">
        <v>5.16</v>
      </c>
      <c r="G18" s="42" t="n">
        <v>10</v>
      </c>
      <c r="H18" s="42" t="n">
        <v>10</v>
      </c>
      <c r="I18" s="42" t="n">
        <v>7.5</v>
      </c>
      <c r="J18" s="42" t="n">
        <v>10</v>
      </c>
      <c r="K18" s="42" t="n">
        <v>10</v>
      </c>
      <c r="L18" s="42" t="n">
        <f aca="false">AVERAGE(Table27857[[#This Row],[2Bi Disappearance]:[2Bv Terrorism Injured ]])</f>
        <v>9.5</v>
      </c>
      <c r="M18" s="42" t="n">
        <v>10</v>
      </c>
      <c r="N18" s="42" t="n">
        <v>10</v>
      </c>
      <c r="O18" s="47" t="n">
        <v>5</v>
      </c>
      <c r="P18" s="47" t="n">
        <v>5</v>
      </c>
      <c r="Q18" s="47" t="n">
        <f aca="false">AVERAGE(Table27857[[#This Row],[2Ciii(a) Equal Inheritance Rights: Widows]:[2Ciii(b) Equal Inheritance Rights: Daughters]])</f>
        <v>5</v>
      </c>
      <c r="R18" s="47" t="n">
        <f aca="false">AVERAGE(M18:N18,Q18)</f>
        <v>8.33333333333333</v>
      </c>
      <c r="S18" s="42" t="n">
        <f aca="false">AVERAGE(F18,L18,R18)</f>
        <v>7.66444444444444</v>
      </c>
      <c r="T18" s="42" t="n">
        <v>10</v>
      </c>
      <c r="U18" s="42" t="n">
        <v>10</v>
      </c>
      <c r="V18" s="42" t="n">
        <v>10</v>
      </c>
      <c r="W18" s="42" t="n">
        <f aca="false">AVERAGE(T18:V18)</f>
        <v>10</v>
      </c>
      <c r="X18" s="42" t="n">
        <v>10</v>
      </c>
      <c r="Y18" s="42" t="n">
        <v>10</v>
      </c>
      <c r="Z18" s="42" t="n">
        <f aca="false">AVERAGE(Table27857[[#This Row],[4A Freedom to establish religious organizations]:[4B Autonomy of religious organizations]])</f>
        <v>10</v>
      </c>
      <c r="AA18" s="42" t="n">
        <v>10</v>
      </c>
      <c r="AB18" s="42" t="n">
        <v>10</v>
      </c>
      <c r="AC18" s="42" t="n">
        <v>7.5</v>
      </c>
      <c r="AD18" s="42" t="n">
        <v>7.5</v>
      </c>
      <c r="AE18" s="42" t="n">
        <v>10</v>
      </c>
      <c r="AF18" s="42" t="e">
        <f aca="false">AVERAGE(Table27857[[#This Row],[5Ci Political parties]:[5ciii educational, sporting and cultural organizations]])</f>
        <v>#N/A</v>
      </c>
      <c r="AG18" s="42" t="n">
        <v>10</v>
      </c>
      <c r="AH18" s="42" t="n">
        <v>10</v>
      </c>
      <c r="AI18" s="42" t="n">
        <v>10</v>
      </c>
      <c r="AJ18" s="42" t="e">
        <f aca="false">AVERAGE(Table27857[[#This Row],[5Di Political parties]:[5diii educational, sporting and cultural organizations5]])</f>
        <v>#N/A</v>
      </c>
      <c r="AK18" s="42" t="n">
        <f aca="false">AVERAGE(AA18,AB18,AF18,AJ18)</f>
        <v>9.58333333333333</v>
      </c>
      <c r="AL18" s="42" t="n">
        <v>10</v>
      </c>
      <c r="AM18" s="47" t="n">
        <v>5.33333333333333</v>
      </c>
      <c r="AN18" s="47" t="n">
        <v>4.5</v>
      </c>
      <c r="AO18" s="47" t="n">
        <v>10</v>
      </c>
      <c r="AP18" s="47" t="n">
        <v>10</v>
      </c>
      <c r="AQ18" s="47" t="n">
        <f aca="false">AVERAGE(Table27857[[#This Row],[6Di Access to foreign television (cable/ satellite)]:[6Dii Access to foreign newspapers]])</f>
        <v>10</v>
      </c>
      <c r="AR18" s="47" t="n">
        <v>10</v>
      </c>
      <c r="AS18" s="42" t="n">
        <f aca="false">AVERAGE(AL18:AN18,AQ18:AR18)</f>
        <v>7.96666666666667</v>
      </c>
      <c r="AT18" s="42" t="n">
        <v>10</v>
      </c>
      <c r="AU18" s="42" t="n">
        <v>10</v>
      </c>
      <c r="AV18" s="42" t="n">
        <f aca="false">AVERAGE(Table27857[[#This Row],[7Ai Parental Authority: In marriage]:[7Aii Parental Authority: After divorce]])</f>
        <v>10</v>
      </c>
      <c r="AW18" s="42" t="n">
        <v>10</v>
      </c>
      <c r="AX18" s="42" t="n">
        <v>10</v>
      </c>
      <c r="AY18" s="42" t="n">
        <f aca="false">IFERROR(AVERAGE(AW18:AX18),"-")</f>
        <v>10</v>
      </c>
      <c r="AZ18" s="42" t="n">
        <v>10</v>
      </c>
      <c r="BA18" s="42" t="n">
        <f aca="false">AVERAGE(AV18,AZ18,AY18)</f>
        <v>10</v>
      </c>
      <c r="BB18" s="43" t="n">
        <f aca="false">AVERAGE(Table27857[[#This Row],[RULE OF LAW]],Table27857[[#This Row],[SECURITY &amp; SAFETY]],Table27857[[#This Row],[PERSONAL FREEDOM (minus Security &amp;Safety and Rule of Law)]],Table27857[[#This Row],[PERSONAL FREEDOM (minus Security &amp;Safety and Rule of Law)]])</f>
        <v>7.49571428571429</v>
      </c>
      <c r="BC18" s="44" t="n">
        <v>6.52</v>
      </c>
      <c r="BD18" s="45" t="n">
        <f aca="false">AVERAGE(Table27857[[#This Row],[PERSONAL FREEDOM]:[ECONOMIC FREEDOM]])</f>
        <v>7.00785714285714</v>
      </c>
      <c r="BE18" s="61" t="n">
        <f aca="false">RANK(BF18,$BF$2:$BF$158)</f>
        <v>68</v>
      </c>
      <c r="BF18" s="30" t="n">
        <f aca="false">ROUND(BD18, 2)</f>
        <v>7.01</v>
      </c>
      <c r="BG18" s="43" t="n">
        <f aca="false">Table27857[[#This Row],[1 Rule of Law]]</f>
        <v>3.2984126984127</v>
      </c>
      <c r="BH18" s="43" t="n">
        <f aca="false">Table27857[[#This Row],[2 Security &amp; Safety]]</f>
        <v>7.66444444444444</v>
      </c>
      <c r="BI18" s="43" t="n">
        <f aca="false">AVERAGE(AS18,W18,AK18,BA18,Z18)</f>
        <v>9.51</v>
      </c>
    </row>
    <row r="19" customFormat="false" ht="15" hidden="false" customHeight="true" outlineLevel="0" collapsed="false">
      <c r="A19" s="41" t="s">
        <v>224</v>
      </c>
      <c r="B19" s="42" t="n">
        <v>6.9</v>
      </c>
      <c r="C19" s="42" t="n">
        <v>4.9</v>
      </c>
      <c r="D19" s="42" t="n">
        <v>5.4</v>
      </c>
      <c r="E19" s="42" t="n">
        <v>5.73015873015873</v>
      </c>
      <c r="F19" s="42" t="n">
        <v>9.48</v>
      </c>
      <c r="G19" s="42" t="n">
        <v>10</v>
      </c>
      <c r="H19" s="42" t="n">
        <v>10</v>
      </c>
      <c r="I19" s="42" t="n">
        <v>7.5</v>
      </c>
      <c r="J19" s="42" t="n">
        <v>10</v>
      </c>
      <c r="K19" s="42" t="n">
        <v>10</v>
      </c>
      <c r="L19" s="42" t="n">
        <f aca="false">AVERAGE(Table27857[[#This Row],[2Bi Disappearance]:[2Bv Terrorism Injured ]])</f>
        <v>9.5</v>
      </c>
      <c r="M19" s="42" t="n">
        <v>10</v>
      </c>
      <c r="N19" s="42" t="n">
        <v>10</v>
      </c>
      <c r="O19" s="47" t="n">
        <v>5</v>
      </c>
      <c r="P19" s="47" t="n">
        <v>5</v>
      </c>
      <c r="Q19" s="47" t="n">
        <f aca="false">AVERAGE(Table27857[[#This Row],[2Ciii(a) Equal Inheritance Rights: Widows]:[2Ciii(b) Equal Inheritance Rights: Daughters]])</f>
        <v>5</v>
      </c>
      <c r="R19" s="47" t="n">
        <f aca="false">AVERAGE(M19:N19,Q19)</f>
        <v>8.33333333333333</v>
      </c>
      <c r="S19" s="42" t="n">
        <f aca="false">AVERAGE(F19,L19,R19)</f>
        <v>9.10444444444445</v>
      </c>
      <c r="T19" s="42" t="n">
        <v>10</v>
      </c>
      <c r="U19" s="42" t="n">
        <v>0</v>
      </c>
      <c r="V19" s="42" t="n">
        <v>10</v>
      </c>
      <c r="W19" s="42" t="n">
        <f aca="false">AVERAGE(T19:V19)</f>
        <v>6.66666666666667</v>
      </c>
      <c r="X19" s="42" t="n">
        <v>7.5</v>
      </c>
      <c r="Y19" s="42" t="n">
        <v>7.5</v>
      </c>
      <c r="Z19" s="42" t="n">
        <f aca="false">AVERAGE(Table27857[[#This Row],[4A Freedom to establish religious organizations]:[4B Autonomy of religious organizations]])</f>
        <v>7.5</v>
      </c>
      <c r="AA19" s="42" t="n">
        <v>10</v>
      </c>
      <c r="AB19" s="42" t="n">
        <v>10</v>
      </c>
      <c r="AC19" s="42" t="n">
        <v>2.5</v>
      </c>
      <c r="AD19" s="42" t="n">
        <v>7.5</v>
      </c>
      <c r="AE19" s="42" t="n">
        <v>10</v>
      </c>
      <c r="AF19" s="42" t="e">
        <f aca="false">AVERAGE(Table27857[[#This Row],[5Ci Political parties]:[5ciii educational, sporting and cultural organizations]])</f>
        <v>#N/A</v>
      </c>
      <c r="AG19" s="42" t="n">
        <v>10</v>
      </c>
      <c r="AH19" s="42" t="n">
        <v>7.5</v>
      </c>
      <c r="AI19" s="42" t="n">
        <v>10</v>
      </c>
      <c r="AJ19" s="42" t="e">
        <f aca="false">AVERAGE(Table27857[[#This Row],[5Di Political parties]:[5diii educational, sporting and cultural organizations5]])</f>
        <v>#N/A</v>
      </c>
      <c r="AK19" s="42" t="n">
        <f aca="false">AVERAGE(AA19,AB19,AF19,AJ19)</f>
        <v>8.95833333333333</v>
      </c>
      <c r="AL19" s="42" t="n">
        <v>10</v>
      </c>
      <c r="AM19" s="47" t="n">
        <v>6.66666666666667</v>
      </c>
      <c r="AN19" s="47" t="n">
        <v>4.25</v>
      </c>
      <c r="AO19" s="47" t="n">
        <v>10</v>
      </c>
      <c r="AP19" s="47" t="n">
        <v>10</v>
      </c>
      <c r="AQ19" s="47" t="n">
        <f aca="false">AVERAGE(Table27857[[#This Row],[6Di Access to foreign television (cable/ satellite)]:[6Dii Access to foreign newspapers]])</f>
        <v>10</v>
      </c>
      <c r="AR19" s="47" t="n">
        <v>10</v>
      </c>
      <c r="AS19" s="42" t="n">
        <f aca="false">AVERAGE(AL19:AN19,AQ19:AR19)</f>
        <v>8.18333333333333</v>
      </c>
      <c r="AT19" s="42" t="n">
        <v>10</v>
      </c>
      <c r="AU19" s="42" t="n">
        <v>10</v>
      </c>
      <c r="AV19" s="42" t="n">
        <f aca="false">AVERAGE(Table27857[[#This Row],[7Ai Parental Authority: In marriage]:[7Aii Parental Authority: After divorce]])</f>
        <v>10</v>
      </c>
      <c r="AW19" s="42" t="n">
        <v>10</v>
      </c>
      <c r="AX19" s="42" t="n">
        <v>10</v>
      </c>
      <c r="AY19" s="42" t="n">
        <f aca="false">IFERROR(AVERAGE(AW19:AX19),"-")</f>
        <v>10</v>
      </c>
      <c r="AZ19" s="42" t="n">
        <v>10</v>
      </c>
      <c r="BA19" s="42" t="n">
        <f aca="false">AVERAGE(AV19,AZ19,AY19)</f>
        <v>10</v>
      </c>
      <c r="BB19" s="43" t="n">
        <f aca="false">AVERAGE(Table27857[[#This Row],[RULE OF LAW]],Table27857[[#This Row],[SECURITY &amp; SAFETY]],Table27857[[#This Row],[PERSONAL FREEDOM (minus Security &amp;Safety and Rule of Law)]],Table27857[[#This Row],[PERSONAL FREEDOM (minus Security &amp;Safety and Rule of Law)]])</f>
        <v>7.83948412698413</v>
      </c>
      <c r="BC19" s="44" t="n">
        <v>6.98</v>
      </c>
      <c r="BD19" s="45" t="n">
        <f aca="false">AVERAGE(Table27857[[#This Row],[PERSONAL FREEDOM]:[ECONOMIC FREEDOM]])</f>
        <v>7.40974206349206</v>
      </c>
      <c r="BE19" s="61" t="n">
        <f aca="false">RANK(BF19,$BF$2:$BF$158)</f>
        <v>53</v>
      </c>
      <c r="BF19" s="30" t="n">
        <f aca="false">ROUND(BD19, 2)</f>
        <v>7.41</v>
      </c>
      <c r="BG19" s="43" t="n">
        <f aca="false">Table27857[[#This Row],[1 Rule of Law]]</f>
        <v>5.73015873015873</v>
      </c>
      <c r="BH19" s="43" t="n">
        <f aca="false">Table27857[[#This Row],[2 Security &amp; Safety]]</f>
        <v>9.10444444444445</v>
      </c>
      <c r="BI19" s="43" t="n">
        <f aca="false">AVERAGE(AS19,W19,AK19,BA19,Z19)</f>
        <v>8.26166666666667</v>
      </c>
    </row>
    <row r="20" customFormat="false" ht="15" hidden="false" customHeight="true" outlineLevel="0" collapsed="false">
      <c r="A20" s="41" t="s">
        <v>77</v>
      </c>
      <c r="B20" s="42" t="n">
        <v>4.7</v>
      </c>
      <c r="C20" s="42" t="n">
        <v>6.1</v>
      </c>
      <c r="D20" s="42" t="n">
        <v>6.4</v>
      </c>
      <c r="E20" s="42" t="n">
        <v>5.6984126984127</v>
      </c>
      <c r="F20" s="42" t="n">
        <v>2.64</v>
      </c>
      <c r="G20" s="42" t="n">
        <v>10</v>
      </c>
      <c r="H20" s="42" t="n">
        <v>10</v>
      </c>
      <c r="I20" s="42" t="n">
        <v>10</v>
      </c>
      <c r="J20" s="42" t="n">
        <v>10</v>
      </c>
      <c r="K20" s="42" t="n">
        <v>10</v>
      </c>
      <c r="L20" s="42" t="n">
        <f aca="false">AVERAGE(Table27857[[#This Row],[2Bi Disappearance]:[2Bv Terrorism Injured ]])</f>
        <v>10</v>
      </c>
      <c r="M20" s="42" t="n">
        <v>10</v>
      </c>
      <c r="N20" s="42" t="n">
        <v>7.5</v>
      </c>
      <c r="O20" s="47" t="n">
        <v>5</v>
      </c>
      <c r="P20" s="47" t="n">
        <v>5</v>
      </c>
      <c r="Q20" s="47" t="n">
        <f aca="false">AVERAGE(Table27857[[#This Row],[2Ciii(a) Equal Inheritance Rights: Widows]:[2Ciii(b) Equal Inheritance Rights: Daughters]])</f>
        <v>5</v>
      </c>
      <c r="R20" s="47" t="n">
        <f aca="false">AVERAGE(M20:N20,Q20)</f>
        <v>7.5</v>
      </c>
      <c r="S20" s="42" t="n">
        <f aca="false">AVERAGE(F20,L20,R20)</f>
        <v>6.71333333333333</v>
      </c>
      <c r="T20" s="42" t="n">
        <v>10</v>
      </c>
      <c r="U20" s="42" t="n">
        <v>5</v>
      </c>
      <c r="V20" s="42" t="n">
        <v>5</v>
      </c>
      <c r="W20" s="42" t="n">
        <f aca="false">AVERAGE(T20:V20)</f>
        <v>6.66666666666667</v>
      </c>
      <c r="X20" s="42" t="n">
        <v>5</v>
      </c>
      <c r="Y20" s="42" t="n">
        <v>7.5</v>
      </c>
      <c r="Z20" s="42" t="n">
        <f aca="false">AVERAGE(Table27857[[#This Row],[4A Freedom to establish religious organizations]:[4B Autonomy of religious organizations]])</f>
        <v>6.25</v>
      </c>
      <c r="AA20" s="42" t="n">
        <v>7.5</v>
      </c>
      <c r="AB20" s="42" t="n">
        <v>7.5</v>
      </c>
      <c r="AC20" s="42" t="n">
        <v>5</v>
      </c>
      <c r="AD20" s="42" t="n">
        <v>5</v>
      </c>
      <c r="AE20" s="42" t="n">
        <v>7.5</v>
      </c>
      <c r="AF20" s="42" t="e">
        <f aca="false">AVERAGE(Table27857[[#This Row],[5Ci Political parties]:[5ciii educational, sporting and cultural organizations]])</f>
        <v>#N/A</v>
      </c>
      <c r="AG20" s="42" t="n">
        <v>5</v>
      </c>
      <c r="AH20" s="42" t="n">
        <v>5</v>
      </c>
      <c r="AI20" s="42" t="n">
        <v>5</v>
      </c>
      <c r="AJ20" s="42" t="e">
        <f aca="false">AVERAGE(Table27857[[#This Row],[5Di Political parties]:[5diii educational, sporting and cultural organizations5]])</f>
        <v>#N/A</v>
      </c>
      <c r="AK20" s="42" t="n">
        <f aca="false">AVERAGE(AA20,AB20,AF20,AJ20)</f>
        <v>6.45833333333333</v>
      </c>
      <c r="AL20" s="42" t="n">
        <v>10</v>
      </c>
      <c r="AM20" s="47" t="n">
        <v>6.33333333333333</v>
      </c>
      <c r="AN20" s="47" t="n">
        <v>5.75</v>
      </c>
      <c r="AO20" s="47" t="n">
        <v>7.5</v>
      </c>
      <c r="AP20" s="47" t="n">
        <v>5</v>
      </c>
      <c r="AQ20" s="47" t="n">
        <f aca="false">AVERAGE(Table27857[[#This Row],[6Di Access to foreign television (cable/ satellite)]:[6Dii Access to foreign newspapers]])</f>
        <v>6.25</v>
      </c>
      <c r="AR20" s="47" t="n">
        <v>7.5</v>
      </c>
      <c r="AS20" s="42" t="n">
        <f aca="false">AVERAGE(AL20:AN20,AQ20:AR20)</f>
        <v>7.16666666666667</v>
      </c>
      <c r="AT20" s="42" t="n">
        <v>5</v>
      </c>
      <c r="AU20" s="42" t="n">
        <v>5</v>
      </c>
      <c r="AV20" s="42" t="n">
        <f aca="false">AVERAGE(Table27857[[#This Row],[7Ai Parental Authority: In marriage]:[7Aii Parental Authority: After divorce]])</f>
        <v>5</v>
      </c>
      <c r="AW20" s="42" t="n">
        <v>0</v>
      </c>
      <c r="AX20" s="42" t="n">
        <v>0</v>
      </c>
      <c r="AY20" s="42" t="n">
        <f aca="false">IFERROR(AVERAGE(AW20:AX20),"-")</f>
        <v>0</v>
      </c>
      <c r="AZ20" s="42" t="n">
        <v>5</v>
      </c>
      <c r="BA20" s="42" t="n">
        <f aca="false">AVERAGE(AV20,AZ20,AY20)</f>
        <v>3.33333333333333</v>
      </c>
      <c r="BB20" s="43" t="n">
        <f aca="false">AVERAGE(Table27857[[#This Row],[RULE OF LAW]],Table27857[[#This Row],[SECURITY &amp; SAFETY]],Table27857[[#This Row],[PERSONAL FREEDOM (minus Security &amp;Safety and Rule of Law)]],Table27857[[#This Row],[PERSONAL FREEDOM (minus Security &amp;Safety and Rule of Law)]])</f>
        <v>6.09043650793651</v>
      </c>
      <c r="BC20" s="44" t="n">
        <v>7.13</v>
      </c>
      <c r="BD20" s="45" t="n">
        <f aca="false">AVERAGE(Table27857[[#This Row],[PERSONAL FREEDOM]:[ECONOMIC FREEDOM]])</f>
        <v>6.61021825396825</v>
      </c>
      <c r="BE20" s="61" t="n">
        <f aca="false">RANK(BF20,$BF$2:$BF$158)</f>
        <v>98</v>
      </c>
      <c r="BF20" s="30" t="n">
        <f aca="false">ROUND(BD20, 2)</f>
        <v>6.61</v>
      </c>
      <c r="BG20" s="43" t="n">
        <f aca="false">Table27857[[#This Row],[1 Rule of Law]]</f>
        <v>5.6984126984127</v>
      </c>
      <c r="BH20" s="43" t="n">
        <f aca="false">Table27857[[#This Row],[2 Security &amp; Safety]]</f>
        <v>6.71333333333333</v>
      </c>
      <c r="BI20" s="43" t="n">
        <f aca="false">AVERAGE(AS20,W20,AK20,BA20,Z20)</f>
        <v>5.975</v>
      </c>
    </row>
    <row r="21" customFormat="false" ht="15" hidden="false" customHeight="true" outlineLevel="0" collapsed="false">
      <c r="A21" s="41" t="s">
        <v>78</v>
      </c>
      <c r="B21" s="42" t="n">
        <v>5.5</v>
      </c>
      <c r="C21" s="42" t="n">
        <v>5.1</v>
      </c>
      <c r="D21" s="42" t="n">
        <v>3.7</v>
      </c>
      <c r="E21" s="42" t="n">
        <v>4.74603174603175</v>
      </c>
      <c r="F21" s="42" t="n">
        <v>0</v>
      </c>
      <c r="G21" s="42" t="n">
        <v>5</v>
      </c>
      <c r="H21" s="42" t="n">
        <v>10</v>
      </c>
      <c r="I21" s="42" t="n">
        <v>10</v>
      </c>
      <c r="J21" s="42" t="n">
        <v>9.99673617595208</v>
      </c>
      <c r="K21" s="42" t="n">
        <v>10</v>
      </c>
      <c r="L21" s="42" t="n">
        <f aca="false">AVERAGE(Table27857[[#This Row],[2Bi Disappearance]:[2Bv Terrorism Injured ]])</f>
        <v>8.99934723519042</v>
      </c>
      <c r="M21" s="42" t="n">
        <v>10</v>
      </c>
      <c r="N21" s="42" t="n">
        <v>10</v>
      </c>
      <c r="O21" s="47" t="n">
        <v>5</v>
      </c>
      <c r="P21" s="47" t="n">
        <v>5</v>
      </c>
      <c r="Q21" s="47" t="n">
        <f aca="false">AVERAGE(Table27857[[#This Row],[2Ciii(a) Equal Inheritance Rights: Widows]:[2Ciii(b) Equal Inheritance Rights: Daughters]])</f>
        <v>5</v>
      </c>
      <c r="R21" s="47" t="n">
        <f aca="false">AVERAGE(M21:N21,Q21)</f>
        <v>8.33333333333333</v>
      </c>
      <c r="S21" s="42" t="n">
        <f aca="false">AVERAGE(F21,L21,R21)</f>
        <v>5.77756018950792</v>
      </c>
      <c r="T21" s="42" t="n">
        <v>10</v>
      </c>
      <c r="U21" s="42" t="n">
        <v>10</v>
      </c>
      <c r="V21" s="42" t="n">
        <v>10</v>
      </c>
      <c r="W21" s="42" t="n">
        <f aca="false">AVERAGE(T21:V21)</f>
        <v>10</v>
      </c>
      <c r="X21" s="42" t="n">
        <v>10</v>
      </c>
      <c r="Y21" s="42" t="n">
        <v>10</v>
      </c>
      <c r="Z21" s="42" t="n">
        <f aca="false">AVERAGE(Table27857[[#This Row],[4A Freedom to establish religious organizations]:[4B Autonomy of religious organizations]])</f>
        <v>10</v>
      </c>
      <c r="AA21" s="42" t="n">
        <v>10</v>
      </c>
      <c r="AB21" s="42" t="n">
        <v>10</v>
      </c>
      <c r="AC21" s="42" t="n">
        <v>7.5</v>
      </c>
      <c r="AD21" s="42" t="n">
        <v>7.5</v>
      </c>
      <c r="AE21" s="42" t="n">
        <v>10</v>
      </c>
      <c r="AF21" s="42" t="e">
        <f aca="false">AVERAGE(Table27857[[#This Row],[5Ci Political parties]:[5ciii educational, sporting and cultural organizations]])</f>
        <v>#N/A</v>
      </c>
      <c r="AG21" s="42" t="n">
        <v>10</v>
      </c>
      <c r="AH21" s="42" t="n">
        <v>10</v>
      </c>
      <c r="AI21" s="42" t="n">
        <v>10</v>
      </c>
      <c r="AJ21" s="42" t="e">
        <f aca="false">AVERAGE(Table27857[[#This Row],[5Di Political parties]:[5diii educational, sporting and cultural organizations5]])</f>
        <v>#N/A</v>
      </c>
      <c r="AK21" s="42" t="n">
        <f aca="false">AVERAGE(AA21,AB21,AF21,AJ21)</f>
        <v>9.58333333333333</v>
      </c>
      <c r="AL21" s="42" t="n">
        <v>8.531279178434</v>
      </c>
      <c r="AM21" s="47" t="n">
        <v>5.66666666666667</v>
      </c>
      <c r="AN21" s="47" t="n">
        <v>4.75</v>
      </c>
      <c r="AO21" s="47" t="n">
        <v>10</v>
      </c>
      <c r="AP21" s="47" t="n">
        <v>10</v>
      </c>
      <c r="AQ21" s="47" t="n">
        <f aca="false">AVERAGE(Table27857[[#This Row],[6Di Access to foreign television (cable/ satellite)]:[6Dii Access to foreign newspapers]])</f>
        <v>10</v>
      </c>
      <c r="AR21" s="47" t="n">
        <v>10</v>
      </c>
      <c r="AS21" s="42" t="n">
        <f aca="false">AVERAGE(AL21:AN21,AQ21:AR21)</f>
        <v>7.78958916902013</v>
      </c>
      <c r="AT21" s="42" t="n">
        <v>10</v>
      </c>
      <c r="AU21" s="42" t="n">
        <v>10</v>
      </c>
      <c r="AV21" s="42" t="n">
        <f aca="false">AVERAGE(Table27857[[#This Row],[7Ai Parental Authority: In marriage]:[7Aii Parental Authority: After divorce]])</f>
        <v>10</v>
      </c>
      <c r="AW21" s="42" t="n">
        <v>10</v>
      </c>
      <c r="AX21" s="42" t="n">
        <v>10</v>
      </c>
      <c r="AY21" s="42" t="n">
        <f aca="false">IFERROR(AVERAGE(AW21:AX21),"-")</f>
        <v>10</v>
      </c>
      <c r="AZ21" s="42" t="n">
        <v>10</v>
      </c>
      <c r="BA21" s="42" t="n">
        <f aca="false">AVERAGE(AV21,AZ21,AY21)</f>
        <v>10</v>
      </c>
      <c r="BB21" s="43" t="n">
        <f aca="false">AVERAGE(Table27857[[#This Row],[RULE OF LAW]],Table27857[[#This Row],[SECURITY &amp; SAFETY]],Table27857[[#This Row],[PERSONAL FREEDOM (minus Security &amp;Safety and Rule of Law)]],Table27857[[#This Row],[PERSONAL FREEDOM (minus Security &amp;Safety and Rule of Law)]])</f>
        <v>7.36819023412026</v>
      </c>
      <c r="BC21" s="44" t="n">
        <v>6.34</v>
      </c>
      <c r="BD21" s="45" t="n">
        <f aca="false">AVERAGE(Table27857[[#This Row],[PERSONAL FREEDOM]:[ECONOMIC FREEDOM]])</f>
        <v>6.85409511706013</v>
      </c>
      <c r="BE21" s="61" t="n">
        <f aca="false">RANK(BF21,$BF$2:$BF$158)</f>
        <v>81</v>
      </c>
      <c r="BF21" s="30" t="n">
        <f aca="false">ROUND(BD21, 2)</f>
        <v>6.85</v>
      </c>
      <c r="BG21" s="43" t="n">
        <f aca="false">Table27857[[#This Row],[1 Rule of Law]]</f>
        <v>4.74603174603175</v>
      </c>
      <c r="BH21" s="43" t="n">
        <f aca="false">Table27857[[#This Row],[2 Security &amp; Safety]]</f>
        <v>5.77756018950792</v>
      </c>
      <c r="BI21" s="43" t="n">
        <f aca="false">AVERAGE(AS21,W21,AK21,BA21,Z21)</f>
        <v>9.47458450047069</v>
      </c>
    </row>
    <row r="22" customFormat="false" ht="15" hidden="false" customHeight="true" outlineLevel="0" collapsed="false">
      <c r="A22" s="41" t="s">
        <v>203</v>
      </c>
      <c r="B22" s="42" t="s">
        <v>60</v>
      </c>
      <c r="C22" s="42" t="s">
        <v>60</v>
      </c>
      <c r="D22" s="42" t="s">
        <v>60</v>
      </c>
      <c r="E22" s="42" t="n">
        <v>6.426511</v>
      </c>
      <c r="F22" s="42" t="n">
        <v>9.2</v>
      </c>
      <c r="G22" s="42" t="n">
        <v>10</v>
      </c>
      <c r="H22" s="42" t="n">
        <v>10</v>
      </c>
      <c r="I22" s="42" t="s">
        <v>60</v>
      </c>
      <c r="J22" s="42" t="n">
        <v>10</v>
      </c>
      <c r="K22" s="42" t="n">
        <v>10</v>
      </c>
      <c r="L22" s="42" t="n">
        <f aca="false">AVERAGE(Table27857[[#This Row],[2Bi Disappearance]:[2Bv Terrorism Injured ]])</f>
        <v>10</v>
      </c>
      <c r="M22" s="42" t="s">
        <v>60</v>
      </c>
      <c r="N22" s="42" t="s">
        <v>60</v>
      </c>
      <c r="O22" s="47" t="s">
        <v>60</v>
      </c>
      <c r="P22" s="47" t="s">
        <v>60</v>
      </c>
      <c r="Q22" s="47" t="s">
        <v>60</v>
      </c>
      <c r="R22" s="47" t="s">
        <v>60</v>
      </c>
      <c r="S22" s="42" t="n">
        <f aca="false">AVERAGE(F22,L22,R22)</f>
        <v>9.6</v>
      </c>
      <c r="T22" s="42" t="n">
        <v>5</v>
      </c>
      <c r="U22" s="42" t="n">
        <v>10</v>
      </c>
      <c r="V22" s="42" t="s">
        <v>60</v>
      </c>
      <c r="W22" s="42" t="n">
        <f aca="false">AVERAGE(T22:V22)</f>
        <v>7.5</v>
      </c>
      <c r="X22" s="42" t="s">
        <v>60</v>
      </c>
      <c r="Y22" s="42" t="s">
        <v>60</v>
      </c>
      <c r="Z22" s="42" t="s">
        <v>60</v>
      </c>
      <c r="AA22" s="42" t="s">
        <v>60</v>
      </c>
      <c r="AB22" s="42" t="s">
        <v>60</v>
      </c>
      <c r="AC22" s="42" t="s">
        <v>60</v>
      </c>
      <c r="AD22" s="42" t="s">
        <v>60</v>
      </c>
      <c r="AE22" s="42" t="s">
        <v>60</v>
      </c>
      <c r="AF22" s="42" t="s">
        <v>60</v>
      </c>
      <c r="AG22" s="42" t="s">
        <v>60</v>
      </c>
      <c r="AH22" s="42" t="s">
        <v>60</v>
      </c>
      <c r="AI22" s="42" t="s">
        <v>60</v>
      </c>
      <c r="AJ22" s="42" t="s">
        <v>60</v>
      </c>
      <c r="AK22" s="42" t="s">
        <v>60</v>
      </c>
      <c r="AL22" s="42" t="n">
        <v>10</v>
      </c>
      <c r="AM22" s="47" t="n">
        <v>0.666666666666667</v>
      </c>
      <c r="AN22" s="47" t="n">
        <v>3.75</v>
      </c>
      <c r="AO22" s="47" t="s">
        <v>60</v>
      </c>
      <c r="AP22" s="47" t="s">
        <v>60</v>
      </c>
      <c r="AQ22" s="47" t="s">
        <v>60</v>
      </c>
      <c r="AR22" s="47" t="s">
        <v>60</v>
      </c>
      <c r="AS22" s="42" t="n">
        <f aca="false">AVERAGE(AL22:AN22,AQ22:AR22)</f>
        <v>4.80555555555556</v>
      </c>
      <c r="AT22" s="42" t="s">
        <v>60</v>
      </c>
      <c r="AU22" s="42" t="s">
        <v>60</v>
      </c>
      <c r="AV22" s="42" t="s">
        <v>60</v>
      </c>
      <c r="AW22" s="42" t="n">
        <v>0</v>
      </c>
      <c r="AX22" s="42" t="n">
        <v>10</v>
      </c>
      <c r="AY22" s="42" t="n">
        <f aca="false">IFERROR(AVERAGE(AW22:AX22),"-")</f>
        <v>5</v>
      </c>
      <c r="AZ22" s="42" t="s">
        <v>60</v>
      </c>
      <c r="BA22" s="42" t="n">
        <f aca="false">AVERAGE(AV22,AZ22,AY22)</f>
        <v>5</v>
      </c>
      <c r="BB22" s="43" t="n">
        <f aca="false">AVERAGE(Table27857[[#This Row],[RULE OF LAW]],Table27857[[#This Row],[SECURITY &amp; SAFETY]],Table27857[[#This Row],[PERSONAL FREEDOM (minus Security &amp;Safety and Rule of Law)]],Table27857[[#This Row],[PERSONAL FREEDOM (minus Security &amp;Safety and Rule of Law)]])</f>
        <v>6.89088700925926</v>
      </c>
      <c r="BC22" s="44" t="n">
        <v>7.18</v>
      </c>
      <c r="BD22" s="45" t="n">
        <f aca="false">AVERAGE(Table27857[[#This Row],[PERSONAL FREEDOM]:[ECONOMIC FREEDOM]])</f>
        <v>7.03544350462963</v>
      </c>
      <c r="BE22" s="61" t="n">
        <f aca="false">RANK(BF22,$BF$2:$BF$158)</f>
        <v>64</v>
      </c>
      <c r="BF22" s="30" t="n">
        <f aca="false">ROUND(BD22, 2)</f>
        <v>7.04</v>
      </c>
      <c r="BG22" s="43" t="n">
        <f aca="false">Table27857[[#This Row],[1 Rule of Law]]</f>
        <v>6.426511</v>
      </c>
      <c r="BH22" s="43" t="n">
        <f aca="false">Table27857[[#This Row],[2 Security &amp; Safety]]</f>
        <v>9.6</v>
      </c>
      <c r="BI22" s="43" t="n">
        <f aca="false">AVERAGE(AS22,W22,AK22,BA22,Z22)</f>
        <v>5.76851851851852</v>
      </c>
    </row>
    <row r="23" customFormat="false" ht="15" hidden="false" customHeight="true" outlineLevel="0" collapsed="false">
      <c r="A23" s="41" t="s">
        <v>79</v>
      </c>
      <c r="B23" s="42" t="n">
        <v>5.9</v>
      </c>
      <c r="C23" s="42" t="n">
        <v>5.3</v>
      </c>
      <c r="D23" s="42" t="n">
        <v>4.1</v>
      </c>
      <c r="E23" s="42" t="n">
        <v>5.0984126984127</v>
      </c>
      <c r="F23" s="42" t="n">
        <v>9.24</v>
      </c>
      <c r="G23" s="42" t="n">
        <v>10</v>
      </c>
      <c r="H23" s="42" t="n">
        <v>10</v>
      </c>
      <c r="I23" s="42" t="n">
        <v>10</v>
      </c>
      <c r="J23" s="42" t="n">
        <v>10</v>
      </c>
      <c r="K23" s="42" t="n">
        <v>10</v>
      </c>
      <c r="L23" s="42" t="n">
        <f aca="false">AVERAGE(Table27857[[#This Row],[2Bi Disappearance]:[2Bv Terrorism Injured ]])</f>
        <v>10</v>
      </c>
      <c r="M23" s="42" t="n">
        <v>10</v>
      </c>
      <c r="N23" s="42" t="n">
        <v>10</v>
      </c>
      <c r="O23" s="47" t="s">
        <v>60</v>
      </c>
      <c r="P23" s="47" t="n">
        <v>10</v>
      </c>
      <c r="Q23" s="47" t="n">
        <f aca="false">AVERAGE(Table27857[[#This Row],[2Ciii(a) Equal Inheritance Rights: Widows]:[2Ciii(b) Equal Inheritance Rights: Daughters]])</f>
        <v>10</v>
      </c>
      <c r="R23" s="47" t="n">
        <f aca="false">AVERAGE(M23:N23,Q23)</f>
        <v>10</v>
      </c>
      <c r="S23" s="42" t="n">
        <f aca="false">AVERAGE(F23,L23,R23)</f>
        <v>9.74666666666667</v>
      </c>
      <c r="T23" s="42" t="n">
        <v>10</v>
      </c>
      <c r="U23" s="42" t="n">
        <v>10</v>
      </c>
      <c r="V23" s="42" t="n">
        <v>10</v>
      </c>
      <c r="W23" s="42" t="n">
        <f aca="false">AVERAGE(T23:V23)</f>
        <v>10</v>
      </c>
      <c r="X23" s="42" t="n">
        <v>7.5</v>
      </c>
      <c r="Y23" s="42" t="n">
        <v>7.5</v>
      </c>
      <c r="Z23" s="42" t="n">
        <f aca="false">AVERAGE(Table27857[[#This Row],[4A Freedom to establish religious organizations]:[4B Autonomy of religious organizations]])</f>
        <v>7.5</v>
      </c>
      <c r="AA23" s="42" t="n">
        <v>10</v>
      </c>
      <c r="AB23" s="42" t="n">
        <v>10</v>
      </c>
      <c r="AC23" s="42" t="n">
        <v>7.5</v>
      </c>
      <c r="AD23" s="42" t="n">
        <v>7.5</v>
      </c>
      <c r="AE23" s="42" t="n">
        <v>10</v>
      </c>
      <c r="AF23" s="42" t="e">
        <f aca="false">AVERAGE(Table27857[[#This Row],[5Ci Political parties]:[5ciii educational, sporting and cultural organizations]])</f>
        <v>#N/A</v>
      </c>
      <c r="AG23" s="42" t="n">
        <v>10</v>
      </c>
      <c r="AH23" s="42" t="n">
        <v>10</v>
      </c>
      <c r="AI23" s="42" t="n">
        <v>10</v>
      </c>
      <c r="AJ23" s="42" t="e">
        <f aca="false">AVERAGE(Table27857[[#This Row],[5Di Political parties]:[5diii educational, sporting and cultural organizations5]])</f>
        <v>#N/A</v>
      </c>
      <c r="AK23" s="42" t="e">
        <f aca="false">AVERAGE(AA23,AB23,AF23,AJ23)</f>
        <v>#N/A</v>
      </c>
      <c r="AL23" s="42" t="n">
        <v>10</v>
      </c>
      <c r="AM23" s="47" t="n">
        <v>6.33333333333333</v>
      </c>
      <c r="AN23" s="47" t="n">
        <v>6</v>
      </c>
      <c r="AO23" s="47" t="n">
        <v>10</v>
      </c>
      <c r="AP23" s="47" t="n">
        <v>10</v>
      </c>
      <c r="AQ23" s="47" t="n">
        <f aca="false">AVERAGE(Table27857[[#This Row],[6Di Access to foreign television (cable/ satellite)]:[6Dii Access to foreign newspapers]])</f>
        <v>10</v>
      </c>
      <c r="AR23" s="47" t="n">
        <v>10</v>
      </c>
      <c r="AS23" s="42" t="n">
        <f aca="false">AVERAGE(AL23:AN23,AQ23:AR23)</f>
        <v>8.46666666666667</v>
      </c>
      <c r="AT23" s="42" t="n">
        <v>10</v>
      </c>
      <c r="AU23" s="42" t="n">
        <v>10</v>
      </c>
      <c r="AV23" s="42" t="n">
        <f aca="false">AVERAGE(Table27857[[#This Row],[7Ai Parental Authority: In marriage]:[7Aii Parental Authority: After divorce]])</f>
        <v>10</v>
      </c>
      <c r="AW23" s="42" t="n">
        <v>10</v>
      </c>
      <c r="AX23" s="42" t="n">
        <v>10</v>
      </c>
      <c r="AY23" s="42" t="n">
        <f aca="false">IFERROR(AVERAGE(AW23:AX23),"-")</f>
        <v>10</v>
      </c>
      <c r="AZ23" s="42" t="n">
        <v>10</v>
      </c>
      <c r="BA23" s="42" t="n">
        <f aca="false">AVERAGE(AV23,AZ23,AY23)</f>
        <v>10</v>
      </c>
      <c r="BB23" s="43" t="n">
        <f aca="false">AVERAGE(Table27857[[#This Row],[RULE OF LAW]],Table27857[[#This Row],[SECURITY &amp; SAFETY]],Table27857[[#This Row],[PERSONAL FREEDOM (minus Security &amp;Safety and Rule of Law)]],Table27857[[#This Row],[PERSONAL FREEDOM (minus Security &amp;Safety and Rule of Law)]])</f>
        <v>8.26626984126984</v>
      </c>
      <c r="BC23" s="44" t="n">
        <v>7.33</v>
      </c>
      <c r="BD23" s="45" t="n">
        <f aca="false">AVERAGE(Table27857[[#This Row],[PERSONAL FREEDOM]:[ECONOMIC FREEDOM]])</f>
        <v>7.79813492063492</v>
      </c>
      <c r="BE23" s="61" t="n">
        <f aca="false">RANK(BF23,$BF$2:$BF$158)</f>
        <v>39</v>
      </c>
      <c r="BF23" s="30" t="n">
        <f aca="false">ROUND(BD23, 2)</f>
        <v>7.8</v>
      </c>
      <c r="BG23" s="43" t="n">
        <f aca="false">Table27857[[#This Row],[1 Rule of Law]]</f>
        <v>5.0984126984127</v>
      </c>
      <c r="BH23" s="43" t="n">
        <f aca="false">Table27857[[#This Row],[2 Security &amp; Safety]]</f>
        <v>9.74666666666667</v>
      </c>
      <c r="BI23" s="43" t="e">
        <f aca="false">AVERAGE(AS23,W23,AK23,BA23,Z23)</f>
        <v>#N/A</v>
      </c>
    </row>
    <row r="24" customFormat="false" ht="15" hidden="false" customHeight="true" outlineLevel="0" collapsed="false">
      <c r="A24" s="41" t="s">
        <v>80</v>
      </c>
      <c r="B24" s="42" t="n">
        <v>4.4</v>
      </c>
      <c r="C24" s="42" t="n">
        <v>5.4</v>
      </c>
      <c r="D24" s="42" t="n">
        <v>3.8</v>
      </c>
      <c r="E24" s="42" t="n">
        <v>4.51269841269841</v>
      </c>
      <c r="F24" s="42" t="n">
        <v>6.8</v>
      </c>
      <c r="G24" s="42" t="n">
        <v>10</v>
      </c>
      <c r="H24" s="42" t="n">
        <v>10</v>
      </c>
      <c r="I24" s="42" t="n">
        <v>7.5</v>
      </c>
      <c r="J24" s="42" t="n">
        <v>10</v>
      </c>
      <c r="K24" s="42" t="n">
        <v>10</v>
      </c>
      <c r="L24" s="42" t="n">
        <f aca="false">AVERAGE(Table27857[[#This Row],[2Bi Disappearance]:[2Bv Terrorism Injured ]])</f>
        <v>9.5</v>
      </c>
      <c r="M24" s="42" t="n">
        <v>2.4</v>
      </c>
      <c r="N24" s="42" t="n">
        <v>10</v>
      </c>
      <c r="O24" s="47" t="n">
        <v>5</v>
      </c>
      <c r="P24" s="47" t="n">
        <v>5</v>
      </c>
      <c r="Q24" s="47" t="n">
        <f aca="false">AVERAGE(Table27857[[#This Row],[2Ciii(a) Equal Inheritance Rights: Widows]:[2Ciii(b) Equal Inheritance Rights: Daughters]])</f>
        <v>5</v>
      </c>
      <c r="R24" s="47" t="n">
        <f aca="false">AVERAGE(M24:N24,Q24)</f>
        <v>5.8</v>
      </c>
      <c r="S24" s="42" t="n">
        <f aca="false">AVERAGE(F24,L24,R24)</f>
        <v>7.36666666666667</v>
      </c>
      <c r="T24" s="42" t="n">
        <v>10</v>
      </c>
      <c r="U24" s="42" t="n">
        <v>10</v>
      </c>
      <c r="V24" s="42" t="n">
        <v>5</v>
      </c>
      <c r="W24" s="42" t="n">
        <f aca="false">AVERAGE(T24:V24)</f>
        <v>8.33333333333333</v>
      </c>
      <c r="X24" s="42" t="n">
        <v>7.5</v>
      </c>
      <c r="Y24" s="42" t="n">
        <v>10</v>
      </c>
      <c r="Z24" s="42" t="n">
        <f aca="false">AVERAGE(Table27857[[#This Row],[4A Freedom to establish religious organizations]:[4B Autonomy of religious organizations]])</f>
        <v>8.75</v>
      </c>
      <c r="AA24" s="42" t="n">
        <v>10</v>
      </c>
      <c r="AB24" s="42" t="n">
        <v>7.5</v>
      </c>
      <c r="AC24" s="42" t="n">
        <v>2.5</v>
      </c>
      <c r="AD24" s="42" t="n">
        <v>7.5</v>
      </c>
      <c r="AE24" s="42" t="n">
        <v>10</v>
      </c>
      <c r="AF24" s="42" t="e">
        <f aca="false">AVERAGE(Table27857[[#This Row],[5Ci Political parties]:[5ciii educational, sporting and cultural organizations]])</f>
        <v>#N/A</v>
      </c>
      <c r="AG24" s="42" t="n">
        <v>10</v>
      </c>
      <c r="AH24" s="42" t="n">
        <v>10</v>
      </c>
      <c r="AI24" s="42" t="n">
        <v>10</v>
      </c>
      <c r="AJ24" s="42" t="e">
        <f aca="false">AVERAGE(Table27857[[#This Row],[5Di Political parties]:[5diii educational, sporting and cultural organizations5]])</f>
        <v>#N/A</v>
      </c>
      <c r="AK24" s="42" t="e">
        <f aca="false">AVERAGE(AA24,AB24,AF24,AJ24)</f>
        <v>#N/A</v>
      </c>
      <c r="AL24" s="42" t="n">
        <v>10</v>
      </c>
      <c r="AM24" s="47" t="n">
        <v>5.33333333333333</v>
      </c>
      <c r="AN24" s="47" t="n">
        <v>5.75</v>
      </c>
      <c r="AO24" s="47" t="n">
        <v>10</v>
      </c>
      <c r="AP24" s="47" t="n">
        <v>10</v>
      </c>
      <c r="AQ24" s="47" t="n">
        <f aca="false">AVERAGE(Table27857[[#This Row],[6Di Access to foreign television (cable/ satellite)]:[6Dii Access to foreign newspapers]])</f>
        <v>10</v>
      </c>
      <c r="AR24" s="47" t="n">
        <v>10</v>
      </c>
      <c r="AS24" s="42" t="n">
        <f aca="false">AVERAGE(AL24:AN24,AQ24:AR24)</f>
        <v>8.21666666666667</v>
      </c>
      <c r="AT24" s="42" t="n">
        <v>10</v>
      </c>
      <c r="AU24" s="42" t="n">
        <v>10</v>
      </c>
      <c r="AV24" s="42" t="n">
        <f aca="false">AVERAGE(Table27857[[#This Row],[7Ai Parental Authority: In marriage]:[7Aii Parental Authority: After divorce]])</f>
        <v>10</v>
      </c>
      <c r="AW24" s="42" t="n">
        <v>10</v>
      </c>
      <c r="AX24" s="42" t="n">
        <v>10</v>
      </c>
      <c r="AY24" s="42" t="n">
        <f aca="false">IFERROR(AVERAGE(AW24:AX24),"-")</f>
        <v>10</v>
      </c>
      <c r="AZ24" s="42" t="n">
        <v>10</v>
      </c>
      <c r="BA24" s="42" t="n">
        <f aca="false">AVERAGE(AV24,AZ24,AY24)</f>
        <v>10</v>
      </c>
      <c r="BB24" s="43" t="n">
        <f aca="false">AVERAGE(Table27857[[#This Row],[RULE OF LAW]],Table27857[[#This Row],[SECURITY &amp; SAFETY]],Table27857[[#This Row],[PERSONAL FREEDOM (minus Security &amp;Safety and Rule of Law)]],Table27857[[#This Row],[PERSONAL FREEDOM (minus Security &amp;Safety and Rule of Law)]])</f>
        <v>7.35400793650794</v>
      </c>
      <c r="BC24" s="44" t="n">
        <v>6.1</v>
      </c>
      <c r="BD24" s="45" t="n">
        <f aca="false">AVERAGE(Table27857[[#This Row],[PERSONAL FREEDOM]:[ECONOMIC FREEDOM]])</f>
        <v>6.72700396825397</v>
      </c>
      <c r="BE24" s="61" t="n">
        <f aca="false">RANK(BF24,$BF$2:$BF$158)</f>
        <v>88</v>
      </c>
      <c r="BF24" s="30" t="n">
        <f aca="false">ROUND(BD24, 2)</f>
        <v>6.73</v>
      </c>
      <c r="BG24" s="43" t="n">
        <f aca="false">Table27857[[#This Row],[1 Rule of Law]]</f>
        <v>4.51269841269841</v>
      </c>
      <c r="BH24" s="43" t="n">
        <f aca="false">Table27857[[#This Row],[2 Security &amp; Safety]]</f>
        <v>7.36666666666667</v>
      </c>
      <c r="BI24" s="43" t="e">
        <f aca="false">AVERAGE(AS24,W24,AK24,BA24,Z24)</f>
        <v>#N/A</v>
      </c>
    </row>
    <row r="25" customFormat="false" ht="15" hidden="false" customHeight="true" outlineLevel="0" collapsed="false">
      <c r="A25" s="41" t="s">
        <v>81</v>
      </c>
      <c r="B25" s="42" t="s">
        <v>60</v>
      </c>
      <c r="C25" s="42" t="s">
        <v>60</v>
      </c>
      <c r="D25" s="42" t="s">
        <v>60</v>
      </c>
      <c r="E25" s="42" t="n">
        <v>3.599437</v>
      </c>
      <c r="F25" s="42" t="n">
        <v>6.8</v>
      </c>
      <c r="G25" s="42" t="n">
        <v>10</v>
      </c>
      <c r="H25" s="42" t="n">
        <v>10</v>
      </c>
      <c r="I25" s="42" t="n">
        <v>2.5</v>
      </c>
      <c r="J25" s="42" t="n">
        <v>9.90445213859523</v>
      </c>
      <c r="K25" s="42" t="n">
        <v>9.80890427719046</v>
      </c>
      <c r="L25" s="42" t="n">
        <f aca="false">AVERAGE(Table27857[[#This Row],[2Bi Disappearance]:[2Bv Terrorism Injured ]])</f>
        <v>8.44267128315714</v>
      </c>
      <c r="M25" s="42" t="n">
        <v>10</v>
      </c>
      <c r="N25" s="42" t="n">
        <v>7.5</v>
      </c>
      <c r="O25" s="47" t="n">
        <v>5</v>
      </c>
      <c r="P25" s="47" t="n">
        <v>0</v>
      </c>
      <c r="Q25" s="47" t="n">
        <f aca="false">AVERAGE(Table27857[[#This Row],[2Ciii(a) Equal Inheritance Rights: Widows]:[2Ciii(b) Equal Inheritance Rights: Daughters]])</f>
        <v>2.5</v>
      </c>
      <c r="R25" s="47" t="n">
        <f aca="false">AVERAGE(M25:N25,Q25)</f>
        <v>6.66666666666667</v>
      </c>
      <c r="S25" s="42" t="n">
        <f aca="false">AVERAGE(F25,L25,R25)</f>
        <v>7.30311264994127</v>
      </c>
      <c r="T25" s="42" t="n">
        <v>5</v>
      </c>
      <c r="U25" s="42" t="n">
        <v>5</v>
      </c>
      <c r="V25" s="42" t="n">
        <v>5</v>
      </c>
      <c r="W25" s="42" t="n">
        <f aca="false">AVERAGE(T25:V25)</f>
        <v>5</v>
      </c>
      <c r="X25" s="42" t="n">
        <v>10</v>
      </c>
      <c r="Y25" s="42" t="n">
        <v>10</v>
      </c>
      <c r="Z25" s="42" t="n">
        <f aca="false">AVERAGE(Table27857[[#This Row],[4A Freedom to establish religious organizations]:[4B Autonomy of religious organizations]])</f>
        <v>10</v>
      </c>
      <c r="AA25" s="42" t="n">
        <v>7.5</v>
      </c>
      <c r="AB25" s="42" t="n">
        <v>7.5</v>
      </c>
      <c r="AC25" s="42" t="n">
        <v>5</v>
      </c>
      <c r="AD25" s="42" t="n">
        <v>10</v>
      </c>
      <c r="AE25" s="42" t="n">
        <v>10</v>
      </c>
      <c r="AF25" s="42" t="e">
        <f aca="false">AVERAGE(Table27857[[#This Row],[5Ci Political parties]:[5ciii educational, sporting and cultural organizations]])</f>
        <v>#N/A</v>
      </c>
      <c r="AG25" s="42" t="n">
        <v>10</v>
      </c>
      <c r="AH25" s="42" t="n">
        <v>10</v>
      </c>
      <c r="AI25" s="42" t="n">
        <v>10</v>
      </c>
      <c r="AJ25" s="42" t="e">
        <f aca="false">AVERAGE(Table27857[[#This Row],[5Di Political parties]:[5diii educational, sporting and cultural organizations5]])</f>
        <v>#N/A</v>
      </c>
      <c r="AK25" s="42" t="e">
        <f aca="false">AVERAGE(AA25,AB25,AF25,AJ25)</f>
        <v>#N/A</v>
      </c>
      <c r="AL25" s="42" t="n">
        <v>10</v>
      </c>
      <c r="AM25" s="47" t="n">
        <v>2</v>
      </c>
      <c r="AN25" s="47" t="n">
        <v>2.75</v>
      </c>
      <c r="AO25" s="47" t="n">
        <v>7.5</v>
      </c>
      <c r="AP25" s="47" t="n">
        <v>10</v>
      </c>
      <c r="AQ25" s="47" t="n">
        <f aca="false">AVERAGE(Table27857[[#This Row],[6Di Access to foreign television (cable/ satellite)]:[6Dii Access to foreign newspapers]])</f>
        <v>8.75</v>
      </c>
      <c r="AR25" s="47" t="n">
        <v>10</v>
      </c>
      <c r="AS25" s="42" t="n">
        <f aca="false">AVERAGE(AL25:AN25,AQ25:AR25)</f>
        <v>6.7</v>
      </c>
      <c r="AT25" s="42" t="n">
        <v>5</v>
      </c>
      <c r="AU25" s="42" t="n">
        <v>10</v>
      </c>
      <c r="AV25" s="42" t="n">
        <f aca="false">AVERAGE(Table27857[[#This Row],[7Ai Parental Authority: In marriage]:[7Aii Parental Authority: After divorce]])</f>
        <v>7.5</v>
      </c>
      <c r="AW25" s="42" t="n">
        <v>0</v>
      </c>
      <c r="AX25" s="42" t="n">
        <v>0</v>
      </c>
      <c r="AY25" s="42" t="n">
        <f aca="false">IFERROR(AVERAGE(AW25:AX25),"-")</f>
        <v>0</v>
      </c>
      <c r="AZ25" s="42" t="n">
        <v>10</v>
      </c>
      <c r="BA25" s="42" t="n">
        <f aca="false">AVERAGE(AV25,AZ25,AY25)</f>
        <v>5.83333333333333</v>
      </c>
      <c r="BB25" s="43" t="n">
        <f aca="false">AVERAGE(Table27857[[#This Row],[RULE OF LAW]],Table27857[[#This Row],[SECURITY &amp; SAFETY]],Table27857[[#This Row],[PERSONAL FREEDOM (minus Security &amp;Safety and Rule of Law)]],Table27857[[#This Row],[PERSONAL FREEDOM (minus Security &amp;Safety and Rule of Law)]])</f>
        <v>6.31230407915198</v>
      </c>
      <c r="BC25" s="44" t="n">
        <v>5.85</v>
      </c>
      <c r="BD25" s="45" t="n">
        <f aca="false">AVERAGE(Table27857[[#This Row],[PERSONAL FREEDOM]:[ECONOMIC FREEDOM]])</f>
        <v>6.08115203957599</v>
      </c>
      <c r="BE25" s="61" t="n">
        <f aca="false">RANK(BF25,$BF$2:$BF$158)</f>
        <v>128</v>
      </c>
      <c r="BF25" s="30" t="n">
        <f aca="false">ROUND(BD25, 2)</f>
        <v>6.08</v>
      </c>
      <c r="BG25" s="43" t="n">
        <f aca="false">Table27857[[#This Row],[1 Rule of Law]]</f>
        <v>3.599437</v>
      </c>
      <c r="BH25" s="43" t="n">
        <f aca="false">Table27857[[#This Row],[2 Security &amp; Safety]]</f>
        <v>7.30311264994127</v>
      </c>
      <c r="BI25" s="43" t="e">
        <f aca="false">AVERAGE(AS25,W25,AK25,BA25,Z25)</f>
        <v>#N/A</v>
      </c>
    </row>
    <row r="26" customFormat="false" ht="15" hidden="false" customHeight="true" outlineLevel="0" collapsed="false">
      <c r="A26" s="41" t="s">
        <v>204</v>
      </c>
      <c r="B26" s="42" t="n">
        <v>4</v>
      </c>
      <c r="C26" s="42" t="n">
        <v>3.4</v>
      </c>
      <c r="D26" s="42" t="n">
        <v>2.9</v>
      </c>
      <c r="E26" s="42" t="n">
        <v>3.42380952380952</v>
      </c>
      <c r="F26" s="42" t="n">
        <v>7.4</v>
      </c>
      <c r="G26" s="42" t="n">
        <v>10</v>
      </c>
      <c r="H26" s="42" t="n">
        <v>10</v>
      </c>
      <c r="I26" s="42" t="n">
        <v>5</v>
      </c>
      <c r="J26" s="42" t="n">
        <v>9.93368068736519</v>
      </c>
      <c r="K26" s="42" t="n">
        <v>9.97347227494608</v>
      </c>
      <c r="L26" s="42" t="n">
        <f aca="false">AVERAGE(Table27857[[#This Row],[2Bi Disappearance]:[2Bv Terrorism Injured ]])</f>
        <v>8.98143059246225</v>
      </c>
      <c r="M26" s="42" t="n">
        <v>10</v>
      </c>
      <c r="N26" s="42" t="n">
        <v>10</v>
      </c>
      <c r="O26" s="47" t="n">
        <v>10</v>
      </c>
      <c r="P26" s="47" t="n">
        <v>10</v>
      </c>
      <c r="Q26" s="47" t="n">
        <f aca="false">AVERAGE(Table27857[[#This Row],[2Ciii(a) Equal Inheritance Rights: Widows]:[2Ciii(b) Equal Inheritance Rights: Daughters]])</f>
        <v>10</v>
      </c>
      <c r="R26" s="47" t="n">
        <f aca="false">AVERAGE(M26:N26,Q26)</f>
        <v>10</v>
      </c>
      <c r="S26" s="42" t="n">
        <f aca="false">AVERAGE(F26,L26,R26)</f>
        <v>8.79381019748742</v>
      </c>
      <c r="T26" s="42" t="n">
        <v>5</v>
      </c>
      <c r="U26" s="42" t="n">
        <v>10</v>
      </c>
      <c r="V26" s="42" t="n">
        <v>10</v>
      </c>
      <c r="W26" s="42" t="n">
        <f aca="false">AVERAGE(T26:V26)</f>
        <v>8.33333333333333</v>
      </c>
      <c r="X26" s="42" t="n">
        <v>7.5</v>
      </c>
      <c r="Y26" s="42" t="n">
        <v>7.5</v>
      </c>
      <c r="Z26" s="42" t="n">
        <f aca="false">AVERAGE(Table27857[[#This Row],[4A Freedom to establish religious organizations]:[4B Autonomy of religious organizations]])</f>
        <v>7.5</v>
      </c>
      <c r="AA26" s="42" t="n">
        <v>7.5</v>
      </c>
      <c r="AB26" s="42" t="n">
        <v>5</v>
      </c>
      <c r="AC26" s="42" t="n">
        <v>7.5</v>
      </c>
      <c r="AD26" s="42" t="n">
        <v>7.5</v>
      </c>
      <c r="AE26" s="42" t="n">
        <v>7.5</v>
      </c>
      <c r="AF26" s="42" t="e">
        <f aca="false">AVERAGE(Table27857[[#This Row],[5Ci Political parties]:[5ciii educational, sporting and cultural organizations]])</f>
        <v>#N/A</v>
      </c>
      <c r="AG26" s="42" t="n">
        <v>7.5</v>
      </c>
      <c r="AH26" s="42" t="n">
        <v>7.5</v>
      </c>
      <c r="AI26" s="42" t="n">
        <v>7.5</v>
      </c>
      <c r="AJ26" s="42" t="e">
        <f aca="false">AVERAGE(Table27857[[#This Row],[5Di Political parties]:[5diii educational, sporting and cultural organizations5]])</f>
        <v>#N/A</v>
      </c>
      <c r="AK26" s="42" t="e">
        <f aca="false">AVERAGE(AA26,AB26,AF26,AJ26)</f>
        <v>#N/A</v>
      </c>
      <c r="AL26" s="42" t="n">
        <v>10</v>
      </c>
      <c r="AM26" s="47" t="n">
        <v>2.33333333333333</v>
      </c>
      <c r="AN26" s="47" t="n">
        <v>4</v>
      </c>
      <c r="AO26" s="47" t="n">
        <v>10</v>
      </c>
      <c r="AP26" s="47" t="n">
        <v>10</v>
      </c>
      <c r="AQ26" s="47" t="n">
        <f aca="false">AVERAGE(Table27857[[#This Row],[6Di Access to foreign television (cable/ satellite)]:[6Dii Access to foreign newspapers]])</f>
        <v>10</v>
      </c>
      <c r="AR26" s="47" t="n">
        <v>10</v>
      </c>
      <c r="AS26" s="42" t="n">
        <f aca="false">AVERAGE(AL26:AN26,AQ26:AR26)</f>
        <v>7.26666666666667</v>
      </c>
      <c r="AT26" s="42" t="n">
        <v>10</v>
      </c>
      <c r="AU26" s="42" t="n">
        <v>10</v>
      </c>
      <c r="AV26" s="42" t="n">
        <f aca="false">AVERAGE(Table27857[[#This Row],[7Ai Parental Authority: In marriage]:[7Aii Parental Authority: After divorce]])</f>
        <v>10</v>
      </c>
      <c r="AW26" s="42" t="n">
        <v>10</v>
      </c>
      <c r="AX26" s="42" t="n">
        <v>10</v>
      </c>
      <c r="AY26" s="42" t="n">
        <f aca="false">IFERROR(AVERAGE(AW26:AX26),"-")</f>
        <v>10</v>
      </c>
      <c r="AZ26" s="42" t="n">
        <v>5</v>
      </c>
      <c r="BA26" s="42" t="n">
        <f aca="false">AVERAGE(AV26,AZ26,AY26)</f>
        <v>8.33333333333333</v>
      </c>
      <c r="BB26" s="43" t="n">
        <f aca="false">AVERAGE(Table27857[[#This Row],[RULE OF LAW]],Table27857[[#This Row],[SECURITY &amp; SAFETY]],Table27857[[#This Row],[PERSONAL FREEDOM (minus Security &amp;Safety and Rule of Law)]],Table27857[[#This Row],[PERSONAL FREEDOM (minus Security &amp;Safety and Rule of Law)]])</f>
        <v>6.88523826365757</v>
      </c>
      <c r="BC26" s="44" t="n">
        <v>7.26</v>
      </c>
      <c r="BD26" s="45" t="n">
        <f aca="false">AVERAGE(Table27857[[#This Row],[PERSONAL FREEDOM]:[ECONOMIC FREEDOM]])</f>
        <v>7.07261913182879</v>
      </c>
      <c r="BE26" s="61" t="n">
        <f aca="false">RANK(BF26,$BF$2:$BF$158)</f>
        <v>63</v>
      </c>
      <c r="BF26" s="30" t="n">
        <f aca="false">ROUND(BD26, 2)</f>
        <v>7.07</v>
      </c>
      <c r="BG26" s="43" t="n">
        <f aca="false">Table27857[[#This Row],[1 Rule of Law]]</f>
        <v>3.42380952380952</v>
      </c>
      <c r="BH26" s="43" t="n">
        <f aca="false">Table27857[[#This Row],[2 Security &amp; Safety]]</f>
        <v>8.79381019748742</v>
      </c>
      <c r="BI26" s="43" t="e">
        <f aca="false">AVERAGE(AS26,W26,AK26,BA26,Z26)</f>
        <v>#N/A</v>
      </c>
    </row>
    <row r="27" customFormat="false" ht="15" hidden="false" customHeight="true" outlineLevel="0" collapsed="false">
      <c r="A27" s="41" t="s">
        <v>82</v>
      </c>
      <c r="B27" s="42" t="n">
        <v>3.7</v>
      </c>
      <c r="C27" s="42" t="n">
        <v>3.4</v>
      </c>
      <c r="D27" s="42" t="n">
        <v>3.1</v>
      </c>
      <c r="E27" s="42" t="n">
        <v>3.4</v>
      </c>
      <c r="F27" s="42" t="n">
        <v>6.96</v>
      </c>
      <c r="G27" s="42" t="n">
        <v>10</v>
      </c>
      <c r="H27" s="42" t="n">
        <v>10</v>
      </c>
      <c r="I27" s="42" t="n">
        <v>5</v>
      </c>
      <c r="J27" s="42" t="n">
        <v>10</v>
      </c>
      <c r="K27" s="42" t="n">
        <v>10</v>
      </c>
      <c r="L27" s="42" t="n">
        <f aca="false">AVERAGE(Table27857[[#This Row],[2Bi Disappearance]:[2Bv Terrorism Injured ]])</f>
        <v>9</v>
      </c>
      <c r="M27" s="42" t="n">
        <v>9.9</v>
      </c>
      <c r="N27" s="42" t="n">
        <v>7.5</v>
      </c>
      <c r="O27" s="47" t="n">
        <v>5</v>
      </c>
      <c r="P27" s="47" t="n">
        <v>5</v>
      </c>
      <c r="Q27" s="47" t="n">
        <f aca="false">AVERAGE(Table27857[[#This Row],[2Ciii(a) Equal Inheritance Rights: Widows]:[2Ciii(b) Equal Inheritance Rights: Daughters]])</f>
        <v>5</v>
      </c>
      <c r="R27" s="47" t="n">
        <f aca="false">AVERAGE(M27:N27,Q27)</f>
        <v>7.46666666666667</v>
      </c>
      <c r="S27" s="42" t="n">
        <f aca="false">AVERAGE(F27,L27,R27)</f>
        <v>7.80888888888889</v>
      </c>
      <c r="T27" s="42" t="n">
        <v>5</v>
      </c>
      <c r="U27" s="42" t="n">
        <v>0</v>
      </c>
      <c r="V27" s="42" t="n">
        <v>5</v>
      </c>
      <c r="W27" s="42" t="n">
        <f aca="false">AVERAGE(T27:V27)</f>
        <v>3.33333333333333</v>
      </c>
      <c r="X27" s="42" t="n">
        <v>10</v>
      </c>
      <c r="Y27" s="42" t="n">
        <v>7.5</v>
      </c>
      <c r="Z27" s="42" t="n">
        <f aca="false">AVERAGE(Table27857[[#This Row],[4A Freedom to establish religious organizations]:[4B Autonomy of religious organizations]])</f>
        <v>8.75</v>
      </c>
      <c r="AA27" s="42" t="n">
        <v>7.5</v>
      </c>
      <c r="AB27" s="42" t="n">
        <v>7.5</v>
      </c>
      <c r="AC27" s="42" t="n">
        <v>10</v>
      </c>
      <c r="AD27" s="42" t="n">
        <v>5</v>
      </c>
      <c r="AE27" s="42" t="n">
        <v>7.5</v>
      </c>
      <c r="AF27" s="42" t="e">
        <f aca="false">AVERAGE(Table27857[[#This Row],[5Ci Political parties]:[5ciii educational, sporting and cultural organizations]])</f>
        <v>#N/A</v>
      </c>
      <c r="AG27" s="42" t="n">
        <v>7.5</v>
      </c>
      <c r="AH27" s="42" t="n">
        <v>7.5</v>
      </c>
      <c r="AI27" s="42" t="n">
        <v>10</v>
      </c>
      <c r="AJ27" s="42" t="e">
        <f aca="false">AVERAGE(Table27857[[#This Row],[5Di Political parties]:[5diii educational, sporting and cultural organizations5]])</f>
        <v>#N/A</v>
      </c>
      <c r="AK27" s="42" t="e">
        <f aca="false">AVERAGE(AA27,AB27,AF27,AJ27)</f>
        <v>#N/A</v>
      </c>
      <c r="AL27" s="42" t="n">
        <v>10</v>
      </c>
      <c r="AM27" s="47" t="n">
        <v>2.66666666666667</v>
      </c>
      <c r="AN27" s="47" t="n">
        <v>4.25</v>
      </c>
      <c r="AO27" s="47" t="n">
        <v>10</v>
      </c>
      <c r="AP27" s="47" t="n">
        <v>7.5</v>
      </c>
      <c r="AQ27" s="47" t="n">
        <f aca="false">AVERAGE(Table27857[[#This Row],[6Di Access to foreign television (cable/ satellite)]:[6Dii Access to foreign newspapers]])</f>
        <v>8.75</v>
      </c>
      <c r="AR27" s="47" t="n">
        <v>10</v>
      </c>
      <c r="AS27" s="42" t="n">
        <f aca="false">AVERAGE(AL27:AN27,AQ27:AR27)</f>
        <v>7.13333333333333</v>
      </c>
      <c r="AT27" s="42" t="n">
        <v>10</v>
      </c>
      <c r="AU27" s="42" t="s">
        <v>60</v>
      </c>
      <c r="AV27" s="42" t="n">
        <f aca="false">AVERAGE(Table27857[[#This Row],[7Ai Parental Authority: In marriage]:[7Aii Parental Authority: After divorce]])</f>
        <v>10</v>
      </c>
      <c r="AW27" s="42" t="n">
        <v>0</v>
      </c>
      <c r="AX27" s="42" t="n">
        <v>0</v>
      </c>
      <c r="AY27" s="42" t="n">
        <f aca="false">IFERROR(AVERAGE(AW27:AX27),"-")</f>
        <v>0</v>
      </c>
      <c r="AZ27" s="42" t="n">
        <v>5</v>
      </c>
      <c r="BA27" s="42" t="n">
        <f aca="false">AVERAGE(AV27,AZ27,AY27)</f>
        <v>5</v>
      </c>
      <c r="BB27" s="43" t="n">
        <f aca="false">AVERAGE(Table27857[[#This Row],[RULE OF LAW]],Table27857[[#This Row],[SECURITY &amp; SAFETY]],Table27857[[#This Row],[PERSONAL FREEDOM (minus Security &amp;Safety and Rule of Law)]],Table27857[[#This Row],[PERSONAL FREEDOM (minus Security &amp;Safety and Rule of Law)]])</f>
        <v>5.99472222222222</v>
      </c>
      <c r="BC27" s="44" t="n">
        <v>6.34</v>
      </c>
      <c r="BD27" s="45" t="n">
        <f aca="false">AVERAGE(Table27857[[#This Row],[PERSONAL FREEDOM]:[ECONOMIC FREEDOM]])</f>
        <v>6.16736111111111</v>
      </c>
      <c r="BE27" s="61" t="n">
        <f aca="false">RANK(BF27,$BF$2:$BF$158)</f>
        <v>123</v>
      </c>
      <c r="BF27" s="30" t="n">
        <f aca="false">ROUND(BD27, 2)</f>
        <v>6.17</v>
      </c>
      <c r="BG27" s="43" t="n">
        <f aca="false">Table27857[[#This Row],[1 Rule of Law]]</f>
        <v>3.4</v>
      </c>
      <c r="BH27" s="43" t="n">
        <f aca="false">Table27857[[#This Row],[2 Security &amp; Safety]]</f>
        <v>7.80888888888889</v>
      </c>
      <c r="BI27" s="43" t="e">
        <f aca="false">AVERAGE(AS27,W27,AK27,BA27,Z27)</f>
        <v>#N/A</v>
      </c>
    </row>
    <row r="28" customFormat="false" ht="15" hidden="false" customHeight="true" outlineLevel="0" collapsed="false">
      <c r="A28" s="41" t="s">
        <v>83</v>
      </c>
      <c r="B28" s="42" t="n">
        <v>7.9</v>
      </c>
      <c r="C28" s="42" t="n">
        <v>7.3</v>
      </c>
      <c r="D28" s="42" t="n">
        <v>7.2</v>
      </c>
      <c r="E28" s="42" t="n">
        <v>7.43809523809524</v>
      </c>
      <c r="F28" s="42" t="n">
        <v>9.36</v>
      </c>
      <c r="G28" s="42" t="n">
        <v>10</v>
      </c>
      <c r="H28" s="42" t="n">
        <v>10</v>
      </c>
      <c r="I28" s="42" t="n">
        <v>10</v>
      </c>
      <c r="J28" s="42" t="n">
        <v>9.9336335070846</v>
      </c>
      <c r="K28" s="42" t="n">
        <v>10</v>
      </c>
      <c r="L28" s="42" t="n">
        <f aca="false">AVERAGE(Table27857[[#This Row],[2Bi Disappearance]:[2Bv Terrorism Injured ]])</f>
        <v>9.98672670141692</v>
      </c>
      <c r="M28" s="42" t="n">
        <v>10</v>
      </c>
      <c r="N28" s="42" t="n">
        <v>10</v>
      </c>
      <c r="O28" s="47" t="n">
        <v>10</v>
      </c>
      <c r="P28" s="47" t="n">
        <v>10</v>
      </c>
      <c r="Q28" s="47" t="n">
        <f aca="false">AVERAGE(Table27857[[#This Row],[2Ciii(a) Equal Inheritance Rights: Widows]:[2Ciii(b) Equal Inheritance Rights: Daughters]])</f>
        <v>10</v>
      </c>
      <c r="R28" s="47" t="n">
        <f aca="false">AVERAGE(M28:N28,Q28)</f>
        <v>10</v>
      </c>
      <c r="S28" s="42" t="n">
        <f aca="false">AVERAGE(F28,L28,R28)</f>
        <v>9.78224223380564</v>
      </c>
      <c r="T28" s="42" t="n">
        <v>10</v>
      </c>
      <c r="U28" s="42" t="n">
        <v>10</v>
      </c>
      <c r="V28" s="42" t="n">
        <v>10</v>
      </c>
      <c r="W28" s="42" t="n">
        <f aca="false">AVERAGE(T28:V28)</f>
        <v>10</v>
      </c>
      <c r="X28" s="42" t="n">
        <v>10</v>
      </c>
      <c r="Y28" s="42" t="n">
        <v>10</v>
      </c>
      <c r="Z28" s="42" t="n">
        <f aca="false">AVERAGE(Table27857[[#This Row],[4A Freedom to establish religious organizations]:[4B Autonomy of religious organizations]])</f>
        <v>10</v>
      </c>
      <c r="AA28" s="42" t="n">
        <v>10</v>
      </c>
      <c r="AB28" s="42" t="n">
        <v>10</v>
      </c>
      <c r="AC28" s="42" t="n">
        <v>10</v>
      </c>
      <c r="AD28" s="42" t="n">
        <v>10</v>
      </c>
      <c r="AE28" s="42" t="n">
        <v>10</v>
      </c>
      <c r="AF28" s="42" t="e">
        <f aca="false">AVERAGE(Table27857[[#This Row],[5Ci Political parties]:[5ciii educational, sporting and cultural organizations]])</f>
        <v>#N/A</v>
      </c>
      <c r="AG28" s="42" t="n">
        <v>10</v>
      </c>
      <c r="AH28" s="42" t="n">
        <v>10</v>
      </c>
      <c r="AI28" s="42" t="n">
        <v>10</v>
      </c>
      <c r="AJ28" s="42" t="e">
        <f aca="false">AVERAGE(Table27857[[#This Row],[5Di Political parties]:[5diii educational, sporting and cultural organizations5]])</f>
        <v>#N/A</v>
      </c>
      <c r="AK28" s="42" t="e">
        <f aca="false">AVERAGE(AA28,AB28,AF28,AJ28)</f>
        <v>#N/A</v>
      </c>
      <c r="AL28" s="42" t="n">
        <v>10</v>
      </c>
      <c r="AM28" s="47" t="n">
        <v>8.33333333333333</v>
      </c>
      <c r="AN28" s="47" t="n">
        <v>8</v>
      </c>
      <c r="AO28" s="47" t="n">
        <v>10</v>
      </c>
      <c r="AP28" s="47" t="n">
        <v>10</v>
      </c>
      <c r="AQ28" s="47" t="n">
        <f aca="false">AVERAGE(Table27857[[#This Row],[6Di Access to foreign television (cable/ satellite)]:[6Dii Access to foreign newspapers]])</f>
        <v>10</v>
      </c>
      <c r="AR28" s="47" t="n">
        <v>10</v>
      </c>
      <c r="AS28" s="42" t="n">
        <f aca="false">AVERAGE(AL28:AN28,AQ28:AR28)</f>
        <v>9.26666666666667</v>
      </c>
      <c r="AT28" s="42" t="n">
        <v>10</v>
      </c>
      <c r="AU28" s="42" t="n">
        <v>10</v>
      </c>
      <c r="AV28" s="42" t="n">
        <f aca="false">AVERAGE(Table27857[[#This Row],[7Ai Parental Authority: In marriage]:[7Aii Parental Authority: After divorce]])</f>
        <v>10</v>
      </c>
      <c r="AW28" s="42" t="n">
        <v>10</v>
      </c>
      <c r="AX28" s="42" t="n">
        <v>10</v>
      </c>
      <c r="AY28" s="42" t="n">
        <f aca="false">IFERROR(AVERAGE(AW28:AX28),"-")</f>
        <v>10</v>
      </c>
      <c r="AZ28" s="42" t="n">
        <v>10</v>
      </c>
      <c r="BA28" s="42" t="n">
        <f aca="false">AVERAGE(AV28,AZ28,AY28)</f>
        <v>10</v>
      </c>
      <c r="BB28" s="43" t="n">
        <f aca="false">AVERAGE(Table27857[[#This Row],[RULE OF LAW]],Table27857[[#This Row],[SECURITY &amp; SAFETY]],Table27857[[#This Row],[PERSONAL FREEDOM (minus Security &amp;Safety and Rule of Law)]],Table27857[[#This Row],[PERSONAL FREEDOM (minus Security &amp;Safety and Rule of Law)]])</f>
        <v>9.23175103464189</v>
      </c>
      <c r="BC28" s="44" t="n">
        <v>7.89</v>
      </c>
      <c r="BD28" s="45" t="n">
        <f aca="false">AVERAGE(Table27857[[#This Row],[PERSONAL FREEDOM]:[ECONOMIC FREEDOM]])</f>
        <v>8.56087551732094</v>
      </c>
      <c r="BE28" s="61" t="n">
        <f aca="false">RANK(BF28,$BF$2:$BF$158)</f>
        <v>6</v>
      </c>
      <c r="BF28" s="30" t="n">
        <f aca="false">ROUND(BD28, 2)</f>
        <v>8.56</v>
      </c>
      <c r="BG28" s="43" t="n">
        <f aca="false">Table27857[[#This Row],[1 Rule of Law]]</f>
        <v>7.43809523809524</v>
      </c>
      <c r="BH28" s="43" t="n">
        <f aca="false">Table27857[[#This Row],[2 Security &amp; Safety]]</f>
        <v>9.78224223380564</v>
      </c>
      <c r="BI28" s="43" t="e">
        <f aca="false">AVERAGE(AS28,W28,AK28,BA28,Z28)</f>
        <v>#N/A</v>
      </c>
    </row>
    <row r="29" customFormat="false" ht="15" hidden="false" customHeight="true" outlineLevel="0" collapsed="false">
      <c r="A29" s="41" t="s">
        <v>205</v>
      </c>
      <c r="B29" s="42" t="s">
        <v>60</v>
      </c>
      <c r="C29" s="42" t="s">
        <v>60</v>
      </c>
      <c r="D29" s="42" t="s">
        <v>60</v>
      </c>
      <c r="E29" s="42" t="n">
        <v>5.935493</v>
      </c>
      <c r="F29" s="42" t="n">
        <v>5.88</v>
      </c>
      <c r="G29" s="42" t="n">
        <v>10</v>
      </c>
      <c r="H29" s="42" t="n">
        <v>10</v>
      </c>
      <c r="I29" s="42" t="s">
        <v>60</v>
      </c>
      <c r="J29" s="42" t="n">
        <v>10</v>
      </c>
      <c r="K29" s="42" t="n">
        <v>10</v>
      </c>
      <c r="L29" s="42" t="n">
        <f aca="false">AVERAGE(Table27857[[#This Row],[2Bi Disappearance]:[2Bv Terrorism Injured ]])</f>
        <v>10</v>
      </c>
      <c r="M29" s="42" t="s">
        <v>60</v>
      </c>
      <c r="N29" s="42" t="s">
        <v>60</v>
      </c>
      <c r="O29" s="47" t="s">
        <v>60</v>
      </c>
      <c r="P29" s="47" t="s">
        <v>60</v>
      </c>
      <c r="Q29" s="47" t="s">
        <v>60</v>
      </c>
      <c r="R29" s="47" t="s">
        <v>60</v>
      </c>
      <c r="S29" s="42" t="n">
        <f aca="false">AVERAGE(F29,L29,R29)</f>
        <v>7.94</v>
      </c>
      <c r="T29" s="42" t="n">
        <v>10</v>
      </c>
      <c r="U29" s="42" t="n">
        <v>10</v>
      </c>
      <c r="V29" s="42" t="s">
        <v>60</v>
      </c>
      <c r="W29" s="42" t="n">
        <f aca="false">AVERAGE(T29:V29)</f>
        <v>10</v>
      </c>
      <c r="X29" s="42" t="s">
        <v>60</v>
      </c>
      <c r="Y29" s="42" t="s">
        <v>60</v>
      </c>
      <c r="Z29" s="42" t="s">
        <v>60</v>
      </c>
      <c r="AA29" s="42" t="s">
        <v>60</v>
      </c>
      <c r="AB29" s="42" t="s">
        <v>60</v>
      </c>
      <c r="AC29" s="42" t="s">
        <v>60</v>
      </c>
      <c r="AD29" s="42" t="s">
        <v>60</v>
      </c>
      <c r="AE29" s="42" t="s">
        <v>60</v>
      </c>
      <c r="AF29" s="42" t="s">
        <v>60</v>
      </c>
      <c r="AG29" s="42" t="s">
        <v>60</v>
      </c>
      <c r="AH29" s="42" t="s">
        <v>60</v>
      </c>
      <c r="AI29" s="42" t="s">
        <v>60</v>
      </c>
      <c r="AJ29" s="42" t="s">
        <v>60</v>
      </c>
      <c r="AK29" s="42" t="s">
        <v>60</v>
      </c>
      <c r="AL29" s="42" t="n">
        <v>10</v>
      </c>
      <c r="AM29" s="47" t="n">
        <v>8</v>
      </c>
      <c r="AN29" s="47" t="n">
        <v>7.75</v>
      </c>
      <c r="AO29" s="47" t="s">
        <v>60</v>
      </c>
      <c r="AP29" s="47" t="s">
        <v>60</v>
      </c>
      <c r="AQ29" s="47" t="s">
        <v>60</v>
      </c>
      <c r="AR29" s="47" t="s">
        <v>60</v>
      </c>
      <c r="AS29" s="42" t="n">
        <f aca="false">AVERAGE(AL29:AN29,AQ29:AR29)</f>
        <v>8.58333333333333</v>
      </c>
      <c r="AT29" s="42" t="s">
        <v>60</v>
      </c>
      <c r="AU29" s="42" t="s">
        <v>60</v>
      </c>
      <c r="AV29" s="42" t="s">
        <v>60</v>
      </c>
      <c r="AW29" s="42" t="n">
        <v>10</v>
      </c>
      <c r="AX29" s="42" t="n">
        <v>10</v>
      </c>
      <c r="AY29" s="42" t="n">
        <f aca="false">IFERROR(AVERAGE(AW29:AX29),"-")</f>
        <v>10</v>
      </c>
      <c r="AZ29" s="42" t="s">
        <v>60</v>
      </c>
      <c r="BA29" s="42" t="n">
        <f aca="false">AVERAGE(AV29,AZ29,AY29)</f>
        <v>10</v>
      </c>
      <c r="BB29" s="43" t="n">
        <f aca="false">AVERAGE(Table27857[[#This Row],[RULE OF LAW]],Table27857[[#This Row],[SECURITY &amp; SAFETY]],Table27857[[#This Row],[PERSONAL FREEDOM (minus Security &amp;Safety and Rule of Law)]],Table27857[[#This Row],[PERSONAL FREEDOM (minus Security &amp;Safety and Rule of Law)]])</f>
        <v>8.23276213888889</v>
      </c>
      <c r="BC29" s="44" t="n">
        <v>6.97</v>
      </c>
      <c r="BD29" s="45" t="n">
        <f aca="false">AVERAGE(Table27857[[#This Row],[PERSONAL FREEDOM]:[ECONOMIC FREEDOM]])</f>
        <v>7.60138106944445</v>
      </c>
      <c r="BE29" s="61" t="n">
        <f aca="false">RANK(BF29,$BF$2:$BF$158)</f>
        <v>47</v>
      </c>
      <c r="BF29" s="30" t="n">
        <f aca="false">ROUND(BD29, 2)</f>
        <v>7.6</v>
      </c>
      <c r="BG29" s="43" t="n">
        <f aca="false">Table27857[[#This Row],[1 Rule of Law]]</f>
        <v>5.935493</v>
      </c>
      <c r="BH29" s="43" t="n">
        <f aca="false">Table27857[[#This Row],[2 Security &amp; Safety]]</f>
        <v>7.94</v>
      </c>
      <c r="BI29" s="43" t="n">
        <f aca="false">AVERAGE(AS29,W29,AK29,BA29,Z29)</f>
        <v>9.52777777777778</v>
      </c>
    </row>
    <row r="30" customFormat="false" ht="15" hidden="false" customHeight="true" outlineLevel="0" collapsed="false">
      <c r="A30" s="41" t="s">
        <v>84</v>
      </c>
      <c r="B30" s="42" t="s">
        <v>60</v>
      </c>
      <c r="C30" s="42" t="s">
        <v>60</v>
      </c>
      <c r="D30" s="42" t="s">
        <v>60</v>
      </c>
      <c r="E30" s="42" t="n">
        <v>3.063782</v>
      </c>
      <c r="F30" s="42" t="n">
        <v>5.28</v>
      </c>
      <c r="G30" s="42" t="n">
        <v>10</v>
      </c>
      <c r="H30" s="42" t="n">
        <v>0</v>
      </c>
      <c r="I30" s="42" t="n">
        <v>0</v>
      </c>
      <c r="J30" s="42" t="n">
        <v>1.50865331911882</v>
      </c>
      <c r="K30" s="42" t="n">
        <v>6.98557192828718</v>
      </c>
      <c r="L30" s="42" t="n">
        <f aca="false">AVERAGE(Table27857[[#This Row],[2Bi Disappearance]:[2Bv Terrorism Injured ]])</f>
        <v>3.6988450494812</v>
      </c>
      <c r="M30" s="42" t="n">
        <v>7.6</v>
      </c>
      <c r="N30" s="42" t="n">
        <v>10</v>
      </c>
      <c r="O30" s="47" t="n">
        <v>5</v>
      </c>
      <c r="P30" s="47" t="n">
        <v>5</v>
      </c>
      <c r="Q30" s="47" t="n">
        <f aca="false">AVERAGE(Table27857[[#This Row],[2Ciii(a) Equal Inheritance Rights: Widows]:[2Ciii(b) Equal Inheritance Rights: Daughters]])</f>
        <v>5</v>
      </c>
      <c r="R30" s="47" t="n">
        <f aca="false">AVERAGE(M30:N30,Q30)</f>
        <v>7.53333333333333</v>
      </c>
      <c r="S30" s="42" t="n">
        <f aca="false">AVERAGE(F30,L30,R30)</f>
        <v>5.50405946093818</v>
      </c>
      <c r="T30" s="42" t="n">
        <v>5</v>
      </c>
      <c r="U30" s="42" t="n">
        <v>0</v>
      </c>
      <c r="V30" s="42" t="n">
        <v>5</v>
      </c>
      <c r="W30" s="42" t="n">
        <f aca="false">AVERAGE(T30:V30)</f>
        <v>3.33333333333333</v>
      </c>
      <c r="X30" s="42" t="n">
        <v>7.5</v>
      </c>
      <c r="Y30" s="42" t="n">
        <v>7.5</v>
      </c>
      <c r="Z30" s="42" t="n">
        <f aca="false">AVERAGE(Table27857[[#This Row],[4A Freedom to establish religious organizations]:[4B Autonomy of religious organizations]])</f>
        <v>7.5</v>
      </c>
      <c r="AA30" s="42" t="n">
        <v>7.5</v>
      </c>
      <c r="AB30" s="42" t="n">
        <v>2.5</v>
      </c>
      <c r="AC30" s="42" t="n">
        <v>7.5</v>
      </c>
      <c r="AD30" s="42" t="n">
        <v>7.5</v>
      </c>
      <c r="AE30" s="42" t="n">
        <v>5</v>
      </c>
      <c r="AF30" s="42" t="e">
        <f aca="false">AVERAGE(Table27857[[#This Row],[5Ci Political parties]:[5ciii educational, sporting and cultural organizations]])</f>
        <v>#N/A</v>
      </c>
      <c r="AG30" s="42" t="n">
        <v>2.5</v>
      </c>
      <c r="AH30" s="42" t="n">
        <v>7.5</v>
      </c>
      <c r="AI30" s="42" t="n">
        <v>7.5</v>
      </c>
      <c r="AJ30" s="42" t="e">
        <f aca="false">AVERAGE(Table27857[[#This Row],[5Di Political parties]:[5diii educational, sporting and cultural organizations5]])</f>
        <v>#N/A</v>
      </c>
      <c r="AK30" s="42" t="e">
        <f aca="false">AVERAGE(AA30,AB30,AF30,AJ30)</f>
        <v>#N/A</v>
      </c>
      <c r="AL30" s="42" t="n">
        <v>10</v>
      </c>
      <c r="AM30" s="47" t="n">
        <v>2</v>
      </c>
      <c r="AN30" s="47" t="n">
        <v>2</v>
      </c>
      <c r="AO30" s="47" t="n">
        <v>5</v>
      </c>
      <c r="AP30" s="47" t="n">
        <v>2.5</v>
      </c>
      <c r="AQ30" s="47" t="n">
        <f aca="false">AVERAGE(Table27857[[#This Row],[6Di Access to foreign television (cable/ satellite)]:[6Dii Access to foreign newspapers]])</f>
        <v>3.75</v>
      </c>
      <c r="AR30" s="47" t="n">
        <v>5</v>
      </c>
      <c r="AS30" s="42" t="n">
        <f aca="false">AVERAGE(AL30:AN30,AQ30:AR30)</f>
        <v>4.55</v>
      </c>
      <c r="AT30" s="42" t="n">
        <v>5</v>
      </c>
      <c r="AU30" s="42" t="n">
        <v>5</v>
      </c>
      <c r="AV30" s="42" t="n">
        <f aca="false">AVERAGE(Table27857[[#This Row],[7Ai Parental Authority: In marriage]:[7Aii Parental Authority: After divorce]])</f>
        <v>5</v>
      </c>
      <c r="AW30" s="42" t="n">
        <v>10</v>
      </c>
      <c r="AX30" s="42" t="n">
        <v>10</v>
      </c>
      <c r="AY30" s="42" t="n">
        <f aca="false">IFERROR(AVERAGE(AW30:AX30),"-")</f>
        <v>10</v>
      </c>
      <c r="AZ30" s="42" t="n">
        <v>10</v>
      </c>
      <c r="BA30" s="42" t="n">
        <f aca="false">AVERAGE(AV30,AZ30,AY30)</f>
        <v>8.33333333333333</v>
      </c>
      <c r="BB30" s="43" t="n">
        <f aca="false">AVERAGE(Table27857[[#This Row],[RULE OF LAW]],Table27857[[#This Row],[SECURITY &amp; SAFETY]],Table27857[[#This Row],[PERSONAL FREEDOM (minus Security &amp;Safety and Rule of Law)]],Table27857[[#This Row],[PERSONAL FREEDOM (minus Security &amp;Safety and Rule of Law)]])</f>
        <v>5.07612703190121</v>
      </c>
      <c r="BC30" s="44" t="n">
        <v>5.29</v>
      </c>
      <c r="BD30" s="45" t="n">
        <f aca="false">AVERAGE(Table27857[[#This Row],[PERSONAL FREEDOM]:[ECONOMIC FREEDOM]])</f>
        <v>5.18306351595061</v>
      </c>
      <c r="BE30" s="61" t="n">
        <f aca="false">RANK(BF30,$BF$2:$BF$158)</f>
        <v>148</v>
      </c>
      <c r="BF30" s="30" t="n">
        <f aca="false">ROUND(BD30, 2)</f>
        <v>5.18</v>
      </c>
      <c r="BG30" s="43" t="n">
        <f aca="false">Table27857[[#This Row],[1 Rule of Law]]</f>
        <v>3.063782</v>
      </c>
      <c r="BH30" s="43" t="n">
        <f aca="false">Table27857[[#This Row],[2 Security &amp; Safety]]</f>
        <v>5.50405946093818</v>
      </c>
      <c r="BI30" s="43" t="e">
        <f aca="false">AVERAGE(AS30,W30,AK30,BA30,Z30)</f>
        <v>#N/A</v>
      </c>
    </row>
    <row r="31" customFormat="false" ht="15" hidden="false" customHeight="true" outlineLevel="0" collapsed="false">
      <c r="A31" s="41" t="s">
        <v>85</v>
      </c>
      <c r="B31" s="42" t="s">
        <v>60</v>
      </c>
      <c r="C31" s="42" t="s">
        <v>60</v>
      </c>
      <c r="D31" s="42" t="s">
        <v>60</v>
      </c>
      <c r="E31" s="42" t="n">
        <v>3.063782</v>
      </c>
      <c r="F31" s="42" t="n">
        <v>7.08</v>
      </c>
      <c r="G31" s="42" t="n">
        <v>5</v>
      </c>
      <c r="H31" s="42" t="n">
        <v>10</v>
      </c>
      <c r="I31" s="42" t="n">
        <v>2.5</v>
      </c>
      <c r="J31" s="42" t="n">
        <v>10</v>
      </c>
      <c r="K31" s="42" t="n">
        <v>10</v>
      </c>
      <c r="L31" s="42" t="n">
        <f aca="false">AVERAGE(Table27857[[#This Row],[2Bi Disappearance]:[2Bv Terrorism Injured ]])</f>
        <v>7.5</v>
      </c>
      <c r="M31" s="42" t="n">
        <v>5.6</v>
      </c>
      <c r="N31" s="42" t="n">
        <v>10</v>
      </c>
      <c r="O31" s="47" t="n">
        <v>0</v>
      </c>
      <c r="P31" s="47" t="n">
        <v>0</v>
      </c>
      <c r="Q31" s="47" t="n">
        <f aca="false">AVERAGE(Table27857[[#This Row],[2Ciii(a) Equal Inheritance Rights: Widows]:[2Ciii(b) Equal Inheritance Rights: Daughters]])</f>
        <v>0</v>
      </c>
      <c r="R31" s="47" t="n">
        <f aca="false">AVERAGE(M31:N31,Q31)</f>
        <v>5.2</v>
      </c>
      <c r="S31" s="42" t="n">
        <f aca="false">AVERAGE(F31,L31,R31)</f>
        <v>6.59333333333333</v>
      </c>
      <c r="T31" s="42" t="n">
        <v>10</v>
      </c>
      <c r="U31" s="42" t="n">
        <v>5</v>
      </c>
      <c r="V31" s="42" t="n">
        <v>5</v>
      </c>
      <c r="W31" s="42" t="n">
        <f aca="false">AVERAGE(T31:V31)</f>
        <v>6.66666666666667</v>
      </c>
      <c r="X31" s="42" t="n">
        <v>5</v>
      </c>
      <c r="Y31" s="42" t="n">
        <v>7.5</v>
      </c>
      <c r="Z31" s="42" t="n">
        <f aca="false">AVERAGE(Table27857[[#This Row],[4A Freedom to establish religious organizations]:[4B Autonomy of religious organizations]])</f>
        <v>6.25</v>
      </c>
      <c r="AA31" s="42" t="n">
        <v>7.5</v>
      </c>
      <c r="AB31" s="42" t="n">
        <v>5</v>
      </c>
      <c r="AC31" s="42" t="n">
        <v>7.5</v>
      </c>
      <c r="AD31" s="42" t="n">
        <v>7.5</v>
      </c>
      <c r="AE31" s="42" t="n">
        <v>7.5</v>
      </c>
      <c r="AF31" s="42" t="e">
        <f aca="false">AVERAGE(Table27857[[#This Row],[5Ci Political parties]:[5ciii educational, sporting and cultural organizations]])</f>
        <v>#N/A</v>
      </c>
      <c r="AG31" s="42" t="n">
        <v>7.5</v>
      </c>
      <c r="AH31" s="42" t="n">
        <v>5</v>
      </c>
      <c r="AI31" s="42" t="n">
        <v>5</v>
      </c>
      <c r="AJ31" s="42" t="e">
        <f aca="false">AVERAGE(Table27857[[#This Row],[5Di Political parties]:[5diii educational, sporting and cultural organizations5]])</f>
        <v>#N/A</v>
      </c>
      <c r="AK31" s="42" t="e">
        <f aca="false">AVERAGE(AA31,AB31,AF31,AJ31)</f>
        <v>#N/A</v>
      </c>
      <c r="AL31" s="42" t="n">
        <v>10</v>
      </c>
      <c r="AM31" s="47" t="n">
        <v>2.66666666666667</v>
      </c>
      <c r="AN31" s="47" t="n">
        <v>2.25</v>
      </c>
      <c r="AO31" s="47" t="n">
        <v>5</v>
      </c>
      <c r="AP31" s="47" t="n">
        <v>7.5</v>
      </c>
      <c r="AQ31" s="47" t="n">
        <f aca="false">AVERAGE(Table27857[[#This Row],[6Di Access to foreign television (cable/ satellite)]:[6Dii Access to foreign newspapers]])</f>
        <v>6.25</v>
      </c>
      <c r="AR31" s="47" t="n">
        <v>7.5</v>
      </c>
      <c r="AS31" s="42" t="n">
        <f aca="false">AVERAGE(AL31:AN31,AQ31:AR31)</f>
        <v>5.73333333333333</v>
      </c>
      <c r="AT31" s="42" t="n">
        <v>0</v>
      </c>
      <c r="AU31" s="42" t="n">
        <v>0</v>
      </c>
      <c r="AV31" s="42" t="n">
        <f aca="false">AVERAGE(Table27857[[#This Row],[7Ai Parental Authority: In marriage]:[7Aii Parental Authority: After divorce]])</f>
        <v>0</v>
      </c>
      <c r="AW31" s="42" t="n">
        <v>10</v>
      </c>
      <c r="AX31" s="42" t="n">
        <v>10</v>
      </c>
      <c r="AY31" s="42" t="n">
        <f aca="false">IFERROR(AVERAGE(AW31:AX31),"-")</f>
        <v>10</v>
      </c>
      <c r="AZ31" s="42" t="n">
        <v>5</v>
      </c>
      <c r="BA31" s="42" t="n">
        <f aca="false">AVERAGE(AV31,AZ31,AY31)</f>
        <v>5</v>
      </c>
      <c r="BB31" s="43" t="n">
        <f aca="false">AVERAGE(Table27857[[#This Row],[RULE OF LAW]],Table27857[[#This Row],[SECURITY &amp; SAFETY]],Table27857[[#This Row],[PERSONAL FREEDOM (minus Security &amp;Safety and Rule of Law)]],Table27857[[#This Row],[PERSONAL FREEDOM (minus Security &amp;Safety and Rule of Law)]])</f>
        <v>5.42511216666667</v>
      </c>
      <c r="BC31" s="44" t="n">
        <v>5.13</v>
      </c>
      <c r="BD31" s="45" t="n">
        <f aca="false">AVERAGE(Table27857[[#This Row],[PERSONAL FREEDOM]:[ECONOMIC FREEDOM]])</f>
        <v>5.27755608333333</v>
      </c>
      <c r="BE31" s="61" t="n">
        <f aca="false">RANK(BF31,$BF$2:$BF$158)</f>
        <v>146</v>
      </c>
      <c r="BF31" s="30" t="n">
        <f aca="false">ROUND(BD31, 2)</f>
        <v>5.28</v>
      </c>
      <c r="BG31" s="43" t="n">
        <f aca="false">Table27857[[#This Row],[1 Rule of Law]]</f>
        <v>3.063782</v>
      </c>
      <c r="BH31" s="43" t="n">
        <f aca="false">Table27857[[#This Row],[2 Security &amp; Safety]]</f>
        <v>6.59333333333333</v>
      </c>
      <c r="BI31" s="43" t="e">
        <f aca="false">AVERAGE(AS31,W31,AK31,BA31,Z31)</f>
        <v>#N/A</v>
      </c>
    </row>
    <row r="32" customFormat="false" ht="15" hidden="false" customHeight="true" outlineLevel="0" collapsed="false">
      <c r="A32" s="41" t="s">
        <v>86</v>
      </c>
      <c r="B32" s="42" t="n">
        <v>7.6</v>
      </c>
      <c r="C32" s="42" t="n">
        <v>6.1</v>
      </c>
      <c r="D32" s="42" t="n">
        <v>5.7</v>
      </c>
      <c r="E32" s="42" t="n">
        <v>6.47619047619048</v>
      </c>
      <c r="F32" s="42" t="n">
        <v>8.76</v>
      </c>
      <c r="G32" s="42" t="n">
        <v>10</v>
      </c>
      <c r="H32" s="42" t="n">
        <v>10</v>
      </c>
      <c r="I32" s="42" t="n">
        <v>10</v>
      </c>
      <c r="J32" s="42" t="n">
        <v>9.962069128293</v>
      </c>
      <c r="K32" s="42" t="n">
        <v>10</v>
      </c>
      <c r="L32" s="42" t="n">
        <f aca="false">AVERAGE(Table27857[[#This Row],[2Bi Disappearance]:[2Bv Terrorism Injured ]])</f>
        <v>9.9924138256586</v>
      </c>
      <c r="M32" s="42" t="n">
        <v>10</v>
      </c>
      <c r="N32" s="42" t="n">
        <v>10</v>
      </c>
      <c r="O32" s="47" t="n">
        <v>5</v>
      </c>
      <c r="P32" s="47" t="n">
        <v>5</v>
      </c>
      <c r="Q32" s="47" t="n">
        <f aca="false">AVERAGE(Table27857[[#This Row],[2Ciii(a) Equal Inheritance Rights: Widows]:[2Ciii(b) Equal Inheritance Rights: Daughters]])</f>
        <v>5</v>
      </c>
      <c r="R32" s="47" t="n">
        <f aca="false">AVERAGE(M32:N32,Q32)</f>
        <v>8.33333333333333</v>
      </c>
      <c r="S32" s="42" t="n">
        <f aca="false">AVERAGE(F32,L32,R32)</f>
        <v>9.02858238633064</v>
      </c>
      <c r="T32" s="42" t="n">
        <v>10</v>
      </c>
      <c r="U32" s="42" t="n">
        <v>10</v>
      </c>
      <c r="V32" s="42" t="n">
        <v>10</v>
      </c>
      <c r="W32" s="42" t="n">
        <f aca="false">AVERAGE(T32:V32)</f>
        <v>10</v>
      </c>
      <c r="X32" s="42" t="n">
        <v>10</v>
      </c>
      <c r="Y32" s="42" t="n">
        <v>10</v>
      </c>
      <c r="Z32" s="42" t="n">
        <f aca="false">AVERAGE(Table27857[[#This Row],[4A Freedom to establish religious organizations]:[4B Autonomy of religious organizations]])</f>
        <v>10</v>
      </c>
      <c r="AA32" s="42" t="n">
        <v>10</v>
      </c>
      <c r="AB32" s="42" t="n">
        <v>7.5</v>
      </c>
      <c r="AC32" s="42" t="n">
        <v>7.5</v>
      </c>
      <c r="AD32" s="42" t="n">
        <v>10</v>
      </c>
      <c r="AE32" s="42" t="n">
        <v>10</v>
      </c>
      <c r="AF32" s="42" t="e">
        <f aca="false">AVERAGE(Table27857[[#This Row],[5Ci Political parties]:[5ciii educational, sporting and cultural organizations]])</f>
        <v>#N/A</v>
      </c>
      <c r="AG32" s="42" t="n">
        <v>10</v>
      </c>
      <c r="AH32" s="42" t="n">
        <v>10</v>
      </c>
      <c r="AI32" s="42" t="n">
        <v>10</v>
      </c>
      <c r="AJ32" s="42" t="e">
        <f aca="false">AVERAGE(Table27857[[#This Row],[5Di Political parties]:[5diii educational, sporting and cultural organizations5]])</f>
        <v>#N/A</v>
      </c>
      <c r="AK32" s="42" t="e">
        <f aca="false">AVERAGE(AA32,AB32,AF32,AJ32)</f>
        <v>#N/A</v>
      </c>
      <c r="AL32" s="42" t="n">
        <v>10</v>
      </c>
      <c r="AM32" s="47" t="n">
        <v>7.33333333333333</v>
      </c>
      <c r="AN32" s="47" t="n">
        <v>6.5</v>
      </c>
      <c r="AO32" s="47" t="n">
        <v>10</v>
      </c>
      <c r="AP32" s="47" t="n">
        <v>10</v>
      </c>
      <c r="AQ32" s="47" t="n">
        <f aca="false">AVERAGE(Table27857[[#This Row],[6Di Access to foreign television (cable/ satellite)]:[6Dii Access to foreign newspapers]])</f>
        <v>10</v>
      </c>
      <c r="AR32" s="47" t="n">
        <v>10</v>
      </c>
      <c r="AS32" s="42" t="n">
        <f aca="false">AVERAGE(AL32:AN32,AQ32:AR32)</f>
        <v>8.76666666666667</v>
      </c>
      <c r="AT32" s="42" t="n">
        <v>0</v>
      </c>
      <c r="AU32" s="42" t="n">
        <v>0</v>
      </c>
      <c r="AV32" s="42" t="n">
        <f aca="false">AVERAGE(Table27857[[#This Row],[7Ai Parental Authority: In marriage]:[7Aii Parental Authority: After divorce]])</f>
        <v>0</v>
      </c>
      <c r="AW32" s="42" t="n">
        <v>10</v>
      </c>
      <c r="AX32" s="42" t="n">
        <v>10</v>
      </c>
      <c r="AY32" s="42" t="n">
        <f aca="false">IFERROR(AVERAGE(AW32:AX32),"-")</f>
        <v>10</v>
      </c>
      <c r="AZ32" s="42" t="n">
        <v>10</v>
      </c>
      <c r="BA32" s="42" t="n">
        <f aca="false">AVERAGE(AV32,AZ32,AY32)</f>
        <v>6.66666666666667</v>
      </c>
      <c r="BB32" s="43" t="n">
        <f aca="false">AVERAGE(Table27857[[#This Row],[RULE OF LAW]],Table27857[[#This Row],[SECURITY &amp; SAFETY]],Table27857[[#This Row],[PERSONAL FREEDOM (minus Security &amp;Safety and Rule of Law)]],Table27857[[#This Row],[PERSONAL FREEDOM (minus Security &amp;Safety and Rule of Law)]])</f>
        <v>8.33619321563028</v>
      </c>
      <c r="BC32" s="44" t="n">
        <v>7.87</v>
      </c>
      <c r="BD32" s="45" t="n">
        <f aca="false">AVERAGE(Table27857[[#This Row],[PERSONAL FREEDOM]:[ECONOMIC FREEDOM]])</f>
        <v>8.10309660781514</v>
      </c>
      <c r="BE32" s="61" t="n">
        <f aca="false">RANK(BF32,$BF$2:$BF$158)</f>
        <v>28</v>
      </c>
      <c r="BF32" s="30" t="n">
        <f aca="false">ROUND(BD32, 2)</f>
        <v>8.1</v>
      </c>
      <c r="BG32" s="43" t="n">
        <f aca="false">Table27857[[#This Row],[1 Rule of Law]]</f>
        <v>6.47619047619048</v>
      </c>
      <c r="BH32" s="43" t="n">
        <f aca="false">Table27857[[#This Row],[2 Security &amp; Safety]]</f>
        <v>9.02858238633064</v>
      </c>
      <c r="BI32" s="43" t="e">
        <f aca="false">AVERAGE(AS32,W32,AK32,BA32,Z32)</f>
        <v>#N/A</v>
      </c>
    </row>
    <row r="33" customFormat="false" ht="15" hidden="false" customHeight="true" outlineLevel="0" collapsed="false">
      <c r="A33" s="41" t="s">
        <v>87</v>
      </c>
      <c r="B33" s="42" t="n">
        <v>4</v>
      </c>
      <c r="C33" s="42" t="n">
        <v>4.1</v>
      </c>
      <c r="D33" s="42" t="n">
        <v>4.3</v>
      </c>
      <c r="E33" s="42" t="n">
        <v>4.15396825396825</v>
      </c>
      <c r="F33" s="42" t="n">
        <v>9.6</v>
      </c>
      <c r="G33" s="42" t="n">
        <v>0</v>
      </c>
      <c r="H33" s="42" t="n">
        <v>10</v>
      </c>
      <c r="I33" s="42" t="n">
        <v>5</v>
      </c>
      <c r="J33" s="42" t="n">
        <v>9.98723030151223</v>
      </c>
      <c r="K33" s="42" t="n">
        <v>9.98939132741016</v>
      </c>
      <c r="L33" s="42" t="n">
        <f aca="false">AVERAGE(Table27857[[#This Row],[2Bi Disappearance]:[2Bv Terrorism Injured ]])</f>
        <v>6.99532432578448</v>
      </c>
      <c r="M33" s="42" t="n">
        <v>10</v>
      </c>
      <c r="N33" s="42" t="n">
        <v>2.5</v>
      </c>
      <c r="O33" s="47" t="n">
        <v>5</v>
      </c>
      <c r="P33" s="47" t="n">
        <v>5</v>
      </c>
      <c r="Q33" s="47" t="n">
        <f aca="false">AVERAGE(Table27857[[#This Row],[2Ciii(a) Equal Inheritance Rights: Widows]:[2Ciii(b) Equal Inheritance Rights: Daughters]])</f>
        <v>5</v>
      </c>
      <c r="R33" s="47" t="n">
        <f aca="false">AVERAGE(M33:N33,Q33)</f>
        <v>5.83333333333333</v>
      </c>
      <c r="S33" s="42" t="n">
        <f aca="false">AVERAGE(F33,L33,R33)</f>
        <v>7.47621921970594</v>
      </c>
      <c r="T33" s="42" t="n">
        <v>0</v>
      </c>
      <c r="U33" s="42" t="n">
        <v>0</v>
      </c>
      <c r="V33" s="42" t="n">
        <v>10</v>
      </c>
      <c r="W33" s="42" t="n">
        <f aca="false">AVERAGE(T33:V33)</f>
        <v>3.33333333333333</v>
      </c>
      <c r="X33" s="42" t="n">
        <v>2.5</v>
      </c>
      <c r="Y33" s="42" t="n">
        <v>2.5</v>
      </c>
      <c r="Z33" s="42" t="n">
        <f aca="false">AVERAGE(Table27857[[#This Row],[4A Freedom to establish religious organizations]:[4B Autonomy of religious organizations]])</f>
        <v>2.5</v>
      </c>
      <c r="AA33" s="42" t="n">
        <v>0</v>
      </c>
      <c r="AB33" s="42" t="n">
        <v>2.5</v>
      </c>
      <c r="AC33" s="42" t="n">
        <v>0</v>
      </c>
      <c r="AD33" s="42" t="n">
        <v>2.5</v>
      </c>
      <c r="AE33" s="42" t="n">
        <v>5</v>
      </c>
      <c r="AF33" s="42" t="e">
        <f aca="false">AVERAGE(Table27857[[#This Row],[5Ci Political parties]:[5ciii educational, sporting and cultural organizations]])</f>
        <v>#N/A</v>
      </c>
      <c r="AG33" s="42" t="n">
        <v>0</v>
      </c>
      <c r="AH33" s="42" t="n">
        <v>0</v>
      </c>
      <c r="AI33" s="42" t="n">
        <v>5</v>
      </c>
      <c r="AJ33" s="42" t="e">
        <f aca="false">AVERAGE(Table27857[[#This Row],[5Di Political parties]:[5diii educational, sporting and cultural organizations5]])</f>
        <v>#N/A</v>
      </c>
      <c r="AK33" s="42" t="e">
        <f aca="false">AVERAGE(AA33,AB33,AF33,AJ33)</f>
        <v>#N/A</v>
      </c>
      <c r="AL33" s="42" t="n">
        <v>10</v>
      </c>
      <c r="AM33" s="47" t="n">
        <v>0.333333333333333</v>
      </c>
      <c r="AN33" s="47" t="n">
        <v>1.75</v>
      </c>
      <c r="AO33" s="47" t="n">
        <v>5</v>
      </c>
      <c r="AP33" s="47" t="n">
        <v>7.5</v>
      </c>
      <c r="AQ33" s="47" t="n">
        <f aca="false">AVERAGE(Table27857[[#This Row],[6Di Access to foreign television (cable/ satellite)]:[6Dii Access to foreign newspapers]])</f>
        <v>6.25</v>
      </c>
      <c r="AR33" s="47" t="n">
        <v>5</v>
      </c>
      <c r="AS33" s="42" t="n">
        <f aca="false">AVERAGE(AL33:AN33,AQ33:AR33)</f>
        <v>4.66666666666667</v>
      </c>
      <c r="AT33" s="42" t="n">
        <v>10</v>
      </c>
      <c r="AU33" s="42" t="n">
        <v>10</v>
      </c>
      <c r="AV33" s="42" t="n">
        <f aca="false">AVERAGE(Table27857[[#This Row],[7Ai Parental Authority: In marriage]:[7Aii Parental Authority: After divorce]])</f>
        <v>10</v>
      </c>
      <c r="AW33" s="42" t="n">
        <v>10</v>
      </c>
      <c r="AX33" s="42" t="n">
        <v>10</v>
      </c>
      <c r="AY33" s="42" t="n">
        <f aca="false">IFERROR(AVERAGE(AW33:AX33),"-")</f>
        <v>10</v>
      </c>
      <c r="AZ33" s="42" t="n">
        <v>10</v>
      </c>
      <c r="BA33" s="42" t="n">
        <f aca="false">AVERAGE(AV33,AZ33,AY33)</f>
        <v>10</v>
      </c>
      <c r="BB33" s="43" t="n">
        <f aca="false">AVERAGE(Table27857[[#This Row],[RULE OF LAW]],Table27857[[#This Row],[SECURITY &amp; SAFETY]],Table27857[[#This Row],[PERSONAL FREEDOM (minus Security &amp;Safety and Rule of Law)]],Table27857[[#This Row],[PERSONAL FREEDOM (minus Security &amp;Safety and Rule of Law)]])</f>
        <v>5.12421353508521</v>
      </c>
      <c r="BC33" s="44" t="n">
        <v>6.44</v>
      </c>
      <c r="BD33" s="45" t="n">
        <f aca="false">AVERAGE(Table27857[[#This Row],[PERSONAL FREEDOM]:[ECONOMIC FREEDOM]])</f>
        <v>5.78210676754261</v>
      </c>
      <c r="BE33" s="61" t="n">
        <f aca="false">RANK(BF33,$BF$2:$BF$158)</f>
        <v>137</v>
      </c>
      <c r="BF33" s="30" t="n">
        <f aca="false">ROUND(BD33, 2)</f>
        <v>5.78</v>
      </c>
      <c r="BG33" s="43" t="n">
        <f aca="false">Table27857[[#This Row],[1 Rule of Law]]</f>
        <v>4.15396825396825</v>
      </c>
      <c r="BH33" s="43" t="n">
        <f aca="false">Table27857[[#This Row],[2 Security &amp; Safety]]</f>
        <v>7.47621921970594</v>
      </c>
      <c r="BI33" s="43" t="e">
        <f aca="false">AVERAGE(AS33,W33,AK33,BA33,Z33)</f>
        <v>#N/A</v>
      </c>
    </row>
    <row r="34" customFormat="false" ht="15" hidden="false" customHeight="true" outlineLevel="0" collapsed="false">
      <c r="A34" s="41" t="s">
        <v>88</v>
      </c>
      <c r="B34" s="42" t="n">
        <v>5.1</v>
      </c>
      <c r="C34" s="42" t="n">
        <v>4.9</v>
      </c>
      <c r="D34" s="42" t="n">
        <v>3.5</v>
      </c>
      <c r="E34" s="42" t="n">
        <v>4.50793650793651</v>
      </c>
      <c r="F34" s="42" t="n">
        <v>0</v>
      </c>
      <c r="G34" s="42" t="n">
        <v>0</v>
      </c>
      <c r="H34" s="42" t="n">
        <v>9.01427255190733</v>
      </c>
      <c r="I34" s="42" t="n">
        <v>2.5</v>
      </c>
      <c r="J34" s="42" t="n">
        <v>8.99314982087678</v>
      </c>
      <c r="K34" s="42" t="n">
        <v>8.89739344020492</v>
      </c>
      <c r="L34" s="42" t="n">
        <f aca="false">AVERAGE(Table27857[[#This Row],[2Bi Disappearance]:[2Bv Terrorism Injured ]])</f>
        <v>5.88096316259781</v>
      </c>
      <c r="M34" s="42" t="n">
        <v>10</v>
      </c>
      <c r="N34" s="42" t="n">
        <v>10</v>
      </c>
      <c r="O34" s="47" t="n">
        <v>10</v>
      </c>
      <c r="P34" s="47" t="n">
        <v>10</v>
      </c>
      <c r="Q34" s="47" t="n">
        <f aca="false">AVERAGE(Table27857[[#This Row],[2Ciii(a) Equal Inheritance Rights: Widows]:[2Ciii(b) Equal Inheritance Rights: Daughters]])</f>
        <v>10</v>
      </c>
      <c r="R34" s="47" t="n">
        <f aca="false">AVERAGE(M34:N34,Q34)</f>
        <v>10</v>
      </c>
      <c r="S34" s="42" t="n">
        <f aca="false">AVERAGE(F34,L34,R34)</f>
        <v>5.2936543875326</v>
      </c>
      <c r="T34" s="42" t="n">
        <v>10</v>
      </c>
      <c r="U34" s="42" t="n">
        <v>5</v>
      </c>
      <c r="V34" s="42" t="n">
        <v>5</v>
      </c>
      <c r="W34" s="42" t="n">
        <f aca="false">AVERAGE(T34:V34)</f>
        <v>6.66666666666667</v>
      </c>
      <c r="X34" s="42" t="n">
        <v>7.5</v>
      </c>
      <c r="Y34" s="42" t="n">
        <v>7.5</v>
      </c>
      <c r="Z34" s="42" t="n">
        <f aca="false">AVERAGE(Table27857[[#This Row],[4A Freedom to establish religious organizations]:[4B Autonomy of religious organizations]])</f>
        <v>7.5</v>
      </c>
      <c r="AA34" s="42" t="n">
        <v>10</v>
      </c>
      <c r="AB34" s="42" t="n">
        <v>7.5</v>
      </c>
      <c r="AC34" s="42" t="n">
        <v>7.5</v>
      </c>
      <c r="AD34" s="42" t="n">
        <v>7.5</v>
      </c>
      <c r="AE34" s="42" t="n">
        <v>7.5</v>
      </c>
      <c r="AF34" s="42" t="e">
        <f aca="false">AVERAGE(Table27857[[#This Row],[5Ci Political parties]:[5ciii educational, sporting and cultural organizations]])</f>
        <v>#N/A</v>
      </c>
      <c r="AG34" s="42" t="n">
        <v>7.5</v>
      </c>
      <c r="AH34" s="42" t="n">
        <v>5</v>
      </c>
      <c r="AI34" s="42" t="n">
        <v>7.5</v>
      </c>
      <c r="AJ34" s="42" t="e">
        <f aca="false">AVERAGE(Table27857[[#This Row],[5Di Political parties]:[5diii educational, sporting and cultural organizations5]])</f>
        <v>#N/A</v>
      </c>
      <c r="AK34" s="42" t="e">
        <f aca="false">AVERAGE(AA34,AB34,AF34,AJ34)</f>
        <v>#N/A</v>
      </c>
      <c r="AL34" s="42" t="n">
        <v>7.88772689694429</v>
      </c>
      <c r="AM34" s="47" t="n">
        <v>6.33333333333333</v>
      </c>
      <c r="AN34" s="47" t="n">
        <v>3.25</v>
      </c>
      <c r="AO34" s="47" t="n">
        <v>10</v>
      </c>
      <c r="AP34" s="47" t="n">
        <v>10</v>
      </c>
      <c r="AQ34" s="47" t="n">
        <f aca="false">AVERAGE(Table27857[[#This Row],[6Di Access to foreign television (cable/ satellite)]:[6Dii Access to foreign newspapers]])</f>
        <v>10</v>
      </c>
      <c r="AR34" s="47" t="n">
        <v>7.5</v>
      </c>
      <c r="AS34" s="42" t="n">
        <f aca="false">AVERAGE(AL34:AN34,AQ34:AR34)</f>
        <v>6.99421204605552</v>
      </c>
      <c r="AT34" s="42" t="n">
        <v>10</v>
      </c>
      <c r="AU34" s="42" t="n">
        <v>10</v>
      </c>
      <c r="AV34" s="42" t="n">
        <f aca="false">AVERAGE(Table27857[[#This Row],[7Ai Parental Authority: In marriage]:[7Aii Parental Authority: After divorce]])</f>
        <v>10</v>
      </c>
      <c r="AW34" s="42" t="n">
        <v>10</v>
      </c>
      <c r="AX34" s="42" t="n">
        <v>10</v>
      </c>
      <c r="AY34" s="42" t="n">
        <f aca="false">IFERROR(AVERAGE(AW34:AX34),"-")</f>
        <v>10</v>
      </c>
      <c r="AZ34" s="42" t="n">
        <v>10</v>
      </c>
      <c r="BA34" s="42" t="n">
        <f aca="false">AVERAGE(AV34,AZ34,AY34)</f>
        <v>10</v>
      </c>
      <c r="BB34" s="43" t="n">
        <f aca="false">AVERAGE(Table27857[[#This Row],[RULE OF LAW]],Table27857[[#This Row],[SECURITY &amp; SAFETY]],Table27857[[#This Row],[PERSONAL FREEDOM (minus Security &amp;Safety and Rule of Law)]],Table27857[[#This Row],[PERSONAL FREEDOM (minus Security &amp;Safety and Rule of Law)]])</f>
        <v>6.35815226180616</v>
      </c>
      <c r="BC34" s="44" t="n">
        <v>6.56</v>
      </c>
      <c r="BD34" s="45" t="n">
        <f aca="false">AVERAGE(Table27857[[#This Row],[PERSONAL FREEDOM]:[ECONOMIC FREEDOM]])</f>
        <v>6.45907613090308</v>
      </c>
      <c r="BE34" s="61" t="n">
        <f aca="false">RANK(BF34,$BF$2:$BF$158)</f>
        <v>107</v>
      </c>
      <c r="BF34" s="30" t="n">
        <f aca="false">ROUND(BD34, 2)</f>
        <v>6.46</v>
      </c>
      <c r="BG34" s="43" t="n">
        <f aca="false">Table27857[[#This Row],[1 Rule of Law]]</f>
        <v>4.50793650793651</v>
      </c>
      <c r="BH34" s="43" t="n">
        <f aca="false">Table27857[[#This Row],[2 Security &amp; Safety]]</f>
        <v>5.2936543875326</v>
      </c>
      <c r="BI34" s="43" t="e">
        <f aca="false">AVERAGE(AS34,W34,AK34,BA34,Z34)</f>
        <v>#N/A</v>
      </c>
    </row>
    <row r="35" customFormat="false" ht="15" hidden="false" customHeight="true" outlineLevel="0" collapsed="false">
      <c r="A35" s="41" t="s">
        <v>89</v>
      </c>
      <c r="B35" s="42" t="s">
        <v>60</v>
      </c>
      <c r="C35" s="42" t="s">
        <v>60</v>
      </c>
      <c r="D35" s="42" t="s">
        <v>60</v>
      </c>
      <c r="E35" s="42" t="n">
        <v>2.766195</v>
      </c>
      <c r="F35" s="42" t="n">
        <v>0</v>
      </c>
      <c r="G35" s="42" t="n">
        <v>0</v>
      </c>
      <c r="H35" s="42" t="n">
        <v>3.34737927610234</v>
      </c>
      <c r="I35" s="42" t="n">
        <v>0</v>
      </c>
      <c r="J35" s="42" t="n">
        <v>9.38435692195975</v>
      </c>
      <c r="K35" s="42" t="n">
        <v>9.80152402260195</v>
      </c>
      <c r="L35" s="42" t="n">
        <f aca="false">AVERAGE(Table27857[[#This Row],[2Bi Disappearance]:[2Bv Terrorism Injured ]])</f>
        <v>4.50665204413281</v>
      </c>
      <c r="M35" s="42" t="n">
        <v>10</v>
      </c>
      <c r="N35" s="42" t="n">
        <v>10</v>
      </c>
      <c r="O35" s="47" t="n">
        <v>5</v>
      </c>
      <c r="P35" s="47" t="n">
        <v>5</v>
      </c>
      <c r="Q35" s="47" t="n">
        <f aca="false">AVERAGE(Table27857[[#This Row],[2Ciii(a) Equal Inheritance Rights: Widows]:[2Ciii(b) Equal Inheritance Rights: Daughters]])</f>
        <v>5</v>
      </c>
      <c r="R35" s="47" t="n">
        <f aca="false">AVERAGE(M35:N35,Q35)</f>
        <v>8.33333333333333</v>
      </c>
      <c r="S35" s="42" t="n">
        <f aca="false">AVERAGE(F35,L35,R35)</f>
        <v>4.27999512582205</v>
      </c>
      <c r="T35" s="42" t="n">
        <v>0</v>
      </c>
      <c r="U35" s="42" t="n">
        <v>0</v>
      </c>
      <c r="V35" s="42" t="n">
        <v>0</v>
      </c>
      <c r="W35" s="42" t="n">
        <f aca="false">AVERAGE(T35:V35)</f>
        <v>0</v>
      </c>
      <c r="X35" s="42" t="n">
        <v>5</v>
      </c>
      <c r="Y35" s="42" t="n">
        <v>7.5</v>
      </c>
      <c r="Z35" s="42" t="n">
        <f aca="false">AVERAGE(Table27857[[#This Row],[4A Freedom to establish religious organizations]:[4B Autonomy of religious organizations]])</f>
        <v>6.25</v>
      </c>
      <c r="AA35" s="42" t="n">
        <v>7.5</v>
      </c>
      <c r="AB35" s="42" t="n">
        <v>7.5</v>
      </c>
      <c r="AC35" s="42" t="n">
        <v>2.5</v>
      </c>
      <c r="AD35" s="42" t="n">
        <v>5</v>
      </c>
      <c r="AE35" s="42" t="n">
        <v>5</v>
      </c>
      <c r="AF35" s="42" t="e">
        <f aca="false">AVERAGE(Table27857[[#This Row],[5Ci Political parties]:[5ciii educational, sporting and cultural organizations]])</f>
        <v>#N/A</v>
      </c>
      <c r="AG35" s="42" t="n">
        <v>5</v>
      </c>
      <c r="AH35" s="42" t="n">
        <v>2.5</v>
      </c>
      <c r="AI35" s="42" t="n">
        <v>2.5</v>
      </c>
      <c r="AJ35" s="42" t="e">
        <f aca="false">AVERAGE(Table27857[[#This Row],[5Di Political parties]:[5diii educational, sporting and cultural organizations5]])</f>
        <v>#N/A</v>
      </c>
      <c r="AK35" s="42" t="e">
        <f aca="false">AVERAGE(AA35,AB35,AF35,AJ35)</f>
        <v>#N/A</v>
      </c>
      <c r="AL35" s="42" t="n">
        <v>10</v>
      </c>
      <c r="AM35" s="47" t="n">
        <v>2</v>
      </c>
      <c r="AN35" s="47" t="n">
        <v>2.25</v>
      </c>
      <c r="AO35" s="47" t="n">
        <v>7.5</v>
      </c>
      <c r="AP35" s="47" t="n">
        <v>7.5</v>
      </c>
      <c r="AQ35" s="47" t="n">
        <f aca="false">AVERAGE(Table27857[[#This Row],[6Di Access to foreign television (cable/ satellite)]:[6Dii Access to foreign newspapers]])</f>
        <v>7.5</v>
      </c>
      <c r="AR35" s="47" t="n">
        <v>10</v>
      </c>
      <c r="AS35" s="42" t="n">
        <f aca="false">AVERAGE(AL35:AN35,AQ35:AR35)</f>
        <v>6.35</v>
      </c>
      <c r="AT35" s="42" t="n">
        <v>0</v>
      </c>
      <c r="AU35" s="42" t="n">
        <v>0</v>
      </c>
      <c r="AV35" s="42" t="n">
        <f aca="false">AVERAGE(Table27857[[#This Row],[7Ai Parental Authority: In marriage]:[7Aii Parental Authority: After divorce]])</f>
        <v>0</v>
      </c>
      <c r="AW35" s="42" t="n">
        <v>10</v>
      </c>
      <c r="AX35" s="42" t="n">
        <v>10</v>
      </c>
      <c r="AY35" s="42" t="n">
        <f aca="false">IFERROR(AVERAGE(AW35:AX35),"-")</f>
        <v>10</v>
      </c>
      <c r="AZ35" s="42" t="n">
        <v>5</v>
      </c>
      <c r="BA35" s="42" t="n">
        <f aca="false">AVERAGE(AV35,AZ35,AY35)</f>
        <v>5</v>
      </c>
      <c r="BB35" s="43" t="n">
        <f aca="false">AVERAGE(Table27857[[#This Row],[RULE OF LAW]],Table27857[[#This Row],[SECURITY &amp; SAFETY]],Table27857[[#This Row],[PERSONAL FREEDOM (minus Security &amp;Safety and Rule of Law)]],Table27857[[#This Row],[PERSONAL FREEDOM (minus Security &amp;Safety and Rule of Law)]])</f>
        <v>4.08404753145551</v>
      </c>
      <c r="BC35" s="44" t="n">
        <v>5.65</v>
      </c>
      <c r="BD35" s="45" t="n">
        <f aca="false">AVERAGE(Table27857[[#This Row],[PERSONAL FREEDOM]:[ECONOMIC FREEDOM]])</f>
        <v>4.86702376572776</v>
      </c>
      <c r="BE35" s="61" t="n">
        <f aca="false">RANK(BF35,$BF$2:$BF$158)</f>
        <v>154</v>
      </c>
      <c r="BF35" s="30" t="n">
        <f aca="false">ROUND(BD35, 2)</f>
        <v>4.87</v>
      </c>
      <c r="BG35" s="43" t="n">
        <f aca="false">Table27857[[#This Row],[1 Rule of Law]]</f>
        <v>2.766195</v>
      </c>
      <c r="BH35" s="43" t="n">
        <f aca="false">Table27857[[#This Row],[2 Security &amp; Safety]]</f>
        <v>4.27999512582205</v>
      </c>
      <c r="BI35" s="43" t="e">
        <f aca="false">AVERAGE(AS35,W35,AK35,BA35,Z35)</f>
        <v>#N/A</v>
      </c>
    </row>
    <row r="36" customFormat="false" ht="15" hidden="false" customHeight="true" outlineLevel="0" collapsed="false">
      <c r="A36" s="41" t="s">
        <v>90</v>
      </c>
      <c r="B36" s="42" t="s">
        <v>60</v>
      </c>
      <c r="C36" s="42" t="s">
        <v>60</v>
      </c>
      <c r="D36" s="42" t="s">
        <v>60</v>
      </c>
      <c r="E36" s="42" t="n">
        <v>3.5548</v>
      </c>
      <c r="F36" s="42" t="n">
        <v>5</v>
      </c>
      <c r="G36" s="42" t="n">
        <v>10</v>
      </c>
      <c r="H36" s="42" t="n">
        <v>10</v>
      </c>
      <c r="I36" s="42" t="n">
        <v>5</v>
      </c>
      <c r="J36" s="42" t="n">
        <v>10</v>
      </c>
      <c r="K36" s="42" t="n">
        <v>9.9089736920316</v>
      </c>
      <c r="L36" s="42" t="n">
        <f aca="false">AVERAGE(Table27857[[#This Row],[2Bi Disappearance]:[2Bv Terrorism Injured ]])</f>
        <v>8.98179473840632</v>
      </c>
      <c r="M36" s="42" t="n">
        <v>10</v>
      </c>
      <c r="N36" s="42" t="n">
        <v>10</v>
      </c>
      <c r="O36" s="47" t="n">
        <v>10</v>
      </c>
      <c r="P36" s="47" t="n">
        <v>5</v>
      </c>
      <c r="Q36" s="47" t="n">
        <f aca="false">AVERAGE(Table27857[[#This Row],[2Ciii(a) Equal Inheritance Rights: Widows]:[2Ciii(b) Equal Inheritance Rights: Daughters]])</f>
        <v>7.5</v>
      </c>
      <c r="R36" s="47" t="n">
        <f aca="false">AVERAGE(M36:N36,Q36)</f>
        <v>9.16666666666667</v>
      </c>
      <c r="S36" s="42" t="n">
        <f aca="false">AVERAGE(F36,L36,R36)</f>
        <v>7.716153801691</v>
      </c>
      <c r="T36" s="42" t="n">
        <v>10</v>
      </c>
      <c r="U36" s="42" t="n">
        <v>10</v>
      </c>
      <c r="V36" s="42" t="n">
        <v>5</v>
      </c>
      <c r="W36" s="42" t="n">
        <f aca="false">AVERAGE(T36:V36)</f>
        <v>8.33333333333333</v>
      </c>
      <c r="X36" s="42" t="n">
        <v>10</v>
      </c>
      <c r="Y36" s="42" t="n">
        <v>7.5</v>
      </c>
      <c r="Z36" s="42" t="n">
        <f aca="false">AVERAGE(Table27857[[#This Row],[4A Freedom to establish religious organizations]:[4B Autonomy of religious organizations]])</f>
        <v>8.75</v>
      </c>
      <c r="AA36" s="42" t="n">
        <v>7.5</v>
      </c>
      <c r="AB36" s="42" t="n">
        <v>5</v>
      </c>
      <c r="AC36" s="42" t="n">
        <v>7.5</v>
      </c>
      <c r="AD36" s="42" t="n">
        <v>5</v>
      </c>
      <c r="AE36" s="42" t="n">
        <v>5</v>
      </c>
      <c r="AF36" s="42" t="e">
        <f aca="false">AVERAGE(Table27857[[#This Row],[5Ci Political parties]:[5ciii educational, sporting and cultural organizations]])</f>
        <v>#N/A</v>
      </c>
      <c r="AG36" s="42" t="n">
        <v>10</v>
      </c>
      <c r="AH36" s="42" t="n">
        <v>10</v>
      </c>
      <c r="AI36" s="42" t="n">
        <v>7.5</v>
      </c>
      <c r="AJ36" s="42" t="e">
        <f aca="false">AVERAGE(Table27857[[#This Row],[5Di Political parties]:[5diii educational, sporting and cultural organizations5]])</f>
        <v>#N/A</v>
      </c>
      <c r="AK36" s="42" t="e">
        <f aca="false">AVERAGE(AA36,AB36,AF36,AJ36)</f>
        <v>#N/A</v>
      </c>
      <c r="AL36" s="42" t="n">
        <v>10</v>
      </c>
      <c r="AM36" s="47" t="n">
        <v>4.66666666666667</v>
      </c>
      <c r="AN36" s="47" t="n">
        <v>4</v>
      </c>
      <c r="AO36" s="47" t="n">
        <v>7.5</v>
      </c>
      <c r="AP36" s="47" t="n">
        <v>7.5</v>
      </c>
      <c r="AQ36" s="47" t="n">
        <f aca="false">AVERAGE(Table27857[[#This Row],[6Di Access to foreign television (cable/ satellite)]:[6Dii Access to foreign newspapers]])</f>
        <v>7.5</v>
      </c>
      <c r="AR36" s="47" t="n">
        <v>5</v>
      </c>
      <c r="AS36" s="42" t="n">
        <f aca="false">AVERAGE(AL36:AN36,AQ36:AR36)</f>
        <v>6.23333333333333</v>
      </c>
      <c r="AT36" s="42" t="n">
        <v>10</v>
      </c>
      <c r="AU36" s="42" t="n">
        <v>5</v>
      </c>
      <c r="AV36" s="42" t="n">
        <f aca="false">AVERAGE(Table27857[[#This Row],[7Ai Parental Authority: In marriage]:[7Aii Parental Authority: After divorce]])</f>
        <v>7.5</v>
      </c>
      <c r="AW36" s="42" t="n">
        <v>10</v>
      </c>
      <c r="AX36" s="42" t="n">
        <v>10</v>
      </c>
      <c r="AY36" s="42" t="n">
        <f aca="false">IFERROR(AVERAGE(AW36:AX36),"-")</f>
        <v>10</v>
      </c>
      <c r="AZ36" s="42" t="n">
        <v>10</v>
      </c>
      <c r="BA36" s="42" t="n">
        <f aca="false">AVERAGE(AV36,AZ36,AY36)</f>
        <v>9.16666666666667</v>
      </c>
      <c r="BB36" s="43" t="n">
        <f aca="false">AVERAGE(Table27857[[#This Row],[RULE OF LAW]],Table27857[[#This Row],[SECURITY &amp; SAFETY]],Table27857[[#This Row],[PERSONAL FREEDOM (minus Security &amp;Safety and Rule of Law)]],Table27857[[#This Row],[PERSONAL FREEDOM (minus Security &amp;Safety and Rule of Law)]])</f>
        <v>6.75357178375608</v>
      </c>
      <c r="BC36" s="44" t="n">
        <v>4.72</v>
      </c>
      <c r="BD36" s="45" t="n">
        <f aca="false">AVERAGE(Table27857[[#This Row],[PERSONAL FREEDOM]:[ECONOMIC FREEDOM]])</f>
        <v>5.73678589187804</v>
      </c>
      <c r="BE36" s="61" t="n">
        <f aca="false">RANK(BF36,$BF$2:$BF$158)</f>
        <v>138</v>
      </c>
      <c r="BF36" s="30" t="n">
        <f aca="false">ROUND(BD36, 2)</f>
        <v>5.74</v>
      </c>
      <c r="BG36" s="43" t="n">
        <f aca="false">Table27857[[#This Row],[1 Rule of Law]]</f>
        <v>3.5548</v>
      </c>
      <c r="BH36" s="43" t="n">
        <f aca="false">Table27857[[#This Row],[2 Security &amp; Safety]]</f>
        <v>7.716153801691</v>
      </c>
      <c r="BI36" s="43" t="e">
        <f aca="false">AVERAGE(AS36,W36,AK36,BA36,Z36)</f>
        <v>#N/A</v>
      </c>
    </row>
    <row r="37" customFormat="false" ht="15" hidden="false" customHeight="true" outlineLevel="0" collapsed="false">
      <c r="A37" s="41" t="s">
        <v>91</v>
      </c>
      <c r="B37" s="42" t="s">
        <v>60</v>
      </c>
      <c r="C37" s="42" t="s">
        <v>60</v>
      </c>
      <c r="D37" s="42" t="s">
        <v>60</v>
      </c>
      <c r="E37" s="42" t="n">
        <v>5.920614</v>
      </c>
      <c r="F37" s="42" t="n">
        <v>6.6</v>
      </c>
      <c r="G37" s="42" t="n">
        <v>10</v>
      </c>
      <c r="H37" s="42" t="n">
        <v>10</v>
      </c>
      <c r="I37" s="42" t="n">
        <v>10</v>
      </c>
      <c r="J37" s="42" t="n">
        <v>10</v>
      </c>
      <c r="K37" s="42" t="n">
        <v>10</v>
      </c>
      <c r="L37" s="42" t="n">
        <f aca="false">AVERAGE(Table27857[[#This Row],[2Bi Disappearance]:[2Bv Terrorism Injured ]])</f>
        <v>10</v>
      </c>
      <c r="M37" s="42" t="n">
        <v>10</v>
      </c>
      <c r="N37" s="42" t="n">
        <v>10</v>
      </c>
      <c r="O37" s="47" t="n">
        <v>10</v>
      </c>
      <c r="P37" s="47" t="n">
        <v>10</v>
      </c>
      <c r="Q37" s="47" t="n">
        <f aca="false">AVERAGE(Table27857[[#This Row],[2Ciii(a) Equal Inheritance Rights: Widows]:[2Ciii(b) Equal Inheritance Rights: Daughters]])</f>
        <v>10</v>
      </c>
      <c r="R37" s="47" t="n">
        <f aca="false">AVERAGE(M37:N37,Q37)</f>
        <v>10</v>
      </c>
      <c r="S37" s="42" t="n">
        <f aca="false">AVERAGE(F37,L37,R37)</f>
        <v>8.86666666666667</v>
      </c>
      <c r="T37" s="42" t="n">
        <v>10</v>
      </c>
      <c r="U37" s="42" t="n">
        <v>5</v>
      </c>
      <c r="V37" s="42" t="n">
        <v>10</v>
      </c>
      <c r="W37" s="42" t="n">
        <f aca="false">AVERAGE(T37:V37)</f>
        <v>8.33333333333333</v>
      </c>
      <c r="X37" s="42" t="n">
        <v>7.5</v>
      </c>
      <c r="Y37" s="42" t="n">
        <v>7.5</v>
      </c>
      <c r="Z37" s="42" t="n">
        <f aca="false">AVERAGE(Table27857[[#This Row],[4A Freedom to establish religious organizations]:[4B Autonomy of religious organizations]])</f>
        <v>7.5</v>
      </c>
      <c r="AA37" s="42" t="n">
        <v>10</v>
      </c>
      <c r="AB37" s="42" t="n">
        <v>10</v>
      </c>
      <c r="AC37" s="42" t="n">
        <v>10</v>
      </c>
      <c r="AD37" s="42" t="n">
        <v>7.5</v>
      </c>
      <c r="AE37" s="42" t="n">
        <v>7.5</v>
      </c>
      <c r="AF37" s="42" t="e">
        <f aca="false">AVERAGE(Table27857[[#This Row],[5Ci Political parties]:[5ciii educational, sporting and cultural organizations]])</f>
        <v>#N/A</v>
      </c>
      <c r="AG37" s="42" t="n">
        <v>7.5</v>
      </c>
      <c r="AH37" s="42" t="n">
        <v>7.5</v>
      </c>
      <c r="AI37" s="42" t="n">
        <v>10</v>
      </c>
      <c r="AJ37" s="42" t="e">
        <f aca="false">AVERAGE(Table27857[[#This Row],[5Di Political parties]:[5diii educational, sporting and cultural organizations5]])</f>
        <v>#N/A</v>
      </c>
      <c r="AK37" s="42" t="e">
        <f aca="false">AVERAGE(AA37,AB37,AF37,AJ37)</f>
        <v>#N/A</v>
      </c>
      <c r="AL37" s="42" t="n">
        <v>10</v>
      </c>
      <c r="AM37" s="47" t="n">
        <v>8.33333333333333</v>
      </c>
      <c r="AN37" s="47" t="n">
        <v>8.25</v>
      </c>
      <c r="AO37" s="47" t="n">
        <v>10</v>
      </c>
      <c r="AP37" s="47" t="n">
        <v>10</v>
      </c>
      <c r="AQ37" s="47" t="n">
        <f aca="false">AVERAGE(Table27857[[#This Row],[6Di Access to foreign television (cable/ satellite)]:[6Dii Access to foreign newspapers]])</f>
        <v>10</v>
      </c>
      <c r="AR37" s="47" t="n">
        <v>10</v>
      </c>
      <c r="AS37" s="42" t="n">
        <f aca="false">AVERAGE(AL37:AN37,AQ37:AR37)</f>
        <v>9.31666666666667</v>
      </c>
      <c r="AT37" s="42" t="n">
        <v>5</v>
      </c>
      <c r="AU37" s="42" t="n">
        <v>10</v>
      </c>
      <c r="AV37" s="42" t="n">
        <f aca="false">AVERAGE(Table27857[[#This Row],[7Ai Parental Authority: In marriage]:[7Aii Parental Authority: After divorce]])</f>
        <v>7.5</v>
      </c>
      <c r="AW37" s="42" t="n">
        <v>10</v>
      </c>
      <c r="AX37" s="42" t="n">
        <v>10</v>
      </c>
      <c r="AY37" s="42" t="n">
        <f aca="false">IFERROR(AVERAGE(AW37:AX37),"-")</f>
        <v>10</v>
      </c>
      <c r="AZ37" s="42" t="n">
        <v>10</v>
      </c>
      <c r="BA37" s="42" t="n">
        <f aca="false">AVERAGE(AV37,AZ37,AY37)</f>
        <v>9.16666666666667</v>
      </c>
      <c r="BB37" s="43" t="n">
        <f aca="false">AVERAGE(Table27857[[#This Row],[RULE OF LAW]],Table27857[[#This Row],[SECURITY &amp; SAFETY]],Table27857[[#This Row],[PERSONAL FREEDOM (minus Security &amp;Safety and Rule of Law)]],Table27857[[#This Row],[PERSONAL FREEDOM (minus Security &amp;Safety and Rule of Law)]])</f>
        <v>8.0451535</v>
      </c>
      <c r="BC37" s="44" t="n">
        <v>7.53</v>
      </c>
      <c r="BD37" s="45" t="n">
        <f aca="false">AVERAGE(Table27857[[#This Row],[PERSONAL FREEDOM]:[ECONOMIC FREEDOM]])</f>
        <v>7.78757675</v>
      </c>
      <c r="BE37" s="61" t="n">
        <f aca="false">RANK(BF37,$BF$2:$BF$158)</f>
        <v>40</v>
      </c>
      <c r="BF37" s="30" t="n">
        <f aca="false">ROUND(BD37, 2)</f>
        <v>7.79</v>
      </c>
      <c r="BG37" s="43" t="n">
        <f aca="false">Table27857[[#This Row],[1 Rule of Law]]</f>
        <v>5.920614</v>
      </c>
      <c r="BH37" s="43" t="n">
        <f aca="false">Table27857[[#This Row],[2 Security &amp; Safety]]</f>
        <v>8.86666666666667</v>
      </c>
      <c r="BI37" s="43" t="e">
        <f aca="false">AVERAGE(AS37,W37,AK37,BA37,Z37)</f>
        <v>#N/A</v>
      </c>
    </row>
    <row r="38" customFormat="false" ht="15" hidden="false" customHeight="true" outlineLevel="0" collapsed="false">
      <c r="A38" s="41" t="s">
        <v>92</v>
      </c>
      <c r="B38" s="42" t="n">
        <v>3</v>
      </c>
      <c r="C38" s="42" t="n">
        <v>4.8</v>
      </c>
      <c r="D38" s="42" t="n">
        <v>4</v>
      </c>
      <c r="E38" s="42" t="n">
        <v>3.96349206349206</v>
      </c>
      <c r="F38" s="42" t="n">
        <v>4.56</v>
      </c>
      <c r="G38" s="42" t="n">
        <v>5</v>
      </c>
      <c r="H38" s="42" t="n">
        <v>10</v>
      </c>
      <c r="I38" s="42" t="n">
        <v>2.5</v>
      </c>
      <c r="J38" s="42" t="n">
        <v>9.95375185744103</v>
      </c>
      <c r="K38" s="42" t="n">
        <v>9.96300148595282</v>
      </c>
      <c r="L38" s="42" t="n">
        <f aca="false">AVERAGE(Table27857[[#This Row],[2Bi Disappearance]:[2Bv Terrorism Injured ]])</f>
        <v>7.48335066867877</v>
      </c>
      <c r="M38" s="42" t="n">
        <v>6.4</v>
      </c>
      <c r="N38" s="42" t="n">
        <v>7.5</v>
      </c>
      <c r="O38" s="47" t="n">
        <v>5</v>
      </c>
      <c r="P38" s="47" t="n">
        <v>5</v>
      </c>
      <c r="Q38" s="47" t="n">
        <f aca="false">AVERAGE(Table27857[[#This Row],[2Ciii(a) Equal Inheritance Rights: Widows]:[2Ciii(b) Equal Inheritance Rights: Daughters]])</f>
        <v>5</v>
      </c>
      <c r="R38" s="47" t="n">
        <f aca="false">AVERAGE(M38:N38,Q38)</f>
        <v>6.3</v>
      </c>
      <c r="S38" s="42" t="n">
        <f aca="false">AVERAGE(F38,L38,R38)</f>
        <v>6.11445022289292</v>
      </c>
      <c r="T38" s="42" t="n">
        <v>5</v>
      </c>
      <c r="U38" s="42" t="n">
        <v>0</v>
      </c>
      <c r="V38" s="42" t="n">
        <v>10</v>
      </c>
      <c r="W38" s="42" t="n">
        <f aca="false">AVERAGE(T38:V38)</f>
        <v>5</v>
      </c>
      <c r="X38" s="42" t="n">
        <v>10</v>
      </c>
      <c r="Y38" s="42" t="n">
        <v>10</v>
      </c>
      <c r="Z38" s="42" t="n">
        <f aca="false">AVERAGE(Table27857[[#This Row],[4A Freedom to establish religious organizations]:[4B Autonomy of religious organizations]])</f>
        <v>10</v>
      </c>
      <c r="AA38" s="42" t="n">
        <v>10</v>
      </c>
      <c r="AB38" s="42" t="n">
        <v>7.5</v>
      </c>
      <c r="AC38" s="42" t="n">
        <v>10</v>
      </c>
      <c r="AD38" s="42" t="n">
        <v>10</v>
      </c>
      <c r="AE38" s="42" t="n">
        <v>10</v>
      </c>
      <c r="AF38" s="42" t="e">
        <f aca="false">AVERAGE(Table27857[[#This Row],[5Ci Political parties]:[5ciii educational, sporting and cultural organizations]])</f>
        <v>#N/A</v>
      </c>
      <c r="AG38" s="42" t="n">
        <v>10</v>
      </c>
      <c r="AH38" s="42" t="n">
        <v>10</v>
      </c>
      <c r="AI38" s="42" t="n">
        <v>10</v>
      </c>
      <c r="AJ38" s="42" t="e">
        <f aca="false">AVERAGE(Table27857[[#This Row],[5Di Political parties]:[5diii educational, sporting and cultural organizations5]])</f>
        <v>#N/A</v>
      </c>
      <c r="AK38" s="42" t="e">
        <f aca="false">AVERAGE(AA38,AB38,AF38,AJ38)</f>
        <v>#N/A</v>
      </c>
      <c r="AL38" s="42" t="n">
        <v>10</v>
      </c>
      <c r="AM38" s="47" t="n">
        <v>5</v>
      </c>
      <c r="AN38" s="47" t="n">
        <v>4.75</v>
      </c>
      <c r="AO38" s="47" t="n">
        <v>10</v>
      </c>
      <c r="AP38" s="47" t="n">
        <v>7.5</v>
      </c>
      <c r="AQ38" s="47" t="n">
        <f aca="false">AVERAGE(Table27857[[#This Row],[6Di Access to foreign television (cable/ satellite)]:[6Dii Access to foreign newspapers]])</f>
        <v>8.75</v>
      </c>
      <c r="AR38" s="47" t="n">
        <v>10</v>
      </c>
      <c r="AS38" s="42" t="n">
        <f aca="false">AVERAGE(AL38:AN38,AQ38:AR38)</f>
        <v>7.7</v>
      </c>
      <c r="AT38" s="42" t="n">
        <v>10</v>
      </c>
      <c r="AU38" s="42" t="n">
        <v>10</v>
      </c>
      <c r="AV38" s="42" t="n">
        <f aca="false">AVERAGE(Table27857[[#This Row],[7Ai Parental Authority: In marriage]:[7Aii Parental Authority: After divorce]])</f>
        <v>10</v>
      </c>
      <c r="AW38" s="42" t="n">
        <v>10</v>
      </c>
      <c r="AX38" s="42" t="n">
        <v>10</v>
      </c>
      <c r="AY38" s="42" t="n">
        <f aca="false">IFERROR(AVERAGE(AW38:AX38),"-")</f>
        <v>10</v>
      </c>
      <c r="AZ38" s="42" t="n">
        <v>10</v>
      </c>
      <c r="BA38" s="42" t="n">
        <f aca="false">AVERAGE(AV38,AZ38,AY38)</f>
        <v>10</v>
      </c>
      <c r="BB38" s="43" t="n">
        <f aca="false">AVERAGE(Table27857[[#This Row],[RULE OF LAW]],Table27857[[#This Row],[SECURITY &amp; SAFETY]],Table27857[[#This Row],[PERSONAL FREEDOM (minus Security &amp;Safety and Rule of Law)]],Table27857[[#This Row],[PERSONAL FREEDOM (minus Security &amp;Safety and Rule of Law)]])</f>
        <v>6.72698557159625</v>
      </c>
      <c r="BC38" s="44" t="n">
        <v>6.03</v>
      </c>
      <c r="BD38" s="45" t="n">
        <f aca="false">AVERAGE(Table27857[[#This Row],[PERSONAL FREEDOM]:[ECONOMIC FREEDOM]])</f>
        <v>6.37849278579812</v>
      </c>
      <c r="BE38" s="61" t="n">
        <f aca="false">RANK(BF38,$BF$2:$BF$158)</f>
        <v>116</v>
      </c>
      <c r="BF38" s="30" t="n">
        <f aca="false">ROUND(BD38, 2)</f>
        <v>6.38</v>
      </c>
      <c r="BG38" s="43" t="n">
        <f aca="false">Table27857[[#This Row],[1 Rule of Law]]</f>
        <v>3.96349206349206</v>
      </c>
      <c r="BH38" s="43" t="n">
        <f aca="false">Table27857[[#This Row],[2 Security &amp; Safety]]</f>
        <v>6.11445022289292</v>
      </c>
      <c r="BI38" s="43" t="e">
        <f aca="false">AVERAGE(AS38,W38,AK38,BA38,Z38)</f>
        <v>#N/A</v>
      </c>
    </row>
    <row r="39" customFormat="false" ht="15" hidden="false" customHeight="true" outlineLevel="0" collapsed="false">
      <c r="A39" s="41" t="s">
        <v>93</v>
      </c>
      <c r="B39" s="42" t="n">
        <v>5.5</v>
      </c>
      <c r="C39" s="42" t="n">
        <v>5.2</v>
      </c>
      <c r="D39" s="42" t="n">
        <v>5.5</v>
      </c>
      <c r="E39" s="42" t="n">
        <v>5.38888888888889</v>
      </c>
      <c r="F39" s="42" t="n">
        <v>9.52</v>
      </c>
      <c r="G39" s="42" t="n">
        <v>10</v>
      </c>
      <c r="H39" s="42" t="n">
        <v>10</v>
      </c>
      <c r="I39" s="42" t="n">
        <v>10</v>
      </c>
      <c r="J39" s="42" t="n">
        <v>9.84334735374517</v>
      </c>
      <c r="K39" s="42" t="n">
        <v>9.76502103061776</v>
      </c>
      <c r="L39" s="42" t="n">
        <f aca="false">AVERAGE(Table27857[[#This Row],[2Bi Disappearance]:[2Bv Terrorism Injured ]])</f>
        <v>9.92167367687259</v>
      </c>
      <c r="M39" s="42" t="n">
        <v>10</v>
      </c>
      <c r="N39" s="42" t="n">
        <v>10</v>
      </c>
      <c r="O39" s="47" t="n">
        <v>10</v>
      </c>
      <c r="P39" s="47" t="n">
        <v>10</v>
      </c>
      <c r="Q39" s="47" t="n">
        <f aca="false">AVERAGE(Table27857[[#This Row],[2Ciii(a) Equal Inheritance Rights: Widows]:[2Ciii(b) Equal Inheritance Rights: Daughters]])</f>
        <v>10</v>
      </c>
      <c r="R39" s="47" t="n">
        <f aca="false">AVERAGE(M39:N39,Q39)</f>
        <v>10</v>
      </c>
      <c r="S39" s="42" t="n">
        <f aca="false">AVERAGE(F39,L39,R39)</f>
        <v>9.8138912256242</v>
      </c>
      <c r="T39" s="42" t="n">
        <v>10</v>
      </c>
      <c r="U39" s="42" t="n">
        <v>10</v>
      </c>
      <c r="V39" s="42" t="n">
        <v>10</v>
      </c>
      <c r="W39" s="42" t="n">
        <f aca="false">AVERAGE(T39:V39)</f>
        <v>10</v>
      </c>
      <c r="X39" s="42" t="n">
        <v>7.5</v>
      </c>
      <c r="Y39" s="42" t="n">
        <v>7.5</v>
      </c>
      <c r="Z39" s="42" t="n">
        <f aca="false">AVERAGE(Table27857[[#This Row],[4A Freedom to establish religious organizations]:[4B Autonomy of religious organizations]])</f>
        <v>7.5</v>
      </c>
      <c r="AA39" s="42" t="n">
        <v>10</v>
      </c>
      <c r="AB39" s="42" t="n">
        <v>10</v>
      </c>
      <c r="AC39" s="42" t="n">
        <v>10</v>
      </c>
      <c r="AD39" s="42" t="n">
        <v>7.5</v>
      </c>
      <c r="AE39" s="42" t="n">
        <v>10</v>
      </c>
      <c r="AF39" s="42" t="e">
        <f aca="false">AVERAGE(Table27857[[#This Row],[5Ci Political parties]:[5ciii educational, sporting and cultural organizations]])</f>
        <v>#N/A</v>
      </c>
      <c r="AG39" s="42" t="n">
        <v>10</v>
      </c>
      <c r="AH39" s="42" t="n">
        <v>7.5</v>
      </c>
      <c r="AI39" s="42" t="n">
        <v>10</v>
      </c>
      <c r="AJ39" s="42" t="e">
        <f aca="false">AVERAGE(Table27857[[#This Row],[5Di Political parties]:[5diii educational, sporting and cultural organizations5]])</f>
        <v>#N/A</v>
      </c>
      <c r="AK39" s="42" t="e">
        <f aca="false">AVERAGE(AA39,AB39,AF39,AJ39)</f>
        <v>#N/A</v>
      </c>
      <c r="AL39" s="42" t="n">
        <v>10</v>
      </c>
      <c r="AM39" s="47" t="n">
        <v>7</v>
      </c>
      <c r="AN39" s="47" t="n">
        <v>6</v>
      </c>
      <c r="AO39" s="47" t="n">
        <v>10</v>
      </c>
      <c r="AP39" s="47" t="n">
        <v>10</v>
      </c>
      <c r="AQ39" s="47" t="n">
        <f aca="false">AVERAGE(Table27857[[#This Row],[6Di Access to foreign television (cable/ satellite)]:[6Dii Access to foreign newspapers]])</f>
        <v>10</v>
      </c>
      <c r="AR39" s="47" t="n">
        <v>10</v>
      </c>
      <c r="AS39" s="42" t="n">
        <f aca="false">AVERAGE(AL39:AN39,AQ39:AR39)</f>
        <v>8.6</v>
      </c>
      <c r="AT39" s="42" t="n">
        <v>10</v>
      </c>
      <c r="AU39" s="42" t="n">
        <v>10</v>
      </c>
      <c r="AV39" s="42" t="n">
        <f aca="false">AVERAGE(Table27857[[#This Row],[7Ai Parental Authority: In marriage]:[7Aii Parental Authority: After divorce]])</f>
        <v>10</v>
      </c>
      <c r="AW39" s="42" t="n">
        <v>10</v>
      </c>
      <c r="AX39" s="42" t="n">
        <v>10</v>
      </c>
      <c r="AY39" s="42" t="n">
        <f aca="false">IFERROR(AVERAGE(AW39:AX39),"-")</f>
        <v>10</v>
      </c>
      <c r="AZ39" s="42" t="n">
        <v>10</v>
      </c>
      <c r="BA39" s="42" t="n">
        <f aca="false">AVERAGE(AV39,AZ39,AY39)</f>
        <v>10</v>
      </c>
      <c r="BB39" s="43" t="n">
        <f aca="false">AVERAGE(Table27857[[#This Row],[RULE OF LAW]],Table27857[[#This Row],[SECURITY &amp; SAFETY]],Table27857[[#This Row],[PERSONAL FREEDOM (minus Security &amp;Safety and Rule of Law)]],Table27857[[#This Row],[PERSONAL FREEDOM (minus Security &amp;Safety and Rule of Law)]])</f>
        <v>8.3690283619616</v>
      </c>
      <c r="BC39" s="44" t="n">
        <v>6.91</v>
      </c>
      <c r="BD39" s="45" t="n">
        <f aca="false">AVERAGE(Table27857[[#This Row],[PERSONAL FREEDOM]:[ECONOMIC FREEDOM]])</f>
        <v>7.6395141809808</v>
      </c>
      <c r="BE39" s="61" t="n">
        <f aca="false">RANK(BF39,$BF$2:$BF$158)</f>
        <v>46</v>
      </c>
      <c r="BF39" s="30" t="n">
        <f aca="false">ROUND(BD39, 2)</f>
        <v>7.64</v>
      </c>
      <c r="BG39" s="43" t="n">
        <f aca="false">Table27857[[#This Row],[1 Rule of Law]]</f>
        <v>5.38888888888889</v>
      </c>
      <c r="BH39" s="43" t="n">
        <f aca="false">Table27857[[#This Row],[2 Security &amp; Safety]]</f>
        <v>9.8138912256242</v>
      </c>
      <c r="BI39" s="43" t="e">
        <f aca="false">AVERAGE(AS39,W39,AK39,BA39,Z39)</f>
        <v>#N/A</v>
      </c>
    </row>
    <row r="40" customFormat="false" ht="15" hidden="false" customHeight="true" outlineLevel="0" collapsed="false">
      <c r="A40" s="41" t="s">
        <v>94</v>
      </c>
      <c r="B40" s="42" t="s">
        <v>60</v>
      </c>
      <c r="C40" s="42" t="s">
        <v>60</v>
      </c>
      <c r="D40" s="42" t="s">
        <v>60</v>
      </c>
      <c r="E40" s="42" t="n">
        <v>6.813374</v>
      </c>
      <c r="F40" s="42" t="n">
        <v>9.2</v>
      </c>
      <c r="G40" s="42" t="n">
        <v>10</v>
      </c>
      <c r="H40" s="42" t="n">
        <v>10</v>
      </c>
      <c r="I40" s="42" t="n">
        <v>7.5</v>
      </c>
      <c r="J40" s="42" t="n">
        <v>10</v>
      </c>
      <c r="K40" s="42" t="n">
        <v>9.82481526769979</v>
      </c>
      <c r="L40" s="42" t="n">
        <f aca="false">AVERAGE(Table27857[[#This Row],[2Bi Disappearance]:[2Bv Terrorism Injured ]])</f>
        <v>9.46496305353996</v>
      </c>
      <c r="M40" s="42" t="n">
        <v>10</v>
      </c>
      <c r="N40" s="42" t="n">
        <v>10</v>
      </c>
      <c r="O40" s="47" t="n">
        <v>10</v>
      </c>
      <c r="P40" s="47" t="n">
        <v>10</v>
      </c>
      <c r="Q40" s="47" t="n">
        <f aca="false">AVERAGE(Table27857[[#This Row],[2Ciii(a) Equal Inheritance Rights: Widows]:[2Ciii(b) Equal Inheritance Rights: Daughters]])</f>
        <v>10</v>
      </c>
      <c r="R40" s="47" t="n">
        <f aca="false">AVERAGE(M40:N40,Q40)</f>
        <v>10</v>
      </c>
      <c r="S40" s="42" t="n">
        <f aca="false">AVERAGE(F40,L40,R40)</f>
        <v>9.55498768451332</v>
      </c>
      <c r="T40" s="42" t="n">
        <v>10</v>
      </c>
      <c r="U40" s="42" t="n">
        <v>10</v>
      </c>
      <c r="V40" s="42" t="n">
        <v>10</v>
      </c>
      <c r="W40" s="42" t="n">
        <f aca="false">AVERAGE(T40:V40)</f>
        <v>10</v>
      </c>
      <c r="X40" s="42" t="n">
        <v>5</v>
      </c>
      <c r="Y40" s="42" t="n">
        <v>10</v>
      </c>
      <c r="Z40" s="42" t="n">
        <f aca="false">AVERAGE(Table27857[[#This Row],[4A Freedom to establish religious organizations]:[4B Autonomy of religious organizations]])</f>
        <v>7.5</v>
      </c>
      <c r="AA40" s="42" t="n">
        <v>10</v>
      </c>
      <c r="AB40" s="42" t="n">
        <v>10</v>
      </c>
      <c r="AC40" s="42" t="n">
        <v>7.5</v>
      </c>
      <c r="AD40" s="42" t="n">
        <v>10</v>
      </c>
      <c r="AE40" s="42" t="n">
        <v>7.5</v>
      </c>
      <c r="AF40" s="42" t="e">
        <f aca="false">AVERAGE(Table27857[[#This Row],[5Ci Political parties]:[5ciii educational, sporting and cultural organizations]])</f>
        <v>#N/A</v>
      </c>
      <c r="AG40" s="42" t="n">
        <v>10</v>
      </c>
      <c r="AH40" s="42" t="n">
        <v>10</v>
      </c>
      <c r="AI40" s="42" t="n">
        <v>10</v>
      </c>
      <c r="AJ40" s="42" t="e">
        <f aca="false">AVERAGE(Table27857[[#This Row],[5Di Political parties]:[5diii educational, sporting and cultural organizations5]])</f>
        <v>#N/A</v>
      </c>
      <c r="AK40" s="42" t="e">
        <f aca="false">AVERAGE(AA40,AB40,AF40,AJ40)</f>
        <v>#N/A</v>
      </c>
      <c r="AL40" s="42" t="n">
        <v>10</v>
      </c>
      <c r="AM40" s="47" t="n">
        <v>8.33333333333333</v>
      </c>
      <c r="AN40" s="47" t="n">
        <v>7.25</v>
      </c>
      <c r="AO40" s="47" t="n">
        <v>10</v>
      </c>
      <c r="AP40" s="47" t="n">
        <v>10</v>
      </c>
      <c r="AQ40" s="47" t="n">
        <f aca="false">AVERAGE(Table27857[[#This Row],[6Di Access to foreign television (cable/ satellite)]:[6Dii Access to foreign newspapers]])</f>
        <v>10</v>
      </c>
      <c r="AR40" s="47" t="n">
        <v>10</v>
      </c>
      <c r="AS40" s="42" t="n">
        <f aca="false">AVERAGE(AL40:AN40,AQ40:AR40)</f>
        <v>9.11666666666667</v>
      </c>
      <c r="AT40" s="42" t="n">
        <v>10</v>
      </c>
      <c r="AU40" s="42" t="n">
        <v>10</v>
      </c>
      <c r="AV40" s="42" t="n">
        <f aca="false">AVERAGE(Table27857[[#This Row],[7Ai Parental Authority: In marriage]:[7Aii Parental Authority: After divorce]])</f>
        <v>10</v>
      </c>
      <c r="AW40" s="42" t="n">
        <v>5</v>
      </c>
      <c r="AX40" s="42" t="n">
        <v>5</v>
      </c>
      <c r="AY40" s="42" t="n">
        <f aca="false">IFERROR(AVERAGE(AW40:AX40),"-")</f>
        <v>5</v>
      </c>
      <c r="AZ40" s="42" t="n">
        <v>10</v>
      </c>
      <c r="BA40" s="42" t="n">
        <f aca="false">AVERAGE(AV40,AZ40,AY40)</f>
        <v>8.33333333333333</v>
      </c>
      <c r="BB40" s="43" t="n">
        <f aca="false">AVERAGE(Table27857[[#This Row],[RULE OF LAW]],Table27857[[#This Row],[SECURITY &amp; SAFETY]],Table27857[[#This Row],[PERSONAL FREEDOM (minus Security &amp;Safety and Rule of Law)]],Table27857[[#This Row],[PERSONAL FREEDOM (minus Security &amp;Safety and Rule of Law)]])</f>
        <v>8.54542375446166</v>
      </c>
      <c r="BC40" s="44" t="n">
        <v>7.03</v>
      </c>
      <c r="BD40" s="45" t="n">
        <f aca="false">AVERAGE(Table27857[[#This Row],[PERSONAL FREEDOM]:[ECONOMIC FREEDOM]])</f>
        <v>7.78771187723083</v>
      </c>
      <c r="BE40" s="61" t="n">
        <f aca="false">RANK(BF40,$BF$2:$BF$158)</f>
        <v>40</v>
      </c>
      <c r="BF40" s="30" t="n">
        <f aca="false">ROUND(BD40, 2)</f>
        <v>7.79</v>
      </c>
      <c r="BG40" s="43" t="n">
        <f aca="false">Table27857[[#This Row],[1 Rule of Law]]</f>
        <v>6.813374</v>
      </c>
      <c r="BH40" s="43" t="n">
        <f aca="false">Table27857[[#This Row],[2 Security &amp; Safety]]</f>
        <v>9.55498768451332</v>
      </c>
      <c r="BI40" s="43" t="e">
        <f aca="false">AVERAGE(AS40,W40,AK40,BA40,Z40)</f>
        <v>#N/A</v>
      </c>
    </row>
    <row r="41" customFormat="false" ht="15" hidden="false" customHeight="true" outlineLevel="0" collapsed="false">
      <c r="A41" s="41" t="s">
        <v>95</v>
      </c>
      <c r="B41" s="42" t="n">
        <v>8.6</v>
      </c>
      <c r="C41" s="42" t="n">
        <v>6.5</v>
      </c>
      <c r="D41" s="42" t="n">
        <v>6.8</v>
      </c>
      <c r="E41" s="42" t="n">
        <v>7.26507936507936</v>
      </c>
      <c r="F41" s="42" t="n">
        <v>9.6</v>
      </c>
      <c r="G41" s="42" t="n">
        <v>10</v>
      </c>
      <c r="H41" s="42" t="n">
        <v>10</v>
      </c>
      <c r="I41" s="42" t="n">
        <v>7.5</v>
      </c>
      <c r="J41" s="42" t="n">
        <v>10</v>
      </c>
      <c r="K41" s="42" t="n">
        <v>10</v>
      </c>
      <c r="L41" s="42" t="n">
        <f aca="false">AVERAGE(Table27857[[#This Row],[2Bi Disappearance]:[2Bv Terrorism Injured ]])</f>
        <v>9.5</v>
      </c>
      <c r="M41" s="42" t="n">
        <v>10</v>
      </c>
      <c r="N41" s="42" t="n">
        <v>10</v>
      </c>
      <c r="O41" s="47" t="n">
        <v>10</v>
      </c>
      <c r="P41" s="47" t="n">
        <v>10</v>
      </c>
      <c r="Q41" s="47" t="n">
        <f aca="false">AVERAGE(Table27857[[#This Row],[2Ciii(a) Equal Inheritance Rights: Widows]:[2Ciii(b) Equal Inheritance Rights: Daughters]])</f>
        <v>10</v>
      </c>
      <c r="R41" s="47" t="n">
        <f aca="false">AVERAGE(M41:N41,Q41)</f>
        <v>10</v>
      </c>
      <c r="S41" s="42" t="n">
        <f aca="false">AVERAGE(F41,L41,R41)</f>
        <v>9.7</v>
      </c>
      <c r="T41" s="42" t="n">
        <v>10</v>
      </c>
      <c r="U41" s="42" t="n">
        <v>10</v>
      </c>
      <c r="V41" s="42" t="n">
        <v>10</v>
      </c>
      <c r="W41" s="42" t="n">
        <f aca="false">AVERAGE(T41:V41)</f>
        <v>10</v>
      </c>
      <c r="X41" s="42" t="n">
        <v>10</v>
      </c>
      <c r="Y41" s="42" t="n">
        <v>10</v>
      </c>
      <c r="Z41" s="42" t="n">
        <f aca="false">AVERAGE(Table27857[[#This Row],[4A Freedom to establish religious organizations]:[4B Autonomy of religious organizations]])</f>
        <v>10</v>
      </c>
      <c r="AA41" s="42" t="n">
        <v>10</v>
      </c>
      <c r="AB41" s="42" t="n">
        <v>10</v>
      </c>
      <c r="AC41" s="42" t="n">
        <v>10</v>
      </c>
      <c r="AD41" s="42" t="n">
        <v>5</v>
      </c>
      <c r="AE41" s="42" t="n">
        <v>10</v>
      </c>
      <c r="AF41" s="42" t="e">
        <f aca="false">AVERAGE(Table27857[[#This Row],[5Ci Political parties]:[5ciii educational, sporting and cultural organizations]])</f>
        <v>#N/A</v>
      </c>
      <c r="AG41" s="42" t="n">
        <v>7.5</v>
      </c>
      <c r="AH41" s="42" t="n">
        <v>10</v>
      </c>
      <c r="AI41" s="42" t="n">
        <v>10</v>
      </c>
      <c r="AJ41" s="42" t="e">
        <f aca="false">AVERAGE(Table27857[[#This Row],[5Di Political parties]:[5diii educational, sporting and cultural organizations5]])</f>
        <v>#N/A</v>
      </c>
      <c r="AK41" s="42" t="e">
        <f aca="false">AVERAGE(AA41,AB41,AF41,AJ41)</f>
        <v>#N/A</v>
      </c>
      <c r="AL41" s="42" t="n">
        <v>10</v>
      </c>
      <c r="AM41" s="47" t="n">
        <v>8.66666666666667</v>
      </c>
      <c r="AN41" s="47" t="n">
        <v>8</v>
      </c>
      <c r="AO41" s="47" t="n">
        <v>10</v>
      </c>
      <c r="AP41" s="47" t="n">
        <v>10</v>
      </c>
      <c r="AQ41" s="47" t="n">
        <f aca="false">AVERAGE(Table27857[[#This Row],[6Di Access to foreign television (cable/ satellite)]:[6Dii Access to foreign newspapers]])</f>
        <v>10</v>
      </c>
      <c r="AR41" s="47" t="n">
        <v>10</v>
      </c>
      <c r="AS41" s="42" t="n">
        <f aca="false">AVERAGE(AL41:AN41,AQ41:AR41)</f>
        <v>9.33333333333333</v>
      </c>
      <c r="AT41" s="42" t="n">
        <v>10</v>
      </c>
      <c r="AU41" s="42" t="n">
        <v>10</v>
      </c>
      <c r="AV41" s="42" t="n">
        <f aca="false">AVERAGE(Table27857[[#This Row],[7Ai Parental Authority: In marriage]:[7Aii Parental Authority: After divorce]])</f>
        <v>10</v>
      </c>
      <c r="AW41" s="42" t="n">
        <v>10</v>
      </c>
      <c r="AX41" s="42" t="n">
        <v>10</v>
      </c>
      <c r="AY41" s="42" t="n">
        <f aca="false">IFERROR(AVERAGE(AW41:AX41),"-")</f>
        <v>10</v>
      </c>
      <c r="AZ41" s="42" t="n">
        <v>10</v>
      </c>
      <c r="BA41" s="42" t="n">
        <f aca="false">AVERAGE(AV41,AZ41,AY41)</f>
        <v>10</v>
      </c>
      <c r="BB41" s="43" t="n">
        <f aca="false">AVERAGE(Table27857[[#This Row],[RULE OF LAW]],Table27857[[#This Row],[SECURITY &amp; SAFETY]],Table27857[[#This Row],[PERSONAL FREEDOM (minus Security &amp;Safety and Rule of Law)]],Table27857[[#This Row],[PERSONAL FREEDOM (minus Security &amp;Safety and Rule of Law)]])</f>
        <v>9.11210317460317</v>
      </c>
      <c r="BC41" s="44" t="n">
        <v>7.33</v>
      </c>
      <c r="BD41" s="45" t="n">
        <f aca="false">AVERAGE(Table27857[[#This Row],[PERSONAL FREEDOM]:[ECONOMIC FREEDOM]])</f>
        <v>8.22105158730159</v>
      </c>
      <c r="BE41" s="61" t="n">
        <f aca="false">RANK(BF41,$BF$2:$BF$158)</f>
        <v>19</v>
      </c>
      <c r="BF41" s="30" t="n">
        <f aca="false">ROUND(BD41, 2)</f>
        <v>8.22</v>
      </c>
      <c r="BG41" s="43" t="n">
        <f aca="false">Table27857[[#This Row],[1 Rule of Law]]</f>
        <v>7.26507936507936</v>
      </c>
      <c r="BH41" s="43" t="n">
        <f aca="false">Table27857[[#This Row],[2 Security &amp; Safety]]</f>
        <v>9.7</v>
      </c>
      <c r="BI41" s="43" t="e">
        <f aca="false">AVERAGE(AS41,W41,AK41,BA41,Z41)</f>
        <v>#N/A</v>
      </c>
    </row>
    <row r="42" customFormat="false" ht="15" hidden="false" customHeight="true" outlineLevel="0" collapsed="false">
      <c r="A42" s="41" t="s">
        <v>96</v>
      </c>
      <c r="B42" s="42" t="n">
        <v>9.3</v>
      </c>
      <c r="C42" s="42" t="n">
        <v>8.2</v>
      </c>
      <c r="D42" s="42" t="n">
        <v>8.4</v>
      </c>
      <c r="E42" s="42" t="n">
        <v>8.62380952380952</v>
      </c>
      <c r="F42" s="42" t="n">
        <v>9.68</v>
      </c>
      <c r="G42" s="42" t="n">
        <v>10</v>
      </c>
      <c r="H42" s="42" t="n">
        <v>10</v>
      </c>
      <c r="I42" s="42" t="n">
        <v>10</v>
      </c>
      <c r="J42" s="42" t="n">
        <v>9.94063448438319</v>
      </c>
      <c r="K42" s="42" t="n">
        <v>10</v>
      </c>
      <c r="L42" s="42" t="n">
        <f aca="false">AVERAGE(Table27857[[#This Row],[2Bi Disappearance]:[2Bv Terrorism Injured ]])</f>
        <v>9.98812689687664</v>
      </c>
      <c r="M42" s="42" t="n">
        <v>10</v>
      </c>
      <c r="N42" s="42" t="n">
        <v>10</v>
      </c>
      <c r="O42" s="47" t="n">
        <v>10</v>
      </c>
      <c r="P42" s="47" t="n">
        <v>10</v>
      </c>
      <c r="Q42" s="47" t="n">
        <f aca="false">AVERAGE(Table27857[[#This Row],[2Ciii(a) Equal Inheritance Rights: Widows]:[2Ciii(b) Equal Inheritance Rights: Daughters]])</f>
        <v>10</v>
      </c>
      <c r="R42" s="47" t="n">
        <f aca="false">AVERAGE(M42:N42,Q42)</f>
        <v>10</v>
      </c>
      <c r="S42" s="42" t="n">
        <f aca="false">AVERAGE(F42,L42,R42)</f>
        <v>9.88937563229221</v>
      </c>
      <c r="T42" s="42" t="n">
        <v>10</v>
      </c>
      <c r="U42" s="42" t="n">
        <v>10</v>
      </c>
      <c r="V42" s="42" t="n">
        <v>10</v>
      </c>
      <c r="W42" s="42" t="n">
        <f aca="false">AVERAGE(T42:V42)</f>
        <v>10</v>
      </c>
      <c r="X42" s="42" t="n">
        <v>10</v>
      </c>
      <c r="Y42" s="42" t="n">
        <v>10</v>
      </c>
      <c r="Z42" s="42" t="n">
        <f aca="false">AVERAGE(Table27857[[#This Row],[4A Freedom to establish religious organizations]:[4B Autonomy of religious organizations]])</f>
        <v>10</v>
      </c>
      <c r="AA42" s="42" t="n">
        <v>10</v>
      </c>
      <c r="AB42" s="42" t="n">
        <v>10</v>
      </c>
      <c r="AC42" s="42" t="n">
        <v>10</v>
      </c>
      <c r="AD42" s="42" t="n">
        <v>10</v>
      </c>
      <c r="AE42" s="42" t="n">
        <v>10</v>
      </c>
      <c r="AF42" s="42" t="e">
        <f aca="false">AVERAGE(Table27857[[#This Row],[5Ci Political parties]:[5ciii educational, sporting and cultural organizations]])</f>
        <v>#N/A</v>
      </c>
      <c r="AG42" s="42" t="n">
        <v>10</v>
      </c>
      <c r="AH42" s="42" t="n">
        <v>10</v>
      </c>
      <c r="AI42" s="42" t="n">
        <v>10</v>
      </c>
      <c r="AJ42" s="42" t="e">
        <f aca="false">AVERAGE(Table27857[[#This Row],[5Di Political parties]:[5diii educational, sporting and cultural organizations5]])</f>
        <v>#N/A</v>
      </c>
      <c r="AK42" s="42" t="e">
        <f aca="false">AVERAGE(AA42,AB42,AF42,AJ42)</f>
        <v>#N/A</v>
      </c>
      <c r="AL42" s="42" t="n">
        <v>10</v>
      </c>
      <c r="AM42" s="47" t="n">
        <v>9.33333333333333</v>
      </c>
      <c r="AN42" s="47" t="n">
        <v>8.75</v>
      </c>
      <c r="AO42" s="47" t="n">
        <v>10</v>
      </c>
      <c r="AP42" s="47" t="n">
        <v>10</v>
      </c>
      <c r="AQ42" s="47" t="n">
        <f aca="false">AVERAGE(Table27857[[#This Row],[6Di Access to foreign television (cable/ satellite)]:[6Dii Access to foreign newspapers]])</f>
        <v>10</v>
      </c>
      <c r="AR42" s="47" t="n">
        <v>10</v>
      </c>
      <c r="AS42" s="42" t="n">
        <f aca="false">AVERAGE(AL42:AN42,AQ42:AR42)</f>
        <v>9.61666666666667</v>
      </c>
      <c r="AT42" s="42" t="n">
        <v>10</v>
      </c>
      <c r="AU42" s="42" t="n">
        <v>10</v>
      </c>
      <c r="AV42" s="42" t="n">
        <f aca="false">AVERAGE(Table27857[[#This Row],[7Ai Parental Authority: In marriage]:[7Aii Parental Authority: After divorce]])</f>
        <v>10</v>
      </c>
      <c r="AW42" s="42" t="n">
        <v>10</v>
      </c>
      <c r="AX42" s="42" t="n">
        <v>10</v>
      </c>
      <c r="AY42" s="42" t="n">
        <f aca="false">IFERROR(AVERAGE(AW42:AX42),"-")</f>
        <v>10</v>
      </c>
      <c r="AZ42" s="42" t="n">
        <v>10</v>
      </c>
      <c r="BA42" s="42" t="n">
        <f aca="false">AVERAGE(AV42,AZ42,AY42)</f>
        <v>10</v>
      </c>
      <c r="BB42" s="43" t="n">
        <f aca="false">AVERAGE(Table27857[[#This Row],[RULE OF LAW]],Table27857[[#This Row],[SECURITY &amp; SAFETY]],Table27857[[#This Row],[PERSONAL FREEDOM (minus Security &amp;Safety and Rule of Law)]],Table27857[[#This Row],[PERSONAL FREEDOM (minus Security &amp;Safety and Rule of Law)]])</f>
        <v>9.5899629556921</v>
      </c>
      <c r="BC42" s="44" t="n">
        <v>7.58</v>
      </c>
      <c r="BD42" s="45" t="n">
        <f aca="false">AVERAGE(Table27857[[#This Row],[PERSONAL FREEDOM]:[ECONOMIC FREEDOM]])</f>
        <v>8.58498147784605</v>
      </c>
      <c r="BE42" s="61" t="n">
        <f aca="false">RANK(BF42,$BF$2:$BF$158)</f>
        <v>4</v>
      </c>
      <c r="BF42" s="30" t="n">
        <f aca="false">ROUND(BD42, 2)</f>
        <v>8.58</v>
      </c>
      <c r="BG42" s="43" t="n">
        <f aca="false">Table27857[[#This Row],[1 Rule of Law]]</f>
        <v>8.62380952380952</v>
      </c>
      <c r="BH42" s="43" t="n">
        <f aca="false">Table27857[[#This Row],[2 Security &amp; Safety]]</f>
        <v>9.88937563229221</v>
      </c>
      <c r="BI42" s="43" t="e">
        <f aca="false">AVERAGE(AS42,W42,AK42,BA42,Z42)</f>
        <v>#N/A</v>
      </c>
    </row>
    <row r="43" customFormat="false" ht="15" hidden="false" customHeight="true" outlineLevel="0" collapsed="false">
      <c r="A43" s="41" t="s">
        <v>97</v>
      </c>
      <c r="B43" s="42" t="n">
        <v>4.9</v>
      </c>
      <c r="C43" s="42" t="n">
        <v>4.8</v>
      </c>
      <c r="D43" s="42" t="n">
        <v>3.8</v>
      </c>
      <c r="E43" s="42" t="n">
        <v>4.47460317460318</v>
      </c>
      <c r="F43" s="42" t="n">
        <v>1.16</v>
      </c>
      <c r="G43" s="42" t="n">
        <v>10</v>
      </c>
      <c r="H43" s="42" t="n">
        <v>10</v>
      </c>
      <c r="I43" s="42" t="n">
        <v>7.5</v>
      </c>
      <c r="J43" s="42" t="n">
        <v>10</v>
      </c>
      <c r="K43" s="42" t="n">
        <v>10</v>
      </c>
      <c r="L43" s="42" t="n">
        <f aca="false">AVERAGE(Table27857[[#This Row],[2Bi Disappearance]:[2Bv Terrorism Injured ]])</f>
        <v>9.5</v>
      </c>
      <c r="M43" s="42" t="n">
        <v>10</v>
      </c>
      <c r="N43" s="42" t="n">
        <v>10</v>
      </c>
      <c r="O43" s="47" t="n">
        <v>10</v>
      </c>
      <c r="P43" s="47" t="n">
        <v>10</v>
      </c>
      <c r="Q43" s="47" t="n">
        <f aca="false">AVERAGE(Table27857[[#This Row],[2Ciii(a) Equal Inheritance Rights: Widows]:[2Ciii(b) Equal Inheritance Rights: Daughters]])</f>
        <v>10</v>
      </c>
      <c r="R43" s="47" t="n">
        <f aca="false">AVERAGE(M43:N43,Q43)</f>
        <v>10</v>
      </c>
      <c r="S43" s="42" t="n">
        <f aca="false">AVERAGE(F43,L43,R43)</f>
        <v>6.88666666666667</v>
      </c>
      <c r="T43" s="42" t="n">
        <v>5</v>
      </c>
      <c r="U43" s="42" t="n">
        <v>5</v>
      </c>
      <c r="V43" s="42" t="n">
        <v>10</v>
      </c>
      <c r="W43" s="42" t="n">
        <f aca="false">AVERAGE(T43:V43)</f>
        <v>6.66666666666667</v>
      </c>
      <c r="X43" s="42" t="n">
        <v>10</v>
      </c>
      <c r="Y43" s="42" t="n">
        <v>7.5</v>
      </c>
      <c r="Z43" s="42" t="n">
        <f aca="false">AVERAGE(Table27857[[#This Row],[4A Freedom to establish religious organizations]:[4B Autonomy of religious organizations]])</f>
        <v>8.75</v>
      </c>
      <c r="AA43" s="42" t="n">
        <v>7.5</v>
      </c>
      <c r="AB43" s="42" t="n">
        <v>5</v>
      </c>
      <c r="AC43" s="42" t="n">
        <v>7.5</v>
      </c>
      <c r="AD43" s="42" t="n">
        <v>7.5</v>
      </c>
      <c r="AE43" s="42" t="n">
        <v>7.5</v>
      </c>
      <c r="AF43" s="42" t="e">
        <f aca="false">AVERAGE(Table27857[[#This Row],[5Ci Political parties]:[5ciii educational, sporting and cultural organizations]])</f>
        <v>#N/A</v>
      </c>
      <c r="AG43" s="42" t="n">
        <v>10</v>
      </c>
      <c r="AH43" s="42" t="n">
        <v>7.5</v>
      </c>
      <c r="AI43" s="42" t="n">
        <v>10</v>
      </c>
      <c r="AJ43" s="42" t="e">
        <f aca="false">AVERAGE(Table27857[[#This Row],[5Di Political parties]:[5diii educational, sporting and cultural organizations5]])</f>
        <v>#N/A</v>
      </c>
      <c r="AK43" s="42" t="e">
        <f aca="false">AVERAGE(AA43,AB43,AF43,AJ43)</f>
        <v>#N/A</v>
      </c>
      <c r="AL43" s="42" t="n">
        <v>10</v>
      </c>
      <c r="AM43" s="47" t="n">
        <v>7.33333333333333</v>
      </c>
      <c r="AN43" s="47" t="n">
        <v>5</v>
      </c>
      <c r="AO43" s="47" t="n">
        <v>10</v>
      </c>
      <c r="AP43" s="47" t="n">
        <v>10</v>
      </c>
      <c r="AQ43" s="47" t="n">
        <f aca="false">AVERAGE(Table27857[[#This Row],[6Di Access to foreign television (cable/ satellite)]:[6Dii Access to foreign newspapers]])</f>
        <v>10</v>
      </c>
      <c r="AR43" s="47" t="n">
        <v>10</v>
      </c>
      <c r="AS43" s="42" t="n">
        <f aca="false">AVERAGE(AL43:AN43,AQ43:AR43)</f>
        <v>8.46666666666667</v>
      </c>
      <c r="AT43" s="42" t="n">
        <v>10</v>
      </c>
      <c r="AU43" s="42" t="n">
        <v>10</v>
      </c>
      <c r="AV43" s="42" t="n">
        <f aca="false">AVERAGE(Table27857[[#This Row],[7Ai Parental Authority: In marriage]:[7Aii Parental Authority: After divorce]])</f>
        <v>10</v>
      </c>
      <c r="AW43" s="42" t="n">
        <v>10</v>
      </c>
      <c r="AX43" s="42" t="n">
        <v>10</v>
      </c>
      <c r="AY43" s="42" t="n">
        <f aca="false">IFERROR(AVERAGE(AW43:AX43),"-")</f>
        <v>10</v>
      </c>
      <c r="AZ43" s="42" t="n">
        <v>10</v>
      </c>
      <c r="BA43" s="42" t="n">
        <f aca="false">AVERAGE(AV43,AZ43,AY43)</f>
        <v>10</v>
      </c>
      <c r="BB43" s="43" t="n">
        <f aca="false">AVERAGE(Table27857[[#This Row],[RULE OF LAW]],Table27857[[#This Row],[SECURITY &amp; SAFETY]],Table27857[[#This Row],[PERSONAL FREEDOM (minus Security &amp;Safety and Rule of Law)]],Table27857[[#This Row],[PERSONAL FREEDOM (minus Security &amp;Safety and Rule of Law)]])</f>
        <v>6.95781746031746</v>
      </c>
      <c r="BC43" s="44" t="n">
        <v>7.23</v>
      </c>
      <c r="BD43" s="45" t="n">
        <f aca="false">AVERAGE(Table27857[[#This Row],[PERSONAL FREEDOM]:[ECONOMIC FREEDOM]])</f>
        <v>7.09390873015873</v>
      </c>
      <c r="BE43" s="61" t="n">
        <f aca="false">RANK(BF43,$BF$2:$BF$158)</f>
        <v>62</v>
      </c>
      <c r="BF43" s="30" t="n">
        <f aca="false">ROUND(BD43, 2)</f>
        <v>7.09</v>
      </c>
      <c r="BG43" s="43" t="n">
        <f aca="false">Table27857[[#This Row],[1 Rule of Law]]</f>
        <v>4.47460317460318</v>
      </c>
      <c r="BH43" s="43" t="n">
        <f aca="false">Table27857[[#This Row],[2 Security &amp; Safety]]</f>
        <v>6.88666666666667</v>
      </c>
      <c r="BI43" s="43" t="e">
        <f aca="false">AVERAGE(AS43,W43,AK43,BA43,Z43)</f>
        <v>#N/A</v>
      </c>
    </row>
    <row r="44" customFormat="false" ht="15" hidden="false" customHeight="true" outlineLevel="0" collapsed="false">
      <c r="A44" s="41" t="s">
        <v>206</v>
      </c>
      <c r="B44" s="42" t="s">
        <v>60</v>
      </c>
      <c r="C44" s="42" t="s">
        <v>60</v>
      </c>
      <c r="D44" s="42" t="s">
        <v>60</v>
      </c>
      <c r="E44" s="42" t="n">
        <v>3.435765</v>
      </c>
      <c r="F44" s="42" t="n">
        <v>8.56</v>
      </c>
      <c r="G44" s="42" t="n">
        <v>10</v>
      </c>
      <c r="H44" s="42" t="n">
        <v>10</v>
      </c>
      <c r="I44" s="42" t="n">
        <v>7.5</v>
      </c>
      <c r="J44" s="42" t="n">
        <v>10</v>
      </c>
      <c r="K44" s="42" t="n">
        <v>10</v>
      </c>
      <c r="L44" s="42" t="n">
        <f aca="false">AVERAGE(Table27857[[#This Row],[2Bi Disappearance]:[2Bv Terrorism Injured ]])</f>
        <v>9.5</v>
      </c>
      <c r="M44" s="42" t="n">
        <v>10</v>
      </c>
      <c r="N44" s="42" t="n">
        <v>7.5</v>
      </c>
      <c r="O44" s="47" t="n">
        <v>5</v>
      </c>
      <c r="P44" s="47" t="n">
        <v>5</v>
      </c>
      <c r="Q44" s="47" t="n">
        <f aca="false">AVERAGE(Table27857[[#This Row],[2Ciii(a) Equal Inheritance Rights: Widows]:[2Ciii(b) Equal Inheritance Rights: Daughters]])</f>
        <v>5</v>
      </c>
      <c r="R44" s="47" t="n">
        <f aca="false">AVERAGE(M44:N44,Q44)</f>
        <v>7.5</v>
      </c>
      <c r="S44" s="42" t="n">
        <f aca="false">AVERAGE(F44,L44,R44)</f>
        <v>8.52</v>
      </c>
      <c r="T44" s="42" t="n">
        <v>10</v>
      </c>
      <c r="U44" s="42" t="n">
        <v>10</v>
      </c>
      <c r="V44" s="42" t="n">
        <v>0</v>
      </c>
      <c r="W44" s="42" t="n">
        <f aca="false">AVERAGE(T44:V44)</f>
        <v>6.66666666666667</v>
      </c>
      <c r="X44" s="42" t="s">
        <v>60</v>
      </c>
      <c r="Y44" s="42" t="s">
        <v>60</v>
      </c>
      <c r="Z44" s="42" t="s">
        <v>60</v>
      </c>
      <c r="AA44" s="42" t="s">
        <v>60</v>
      </c>
      <c r="AB44" s="42" t="s">
        <v>60</v>
      </c>
      <c r="AC44" s="42" t="s">
        <v>60</v>
      </c>
      <c r="AD44" s="42" t="s">
        <v>60</v>
      </c>
      <c r="AE44" s="42" t="s">
        <v>60</v>
      </c>
      <c r="AF44" s="42" t="s">
        <v>60</v>
      </c>
      <c r="AG44" s="42" t="s">
        <v>60</v>
      </c>
      <c r="AH44" s="42" t="s">
        <v>60</v>
      </c>
      <c r="AI44" s="42" t="s">
        <v>60</v>
      </c>
      <c r="AJ44" s="42" t="s">
        <v>60</v>
      </c>
      <c r="AK44" s="42" t="s">
        <v>60</v>
      </c>
      <c r="AL44" s="42" t="n">
        <v>10</v>
      </c>
      <c r="AM44" s="47" t="n">
        <v>6.33333333333333</v>
      </c>
      <c r="AN44" s="47" t="n">
        <v>7.25</v>
      </c>
      <c r="AO44" s="47" t="s">
        <v>60</v>
      </c>
      <c r="AP44" s="47" t="s">
        <v>60</v>
      </c>
      <c r="AQ44" s="47" t="s">
        <v>60</v>
      </c>
      <c r="AR44" s="47" t="s">
        <v>60</v>
      </c>
      <c r="AS44" s="42" t="n">
        <f aca="false">AVERAGE(AL44:AN44,AQ44:AR44)</f>
        <v>7.86111111111111</v>
      </c>
      <c r="AT44" s="42" t="n">
        <v>5</v>
      </c>
      <c r="AU44" s="42" t="n">
        <v>5</v>
      </c>
      <c r="AV44" s="42" t="n">
        <f aca="false">AVERAGE(Table27857[[#This Row],[7Ai Parental Authority: In marriage]:[7Aii Parental Authority: After divorce]])</f>
        <v>5</v>
      </c>
      <c r="AW44" s="42" t="n">
        <v>10</v>
      </c>
      <c r="AX44" s="42" t="n">
        <v>10</v>
      </c>
      <c r="AY44" s="42" t="n">
        <f aca="false">IFERROR(AVERAGE(AW44:AX44),"-")</f>
        <v>10</v>
      </c>
      <c r="AZ44" s="42" t="n">
        <v>5</v>
      </c>
      <c r="BA44" s="42" t="n">
        <f aca="false">AVERAGE(AV44,AZ44,AY44)</f>
        <v>6.66666666666667</v>
      </c>
      <c r="BB44" s="43" t="n">
        <f aca="false">AVERAGE(Table27857[[#This Row],[RULE OF LAW]],Table27857[[#This Row],[SECURITY &amp; SAFETY]],Table27857[[#This Row],[PERSONAL FREEDOM (minus Security &amp;Safety and Rule of Law)]],Table27857[[#This Row],[PERSONAL FREEDOM (minus Security &amp;Safety and Rule of Law)]])</f>
        <v>6.52134865740741</v>
      </c>
      <c r="BC44" s="44" t="n">
        <v>6.27</v>
      </c>
      <c r="BD44" s="45" t="n">
        <f aca="false">AVERAGE(Table27857[[#This Row],[PERSONAL FREEDOM]:[ECONOMIC FREEDOM]])</f>
        <v>6.3956743287037</v>
      </c>
      <c r="BE44" s="61" t="n">
        <f aca="false">RANK(BF44,$BF$2:$BF$158)</f>
        <v>113</v>
      </c>
      <c r="BF44" s="30" t="n">
        <f aca="false">ROUND(BD44, 2)</f>
        <v>6.4</v>
      </c>
      <c r="BG44" s="43" t="n">
        <f aca="false">Table27857[[#This Row],[1 Rule of Law]]</f>
        <v>3.435765</v>
      </c>
      <c r="BH44" s="43" t="n">
        <f aca="false">Table27857[[#This Row],[2 Security &amp; Safety]]</f>
        <v>8.52</v>
      </c>
      <c r="BI44" s="43" t="n">
        <f aca="false">AVERAGE(AS44,W44,AK44,BA44,Z44)</f>
        <v>7.06481481481482</v>
      </c>
    </row>
    <row r="45" customFormat="false" ht="15" hidden="false" customHeight="true" outlineLevel="0" collapsed="false">
      <c r="A45" s="41" t="s">
        <v>98</v>
      </c>
      <c r="B45" s="42" t="n">
        <v>4.7</v>
      </c>
      <c r="C45" s="42" t="n">
        <v>4.1</v>
      </c>
      <c r="D45" s="42" t="n">
        <v>3.3</v>
      </c>
      <c r="E45" s="42" t="n">
        <v>4.01746031746032</v>
      </c>
      <c r="F45" s="42" t="n">
        <v>5.04</v>
      </c>
      <c r="G45" s="42" t="n">
        <v>10</v>
      </c>
      <c r="H45" s="42" t="n">
        <v>10</v>
      </c>
      <c r="I45" s="42" t="n">
        <v>5</v>
      </c>
      <c r="J45" s="42" t="n">
        <v>10</v>
      </c>
      <c r="K45" s="42" t="n">
        <v>10</v>
      </c>
      <c r="L45" s="42" t="n">
        <f aca="false">AVERAGE(Table27857[[#This Row],[2Bi Disappearance]:[2Bv Terrorism Injured ]])</f>
        <v>9</v>
      </c>
      <c r="M45" s="42" t="n">
        <v>10</v>
      </c>
      <c r="N45" s="42" t="n">
        <v>10</v>
      </c>
      <c r="O45" s="47" t="n">
        <v>10</v>
      </c>
      <c r="P45" s="47" t="n">
        <v>10</v>
      </c>
      <c r="Q45" s="47" t="n">
        <f aca="false">AVERAGE(Table27857[[#This Row],[2Ciii(a) Equal Inheritance Rights: Widows]:[2Ciii(b) Equal Inheritance Rights: Daughters]])</f>
        <v>10</v>
      </c>
      <c r="R45" s="47" t="n">
        <f aca="false">AVERAGE(M45:N45,Q45)</f>
        <v>10</v>
      </c>
      <c r="S45" s="42" t="n">
        <f aca="false">AVERAGE(F45,L45,R45)</f>
        <v>8.01333333333333</v>
      </c>
      <c r="T45" s="42" t="n">
        <v>10</v>
      </c>
      <c r="U45" s="42" t="n">
        <v>10</v>
      </c>
      <c r="V45" s="42" t="n">
        <v>10</v>
      </c>
      <c r="W45" s="42" t="n">
        <f aca="false">AVERAGE(T45:V45)</f>
        <v>10</v>
      </c>
      <c r="X45" s="42" t="n">
        <v>10</v>
      </c>
      <c r="Y45" s="42" t="n">
        <v>7.5</v>
      </c>
      <c r="Z45" s="42" t="n">
        <f aca="false">AVERAGE(Table27857[[#This Row],[4A Freedom to establish religious organizations]:[4B Autonomy of religious organizations]])</f>
        <v>8.75</v>
      </c>
      <c r="AA45" s="42" t="n">
        <v>10</v>
      </c>
      <c r="AB45" s="42" t="n">
        <v>10</v>
      </c>
      <c r="AC45" s="42" t="n">
        <v>7.5</v>
      </c>
      <c r="AD45" s="42" t="n">
        <v>7.5</v>
      </c>
      <c r="AE45" s="42" t="n">
        <v>7.5</v>
      </c>
      <c r="AF45" s="42" t="e">
        <f aca="false">AVERAGE(Table27857[[#This Row],[5Ci Political parties]:[5ciii educational, sporting and cultural organizations]])</f>
        <v>#N/A</v>
      </c>
      <c r="AG45" s="42" t="n">
        <v>2.5</v>
      </c>
      <c r="AH45" s="42" t="n">
        <v>2.5</v>
      </c>
      <c r="AI45" s="42" t="n">
        <v>7.5</v>
      </c>
      <c r="AJ45" s="42" t="e">
        <f aca="false">AVERAGE(Table27857[[#This Row],[5Di Political parties]:[5diii educational, sporting and cultural organizations5]])</f>
        <v>#N/A</v>
      </c>
      <c r="AK45" s="42" t="n">
        <f aca="false">AVERAGE(AA45,AB45,AF45,AJ45)</f>
        <v>7.91666666666667</v>
      </c>
      <c r="AL45" s="42" t="n">
        <v>10</v>
      </c>
      <c r="AM45" s="47" t="n">
        <v>2.66666666666667</v>
      </c>
      <c r="AN45" s="47" t="n">
        <v>3.75</v>
      </c>
      <c r="AO45" s="47" t="n">
        <v>10</v>
      </c>
      <c r="AP45" s="47" t="n">
        <v>10</v>
      </c>
      <c r="AQ45" s="47" t="n">
        <f aca="false">AVERAGE(Table27857[[#This Row],[6Di Access to foreign television (cable/ satellite)]:[6Dii Access to foreign newspapers]])</f>
        <v>10</v>
      </c>
      <c r="AR45" s="47" t="n">
        <v>10</v>
      </c>
      <c r="AS45" s="42" t="n">
        <f aca="false">AVERAGE(AL45:AN45,AQ45:AR45)</f>
        <v>7.28333333333333</v>
      </c>
      <c r="AT45" s="42" t="n">
        <v>10</v>
      </c>
      <c r="AU45" s="42" t="n">
        <v>10</v>
      </c>
      <c r="AV45" s="42" t="n">
        <f aca="false">AVERAGE(Table27857[[#This Row],[7Ai Parental Authority: In marriage]:[7Aii Parental Authority: After divorce]])</f>
        <v>10</v>
      </c>
      <c r="AW45" s="42" t="n">
        <v>10</v>
      </c>
      <c r="AX45" s="42" t="n">
        <v>10</v>
      </c>
      <c r="AY45" s="42" t="n">
        <f aca="false">IFERROR(AVERAGE(AW45:AX45),"-")</f>
        <v>10</v>
      </c>
      <c r="AZ45" s="42" t="n">
        <v>10</v>
      </c>
      <c r="BA45" s="42" t="n">
        <f aca="false">AVERAGE(AV45,AZ45,AY45)</f>
        <v>10</v>
      </c>
      <c r="BB45" s="43" t="n">
        <f aca="false">AVERAGE(Table27857[[#This Row],[RULE OF LAW]],Table27857[[#This Row],[SECURITY &amp; SAFETY]],Table27857[[#This Row],[PERSONAL FREEDOM (minus Security &amp;Safety and Rule of Law)]],Table27857[[#This Row],[PERSONAL FREEDOM (minus Security &amp;Safety and Rule of Law)]])</f>
        <v>7.40269841269841</v>
      </c>
      <c r="BC45" s="44" t="n">
        <v>5.99</v>
      </c>
      <c r="BD45" s="45" t="n">
        <f aca="false">AVERAGE(Table27857[[#This Row],[PERSONAL FREEDOM]:[ECONOMIC FREEDOM]])</f>
        <v>6.69634920634921</v>
      </c>
      <c r="BE45" s="61" t="n">
        <f aca="false">RANK(BF45,$BF$2:$BF$158)</f>
        <v>93</v>
      </c>
      <c r="BF45" s="30" t="n">
        <f aca="false">ROUND(BD45, 2)</f>
        <v>6.7</v>
      </c>
      <c r="BG45" s="43" t="n">
        <f aca="false">Table27857[[#This Row],[1 Rule of Law]]</f>
        <v>4.01746031746032</v>
      </c>
      <c r="BH45" s="43" t="n">
        <f aca="false">Table27857[[#This Row],[2 Security &amp; Safety]]</f>
        <v>8.01333333333333</v>
      </c>
      <c r="BI45" s="43" t="n">
        <f aca="false">AVERAGE(AS45,W45,AK45,BA45,Z45)</f>
        <v>8.79</v>
      </c>
    </row>
    <row r="46" customFormat="false" ht="15" hidden="false" customHeight="true" outlineLevel="0" collapsed="false">
      <c r="A46" s="41" t="s">
        <v>99</v>
      </c>
      <c r="B46" s="42" t="n">
        <v>3.1</v>
      </c>
      <c r="C46" s="42" t="n">
        <v>3.9</v>
      </c>
      <c r="D46" s="42" t="n">
        <v>4.1</v>
      </c>
      <c r="E46" s="42" t="n">
        <v>3.71428571428571</v>
      </c>
      <c r="F46" s="42" t="n">
        <v>8.64</v>
      </c>
      <c r="G46" s="42" t="n">
        <v>0</v>
      </c>
      <c r="H46" s="42" t="n">
        <v>10</v>
      </c>
      <c r="I46" s="42" t="n">
        <v>2.5</v>
      </c>
      <c r="J46" s="42" t="n">
        <v>9.07008676746368</v>
      </c>
      <c r="K46" s="42" t="n">
        <v>8.57072922063094</v>
      </c>
      <c r="L46" s="42" t="n">
        <f aca="false">AVERAGE(Table27857[[#This Row],[2Bi Disappearance]:[2Bv Terrorism Injured ]])</f>
        <v>6.02816319761892</v>
      </c>
      <c r="M46" s="42" t="n">
        <v>0.9</v>
      </c>
      <c r="N46" s="42" t="n">
        <v>7.5</v>
      </c>
      <c r="O46" s="47" t="n">
        <v>0</v>
      </c>
      <c r="P46" s="47" t="n">
        <v>0</v>
      </c>
      <c r="Q46" s="47" t="n">
        <f aca="false">AVERAGE(Table27857[[#This Row],[2Ciii(a) Equal Inheritance Rights: Widows]:[2Ciii(b) Equal Inheritance Rights: Daughters]])</f>
        <v>0</v>
      </c>
      <c r="R46" s="47" t="n">
        <f aca="false">AVERAGE(M46:N46,Q46)</f>
        <v>2.8</v>
      </c>
      <c r="S46" s="42" t="n">
        <f aca="false">AVERAGE(F46,L46,R46)</f>
        <v>5.82272106587298</v>
      </c>
      <c r="T46" s="42" t="n">
        <v>0</v>
      </c>
      <c r="U46" s="42" t="n">
        <v>10</v>
      </c>
      <c r="V46" s="42" t="n">
        <v>0</v>
      </c>
      <c r="W46" s="42" t="n">
        <f aca="false">AVERAGE(T46:V46)</f>
        <v>3.33333333333333</v>
      </c>
      <c r="X46" s="42" t="n">
        <v>2.5</v>
      </c>
      <c r="Y46" s="42" t="n">
        <v>7.5</v>
      </c>
      <c r="Z46" s="42" t="n">
        <f aca="false">AVERAGE(Table27857[[#This Row],[4A Freedom to establish religious organizations]:[4B Autonomy of religious organizations]])</f>
        <v>5</v>
      </c>
      <c r="AA46" s="42" t="n">
        <v>5</v>
      </c>
      <c r="AB46" s="42" t="n">
        <v>7.5</v>
      </c>
      <c r="AC46" s="42" t="n">
        <v>5</v>
      </c>
      <c r="AD46" s="42" t="n">
        <v>2.5</v>
      </c>
      <c r="AE46" s="42" t="n">
        <v>5</v>
      </c>
      <c r="AF46" s="42" t="e">
        <f aca="false">AVERAGE(Table27857[[#This Row],[5Ci Political parties]:[5ciii educational, sporting and cultural organizations]])</f>
        <v>#N/A</v>
      </c>
      <c r="AG46" s="42" t="n">
        <v>7.5</v>
      </c>
      <c r="AH46" s="42" t="n">
        <v>5</v>
      </c>
      <c r="AI46" s="42" t="n">
        <v>7.5</v>
      </c>
      <c r="AJ46" s="42" t="e">
        <f aca="false">AVERAGE(Table27857[[#This Row],[5Di Political parties]:[5diii educational, sporting and cultural organizations5]])</f>
        <v>#N/A</v>
      </c>
      <c r="AK46" s="42" t="n">
        <f aca="false">AVERAGE(AA46,AB46,AF46,AJ46)</f>
        <v>5.83333333333333</v>
      </c>
      <c r="AL46" s="42" t="n">
        <v>0</v>
      </c>
      <c r="AM46" s="47" t="n">
        <v>2.66666666666667</v>
      </c>
      <c r="AN46" s="47" t="n">
        <v>2.5</v>
      </c>
      <c r="AO46" s="47" t="n">
        <v>10</v>
      </c>
      <c r="AP46" s="47" t="n">
        <v>7.5</v>
      </c>
      <c r="AQ46" s="47" t="n">
        <f aca="false">AVERAGE(Table27857[[#This Row],[6Di Access to foreign television (cable/ satellite)]:[6Dii Access to foreign newspapers]])</f>
        <v>8.75</v>
      </c>
      <c r="AR46" s="47" t="n">
        <v>7.5</v>
      </c>
      <c r="AS46" s="42" t="n">
        <f aca="false">AVERAGE(AL46:AN46,AQ46:AR46)</f>
        <v>4.28333333333333</v>
      </c>
      <c r="AT46" s="42" t="n">
        <v>0</v>
      </c>
      <c r="AU46" s="42" t="n">
        <v>0</v>
      </c>
      <c r="AV46" s="42" t="n">
        <f aca="false">AVERAGE(Table27857[[#This Row],[7Ai Parental Authority: In marriage]:[7Aii Parental Authority: After divorce]])</f>
        <v>0</v>
      </c>
      <c r="AW46" s="42" t="n">
        <v>0</v>
      </c>
      <c r="AX46" s="42" t="s">
        <v>60</v>
      </c>
      <c r="AY46" s="42" t="n">
        <f aca="false">IFERROR(AVERAGE(AW46:AX46),"-")</f>
        <v>0</v>
      </c>
      <c r="AZ46" s="42" t="n">
        <v>0</v>
      </c>
      <c r="BA46" s="42" t="n">
        <f aca="false">AVERAGE(AV46,AZ46,AY46)</f>
        <v>0</v>
      </c>
      <c r="BB46" s="43" t="n">
        <f aca="false">AVERAGE(Table27857[[#This Row],[RULE OF LAW]],Table27857[[#This Row],[SECURITY &amp; SAFETY]],Table27857[[#This Row],[PERSONAL FREEDOM (minus Security &amp;Safety and Rule of Law)]],Table27857[[#This Row],[PERSONAL FREEDOM (minus Security &amp;Safety and Rule of Law)]])</f>
        <v>4.22925169503967</v>
      </c>
      <c r="BC46" s="44" t="n">
        <v>6.34</v>
      </c>
      <c r="BD46" s="45" t="n">
        <f aca="false">AVERAGE(Table27857[[#This Row],[PERSONAL FREEDOM]:[ECONOMIC FREEDOM]])</f>
        <v>5.28462584751984</v>
      </c>
      <c r="BE46" s="61" t="n">
        <f aca="false">RANK(BF46,$BF$2:$BF$158)</f>
        <v>146</v>
      </c>
      <c r="BF46" s="30" t="n">
        <f aca="false">ROUND(BD46, 2)</f>
        <v>5.28</v>
      </c>
      <c r="BG46" s="43" t="n">
        <f aca="false">Table27857[[#This Row],[1 Rule of Law]]</f>
        <v>3.71428571428571</v>
      </c>
      <c r="BH46" s="43" t="n">
        <f aca="false">Table27857[[#This Row],[2 Security &amp; Safety]]</f>
        <v>5.82272106587298</v>
      </c>
      <c r="BI46" s="43" t="n">
        <f aca="false">AVERAGE(AS46,W46,AK46,BA46,Z46)</f>
        <v>3.69</v>
      </c>
    </row>
    <row r="47" customFormat="false" ht="15" hidden="false" customHeight="true" outlineLevel="0" collapsed="false">
      <c r="A47" s="41" t="s">
        <v>101</v>
      </c>
      <c r="B47" s="42" t="n">
        <v>6.1</v>
      </c>
      <c r="C47" s="42" t="n">
        <v>4.7</v>
      </c>
      <c r="D47" s="42" t="n">
        <v>3.1</v>
      </c>
      <c r="E47" s="42" t="n">
        <v>4.63333333333333</v>
      </c>
      <c r="F47" s="42" t="n">
        <v>0</v>
      </c>
      <c r="G47" s="42" t="n">
        <v>10</v>
      </c>
      <c r="H47" s="42" t="n">
        <v>10</v>
      </c>
      <c r="I47" s="42" t="n">
        <v>7.5</v>
      </c>
      <c r="J47" s="42" t="n">
        <v>10</v>
      </c>
      <c r="K47" s="42" t="n">
        <v>10</v>
      </c>
      <c r="L47" s="42" t="n">
        <f aca="false">AVERAGE(Table27857[[#This Row],[2Bi Disappearance]:[2Bv Terrorism Injured ]])</f>
        <v>9.5</v>
      </c>
      <c r="M47" s="42" t="n">
        <v>10</v>
      </c>
      <c r="N47" s="42" t="n">
        <v>10</v>
      </c>
      <c r="O47" s="47" t="n">
        <v>10</v>
      </c>
      <c r="P47" s="47" t="n">
        <v>10</v>
      </c>
      <c r="Q47" s="47" t="n">
        <f aca="false">AVERAGE(Table27857[[#This Row],[2Ciii(a) Equal Inheritance Rights: Widows]:[2Ciii(b) Equal Inheritance Rights: Daughters]])</f>
        <v>10</v>
      </c>
      <c r="R47" s="47" t="n">
        <f aca="false">AVERAGE(M47:N47,Q47)</f>
        <v>10</v>
      </c>
      <c r="S47" s="42" t="n">
        <f aca="false">AVERAGE(F47,L47,R47)</f>
        <v>6.5</v>
      </c>
      <c r="T47" s="42" t="n">
        <v>10</v>
      </c>
      <c r="U47" s="42" t="n">
        <v>10</v>
      </c>
      <c r="V47" s="42" t="n">
        <v>10</v>
      </c>
      <c r="W47" s="42" t="n">
        <f aca="false">AVERAGE(T47:V47)</f>
        <v>10</v>
      </c>
      <c r="X47" s="42" t="n">
        <v>7.5</v>
      </c>
      <c r="Y47" s="42" t="n">
        <v>7.5</v>
      </c>
      <c r="Z47" s="42" t="n">
        <f aca="false">AVERAGE(Table27857[[#This Row],[4A Freedom to establish religious organizations]:[4B Autonomy of religious organizations]])</f>
        <v>7.5</v>
      </c>
      <c r="AA47" s="42" t="n">
        <v>7.5</v>
      </c>
      <c r="AB47" s="42" t="n">
        <v>7.5</v>
      </c>
      <c r="AC47" s="42" t="n">
        <v>7.5</v>
      </c>
      <c r="AD47" s="42" t="n">
        <v>7.5</v>
      </c>
      <c r="AE47" s="42" t="n">
        <v>7.5</v>
      </c>
      <c r="AF47" s="42" t="e">
        <f aca="false">AVERAGE(Table27857[[#This Row],[5Ci Political parties]:[5ciii educational, sporting and cultural organizations]])</f>
        <v>#N/A</v>
      </c>
      <c r="AG47" s="42" t="n">
        <v>10</v>
      </c>
      <c r="AH47" s="42" t="n">
        <v>7.5</v>
      </c>
      <c r="AI47" s="42" t="n">
        <v>7.5</v>
      </c>
      <c r="AJ47" s="42" t="e">
        <f aca="false">AVERAGE(Table27857[[#This Row],[5Di Political parties]:[5diii educational, sporting and cultural organizations5]])</f>
        <v>#N/A</v>
      </c>
      <c r="AK47" s="42" t="n">
        <f aca="false">AVERAGE(AA47,AB47,AF47,AJ47)</f>
        <v>7.70833333333333</v>
      </c>
      <c r="AL47" s="42" t="n">
        <v>10</v>
      </c>
      <c r="AM47" s="47" t="n">
        <v>7</v>
      </c>
      <c r="AN47" s="47" t="n">
        <v>6</v>
      </c>
      <c r="AO47" s="47" t="n">
        <v>7.5</v>
      </c>
      <c r="AP47" s="47" t="n">
        <v>7.5</v>
      </c>
      <c r="AQ47" s="47" t="n">
        <f aca="false">AVERAGE(Table27857[[#This Row],[6Di Access to foreign television (cable/ satellite)]:[6Dii Access to foreign newspapers]])</f>
        <v>7.5</v>
      </c>
      <c r="AR47" s="47" t="n">
        <v>7.5</v>
      </c>
      <c r="AS47" s="42" t="n">
        <f aca="false">AVERAGE(AL47:AN47,AQ47:AR47)</f>
        <v>7.6</v>
      </c>
      <c r="AT47" s="42" t="n">
        <v>10</v>
      </c>
      <c r="AU47" s="42" t="n">
        <v>10</v>
      </c>
      <c r="AV47" s="42" t="n">
        <f aca="false">AVERAGE(Table27857[[#This Row],[7Ai Parental Authority: In marriage]:[7Aii Parental Authority: After divorce]])</f>
        <v>10</v>
      </c>
      <c r="AW47" s="42" t="n">
        <v>10</v>
      </c>
      <c r="AX47" s="42" t="n">
        <v>10</v>
      </c>
      <c r="AY47" s="42" t="n">
        <f aca="false">IFERROR(AVERAGE(AW47:AX47),"-")</f>
        <v>10</v>
      </c>
      <c r="AZ47" s="42" t="n">
        <v>10</v>
      </c>
      <c r="BA47" s="42" t="n">
        <f aca="false">AVERAGE(AV47,AZ47,AY47)</f>
        <v>10</v>
      </c>
      <c r="BB47" s="43" t="n">
        <f aca="false">AVERAGE(Table27857[[#This Row],[RULE OF LAW]],Table27857[[#This Row],[SECURITY &amp; SAFETY]],Table27857[[#This Row],[PERSONAL FREEDOM (minus Security &amp;Safety and Rule of Law)]],Table27857[[#This Row],[PERSONAL FREEDOM (minus Security &amp;Safety and Rule of Law)]])</f>
        <v>7.06416666666667</v>
      </c>
      <c r="BC47" s="44" t="n">
        <v>7.25</v>
      </c>
      <c r="BD47" s="45" t="n">
        <f aca="false">AVERAGE(Table27857[[#This Row],[PERSONAL FREEDOM]:[ECONOMIC FREEDOM]])</f>
        <v>7.15708333333333</v>
      </c>
      <c r="BE47" s="61" t="n">
        <f aca="false">RANK(BF47,$BF$2:$BF$158)</f>
        <v>59</v>
      </c>
      <c r="BF47" s="30" t="n">
        <f aca="false">ROUND(BD47, 2)</f>
        <v>7.16</v>
      </c>
      <c r="BG47" s="43" t="n">
        <f aca="false">Table27857[[#This Row],[1 Rule of Law]]</f>
        <v>4.63333333333333</v>
      </c>
      <c r="BH47" s="43" t="n">
        <f aca="false">Table27857[[#This Row],[2 Security &amp; Safety]]</f>
        <v>6.5</v>
      </c>
      <c r="BI47" s="43" t="n">
        <f aca="false">AVERAGE(AS47,W47,AK47,BA47,Z47)</f>
        <v>8.56166666666667</v>
      </c>
    </row>
    <row r="48" customFormat="false" ht="15" hidden="false" customHeight="true" outlineLevel="0" collapsed="false">
      <c r="A48" s="41" t="s">
        <v>102</v>
      </c>
      <c r="B48" s="42" t="n">
        <v>8.2</v>
      </c>
      <c r="C48" s="42" t="n">
        <v>7.2</v>
      </c>
      <c r="D48" s="42" t="n">
        <v>7.2</v>
      </c>
      <c r="E48" s="42" t="n">
        <v>7.54920634920635</v>
      </c>
      <c r="F48" s="42" t="n">
        <v>8</v>
      </c>
      <c r="G48" s="42" t="n">
        <v>10</v>
      </c>
      <c r="H48" s="42" t="n">
        <v>10</v>
      </c>
      <c r="I48" s="42" t="n">
        <v>10</v>
      </c>
      <c r="J48" s="42" t="n">
        <v>10</v>
      </c>
      <c r="K48" s="42" t="n">
        <v>10</v>
      </c>
      <c r="L48" s="42" t="n">
        <f aca="false">AVERAGE(Table27857[[#This Row],[2Bi Disappearance]:[2Bv Terrorism Injured ]])</f>
        <v>10</v>
      </c>
      <c r="M48" s="42" t="n">
        <v>10</v>
      </c>
      <c r="N48" s="42" t="n">
        <v>10</v>
      </c>
      <c r="O48" s="47" t="n">
        <v>10</v>
      </c>
      <c r="P48" s="47" t="n">
        <v>10</v>
      </c>
      <c r="Q48" s="47" t="n">
        <f aca="false">AVERAGE(Table27857[[#This Row],[2Ciii(a) Equal Inheritance Rights: Widows]:[2Ciii(b) Equal Inheritance Rights: Daughters]])</f>
        <v>10</v>
      </c>
      <c r="R48" s="47" t="n">
        <f aca="false">AVERAGE(M48:N48,Q48)</f>
        <v>10</v>
      </c>
      <c r="S48" s="42" t="n">
        <f aca="false">AVERAGE(F48,L48,R48)</f>
        <v>9.33333333333333</v>
      </c>
      <c r="T48" s="42" t="n">
        <v>10</v>
      </c>
      <c r="U48" s="42" t="n">
        <v>10</v>
      </c>
      <c r="V48" s="42" t="n">
        <v>10</v>
      </c>
      <c r="W48" s="42" t="n">
        <f aca="false">AVERAGE(T48:V48)</f>
        <v>10</v>
      </c>
      <c r="X48" s="42" t="n">
        <v>5</v>
      </c>
      <c r="Y48" s="42" t="n">
        <v>10</v>
      </c>
      <c r="Z48" s="42" t="n">
        <f aca="false">AVERAGE(Table27857[[#This Row],[4A Freedom to establish religious organizations]:[4B Autonomy of religious organizations]])</f>
        <v>7.5</v>
      </c>
      <c r="AA48" s="42" t="n">
        <v>10</v>
      </c>
      <c r="AB48" s="42" t="n">
        <v>7.5</v>
      </c>
      <c r="AC48" s="42" t="n">
        <v>10</v>
      </c>
      <c r="AD48" s="42" t="n">
        <v>10</v>
      </c>
      <c r="AE48" s="42" t="n">
        <v>10</v>
      </c>
      <c r="AF48" s="42" t="e">
        <f aca="false">AVERAGE(Table27857[[#This Row],[5Ci Political parties]:[5ciii educational, sporting and cultural organizations]])</f>
        <v>#N/A</v>
      </c>
      <c r="AG48" s="42" t="n">
        <v>10</v>
      </c>
      <c r="AH48" s="42" t="n">
        <v>10</v>
      </c>
      <c r="AI48" s="42" t="n">
        <v>10</v>
      </c>
      <c r="AJ48" s="42" t="e">
        <f aca="false">AVERAGE(Table27857[[#This Row],[5Di Political parties]:[5diii educational, sporting and cultural organizations5]])</f>
        <v>#N/A</v>
      </c>
      <c r="AK48" s="42" t="n">
        <f aca="false">AVERAGE(AA48,AB48,AF48,AJ48)</f>
        <v>9.375</v>
      </c>
      <c r="AL48" s="42" t="n">
        <v>10</v>
      </c>
      <c r="AM48" s="47" t="n">
        <v>8.33333333333333</v>
      </c>
      <c r="AN48" s="47" t="n">
        <v>9</v>
      </c>
      <c r="AO48" s="47" t="n">
        <v>10</v>
      </c>
      <c r="AP48" s="47" t="n">
        <v>10</v>
      </c>
      <c r="AQ48" s="47" t="n">
        <f aca="false">AVERAGE(Table27857[[#This Row],[6Di Access to foreign television (cable/ satellite)]:[6Dii Access to foreign newspapers]])</f>
        <v>10</v>
      </c>
      <c r="AR48" s="47" t="n">
        <v>10</v>
      </c>
      <c r="AS48" s="42" t="n">
        <f aca="false">AVERAGE(AL48:AN48,AQ48:AR48)</f>
        <v>9.46666666666667</v>
      </c>
      <c r="AT48" s="42" t="n">
        <v>10</v>
      </c>
      <c r="AU48" s="42" t="n">
        <v>10</v>
      </c>
      <c r="AV48" s="42" t="n">
        <f aca="false">AVERAGE(Table27857[[#This Row],[7Ai Parental Authority: In marriage]:[7Aii Parental Authority: After divorce]])</f>
        <v>10</v>
      </c>
      <c r="AW48" s="42" t="n">
        <v>10</v>
      </c>
      <c r="AX48" s="42" t="n">
        <v>10</v>
      </c>
      <c r="AY48" s="42" t="n">
        <f aca="false">IFERROR(AVERAGE(AW48:AX48),"-")</f>
        <v>10</v>
      </c>
      <c r="AZ48" s="42" t="n">
        <v>10</v>
      </c>
      <c r="BA48" s="42" t="n">
        <f aca="false">AVERAGE(AV48,AZ48,AY48)</f>
        <v>10</v>
      </c>
      <c r="BB48" s="43" t="n">
        <f aca="false">AVERAGE(Table27857[[#This Row],[RULE OF LAW]],Table27857[[#This Row],[SECURITY &amp; SAFETY]],Table27857[[#This Row],[PERSONAL FREEDOM (minus Security &amp;Safety and Rule of Law)]],Table27857[[#This Row],[PERSONAL FREEDOM (minus Security &amp;Safety and Rule of Law)]])</f>
        <v>8.85480158730159</v>
      </c>
      <c r="BC48" s="44" t="n">
        <v>7.58</v>
      </c>
      <c r="BD48" s="45" t="n">
        <f aca="false">AVERAGE(Table27857[[#This Row],[PERSONAL FREEDOM]:[ECONOMIC FREEDOM]])</f>
        <v>8.21740079365079</v>
      </c>
      <c r="BE48" s="61" t="n">
        <f aca="false">RANK(BF48,$BF$2:$BF$158)</f>
        <v>19</v>
      </c>
      <c r="BF48" s="30" t="n">
        <f aca="false">ROUND(BD48, 2)</f>
        <v>8.22</v>
      </c>
      <c r="BG48" s="43" t="n">
        <f aca="false">Table27857[[#This Row],[1 Rule of Law]]</f>
        <v>7.54920634920635</v>
      </c>
      <c r="BH48" s="43" t="n">
        <f aca="false">Table27857[[#This Row],[2 Security &amp; Safety]]</f>
        <v>9.33333333333333</v>
      </c>
      <c r="BI48" s="43" t="n">
        <f aca="false">AVERAGE(AS48,W48,AK48,BA48,Z48)</f>
        <v>9.26833333333333</v>
      </c>
    </row>
    <row r="49" customFormat="false" ht="15" hidden="false" customHeight="true" outlineLevel="0" collapsed="false">
      <c r="A49" s="41" t="s">
        <v>103</v>
      </c>
      <c r="B49" s="42" t="n">
        <v>3</v>
      </c>
      <c r="C49" s="42" t="n">
        <v>3.9</v>
      </c>
      <c r="D49" s="42" t="n">
        <v>4.5</v>
      </c>
      <c r="E49" s="42" t="n">
        <v>3.8047619047619</v>
      </c>
      <c r="F49" s="42" t="n">
        <v>5.2</v>
      </c>
      <c r="G49" s="42" t="n">
        <v>5</v>
      </c>
      <c r="H49" s="42" t="n">
        <v>9.72856273240626</v>
      </c>
      <c r="I49" s="42" t="n">
        <v>5</v>
      </c>
      <c r="J49" s="42" t="n">
        <v>9.95417292884781</v>
      </c>
      <c r="K49" s="42" t="n">
        <v>10</v>
      </c>
      <c r="L49" s="42" t="n">
        <f aca="false">AVERAGE(Table27857[[#This Row],[2Bi Disappearance]:[2Bv Terrorism Injured ]])</f>
        <v>7.93654713225081</v>
      </c>
      <c r="M49" s="42" t="n">
        <v>2.6</v>
      </c>
      <c r="N49" s="42" t="n">
        <v>10</v>
      </c>
      <c r="O49" s="47" t="n">
        <v>5</v>
      </c>
      <c r="P49" s="47" t="n">
        <v>5</v>
      </c>
      <c r="Q49" s="47" t="n">
        <f aca="false">AVERAGE(Table27857[[#This Row],[2Ciii(a) Equal Inheritance Rights: Widows]:[2Ciii(b) Equal Inheritance Rights: Daughters]])</f>
        <v>5</v>
      </c>
      <c r="R49" s="47" t="n">
        <f aca="false">AVERAGE(M49:N49,Q49)</f>
        <v>5.86666666666667</v>
      </c>
      <c r="S49" s="42" t="n">
        <f aca="false">AVERAGE(F49,L49,R49)</f>
        <v>6.33440459963916</v>
      </c>
      <c r="T49" s="42" t="n">
        <v>5</v>
      </c>
      <c r="U49" s="42" t="n">
        <v>10</v>
      </c>
      <c r="V49" s="42" t="n">
        <v>10</v>
      </c>
      <c r="W49" s="42" t="n">
        <f aca="false">AVERAGE(T49:V49)</f>
        <v>8.33333333333333</v>
      </c>
      <c r="X49" s="42" t="n">
        <v>2.5</v>
      </c>
      <c r="Y49" s="42" t="n">
        <v>7.5</v>
      </c>
      <c r="Z49" s="42" t="n">
        <f aca="false">AVERAGE(Table27857[[#This Row],[4A Freedom to establish religious organizations]:[4B Autonomy of religious organizations]])</f>
        <v>5</v>
      </c>
      <c r="AA49" s="42" t="n">
        <v>5</v>
      </c>
      <c r="AB49" s="42" t="n">
        <v>2.5</v>
      </c>
      <c r="AC49" s="42" t="n">
        <v>7.5</v>
      </c>
      <c r="AD49" s="42" t="n">
        <v>5</v>
      </c>
      <c r="AE49" s="42" t="n">
        <v>5</v>
      </c>
      <c r="AF49" s="42" t="e">
        <f aca="false">AVERAGE(Table27857[[#This Row],[5Ci Political parties]:[5ciii educational, sporting and cultural organizations]])</f>
        <v>#N/A</v>
      </c>
      <c r="AG49" s="42" t="n">
        <v>2.5</v>
      </c>
      <c r="AH49" s="42" t="n">
        <v>2.5</v>
      </c>
      <c r="AI49" s="42" t="n">
        <v>2.5</v>
      </c>
      <c r="AJ49" s="42" t="e">
        <f aca="false">AVERAGE(Table27857[[#This Row],[5Di Political parties]:[5diii educational, sporting and cultural organizations5]])</f>
        <v>#N/A</v>
      </c>
      <c r="AK49" s="42" t="n">
        <f aca="false">AVERAGE(AA49,AB49,AF49,AJ49)</f>
        <v>3.95833333333333</v>
      </c>
      <c r="AL49" s="42" t="n">
        <v>10</v>
      </c>
      <c r="AM49" s="47" t="n">
        <v>1</v>
      </c>
      <c r="AN49" s="47" t="n">
        <v>1.25</v>
      </c>
      <c r="AO49" s="47" t="n">
        <v>7.5</v>
      </c>
      <c r="AP49" s="47" t="n">
        <v>7.5</v>
      </c>
      <c r="AQ49" s="47" t="n">
        <f aca="false">AVERAGE(Table27857[[#This Row],[6Di Access to foreign television (cable/ satellite)]:[6Dii Access to foreign newspapers]])</f>
        <v>7.5</v>
      </c>
      <c r="AR49" s="47" t="n">
        <v>7.5</v>
      </c>
      <c r="AS49" s="42" t="n">
        <f aca="false">AVERAGE(AL49:AN49,AQ49:AR49)</f>
        <v>5.45</v>
      </c>
      <c r="AT49" s="42" t="n">
        <v>10</v>
      </c>
      <c r="AU49" s="42" t="n">
        <v>10</v>
      </c>
      <c r="AV49" s="42" t="n">
        <f aca="false">AVERAGE(Table27857[[#This Row],[7Ai Parental Authority: In marriage]:[7Aii Parental Authority: After divorce]])</f>
        <v>10</v>
      </c>
      <c r="AW49" s="42" t="n">
        <v>0</v>
      </c>
      <c r="AX49" s="42" t="n">
        <v>0</v>
      </c>
      <c r="AY49" s="42" t="n">
        <f aca="false">IFERROR(AVERAGE(AW49:AX49),"-")</f>
        <v>0</v>
      </c>
      <c r="AZ49" s="42" t="n">
        <v>10</v>
      </c>
      <c r="BA49" s="42" t="n">
        <f aca="false">AVERAGE(AV49,AZ49,AY49)</f>
        <v>6.66666666666667</v>
      </c>
      <c r="BB49" s="43" t="n">
        <f aca="false">AVERAGE(Table27857[[#This Row],[RULE OF LAW]],Table27857[[#This Row],[SECURITY &amp; SAFETY]],Table27857[[#This Row],[PERSONAL FREEDOM (minus Security &amp;Safety and Rule of Law)]],Table27857[[#This Row],[PERSONAL FREEDOM (minus Security &amp;Safety and Rule of Law)]])</f>
        <v>5.4756249594336</v>
      </c>
      <c r="BC49" s="44" t="n">
        <v>5.68</v>
      </c>
      <c r="BD49" s="45" t="n">
        <f aca="false">AVERAGE(Table27857[[#This Row],[PERSONAL FREEDOM]:[ECONOMIC FREEDOM]])</f>
        <v>5.5778124797168</v>
      </c>
      <c r="BE49" s="61" t="n">
        <f aca="false">RANK(BF49,$BF$2:$BF$158)</f>
        <v>142</v>
      </c>
      <c r="BF49" s="30" t="n">
        <f aca="false">ROUND(BD49, 2)</f>
        <v>5.58</v>
      </c>
      <c r="BG49" s="43" t="n">
        <f aca="false">Table27857[[#This Row],[1 Rule of Law]]</f>
        <v>3.8047619047619</v>
      </c>
      <c r="BH49" s="43" t="n">
        <f aca="false">Table27857[[#This Row],[2 Security &amp; Safety]]</f>
        <v>6.33440459963916</v>
      </c>
      <c r="BI49" s="43" t="n">
        <f aca="false">AVERAGE(AS49,W49,AK49,BA49,Z49)</f>
        <v>5.88166666666667</v>
      </c>
    </row>
    <row r="50" customFormat="false" ht="15" hidden="false" customHeight="true" outlineLevel="0" collapsed="false">
      <c r="A50" s="41" t="s">
        <v>104</v>
      </c>
      <c r="B50" s="42" t="s">
        <v>60</v>
      </c>
      <c r="C50" s="42" t="s">
        <v>60</v>
      </c>
      <c r="D50" s="42" t="s">
        <v>60</v>
      </c>
      <c r="E50" s="42" t="n">
        <v>4.030938</v>
      </c>
      <c r="F50" s="42" t="n">
        <v>8.4</v>
      </c>
      <c r="G50" s="42" t="n">
        <v>10</v>
      </c>
      <c r="H50" s="42" t="n">
        <v>10</v>
      </c>
      <c r="I50" s="42" t="s">
        <v>60</v>
      </c>
      <c r="J50" s="42" t="n">
        <v>10</v>
      </c>
      <c r="K50" s="42" t="n">
        <v>10</v>
      </c>
      <c r="L50" s="42" t="n">
        <f aca="false">AVERAGE(Table27857[[#This Row],[2Bi Disappearance]:[2Bv Terrorism Injured ]])</f>
        <v>10</v>
      </c>
      <c r="M50" s="42" t="n">
        <v>10</v>
      </c>
      <c r="N50" s="42" t="n">
        <v>7.5</v>
      </c>
      <c r="O50" s="47" t="n">
        <v>5</v>
      </c>
      <c r="P50" s="47" t="n">
        <v>5</v>
      </c>
      <c r="Q50" s="47" t="n">
        <f aca="false">AVERAGE(Table27857[[#This Row],[2Ciii(a) Equal Inheritance Rights: Widows]:[2Ciii(b) Equal Inheritance Rights: Daughters]])</f>
        <v>5</v>
      </c>
      <c r="R50" s="47" t="n">
        <f aca="false">AVERAGE(M50:N50,Q50)</f>
        <v>7.5</v>
      </c>
      <c r="S50" s="42" t="n">
        <f aca="false">AVERAGE(F50,L50,R50)</f>
        <v>8.63333333333333</v>
      </c>
      <c r="T50" s="42" t="n">
        <v>5</v>
      </c>
      <c r="U50" s="42" t="n">
        <v>10</v>
      </c>
      <c r="V50" s="42" t="n">
        <v>10</v>
      </c>
      <c r="W50" s="42" t="n">
        <f aca="false">AVERAGE(T50:V50)</f>
        <v>8.33333333333333</v>
      </c>
      <c r="X50" s="42" t="s">
        <v>60</v>
      </c>
      <c r="Y50" s="42" t="s">
        <v>60</v>
      </c>
      <c r="Z50" s="42" t="s">
        <v>60</v>
      </c>
      <c r="AA50" s="42" t="s">
        <v>60</v>
      </c>
      <c r="AB50" s="42" t="s">
        <v>60</v>
      </c>
      <c r="AC50" s="42" t="s">
        <v>60</v>
      </c>
      <c r="AD50" s="42" t="s">
        <v>60</v>
      </c>
      <c r="AE50" s="42" t="s">
        <v>60</v>
      </c>
      <c r="AF50" s="42" t="s">
        <v>60</v>
      </c>
      <c r="AG50" s="42" t="s">
        <v>60</v>
      </c>
      <c r="AH50" s="42" t="s">
        <v>60</v>
      </c>
      <c r="AI50" s="42" t="s">
        <v>60</v>
      </c>
      <c r="AJ50" s="42" t="s">
        <v>60</v>
      </c>
      <c r="AK50" s="42" t="s">
        <v>60</v>
      </c>
      <c r="AL50" s="42" t="n">
        <v>10</v>
      </c>
      <c r="AM50" s="47" t="n">
        <v>4</v>
      </c>
      <c r="AN50" s="47" t="n">
        <v>4</v>
      </c>
      <c r="AO50" s="47" t="s">
        <v>60</v>
      </c>
      <c r="AP50" s="47" t="s">
        <v>60</v>
      </c>
      <c r="AQ50" s="47" t="s">
        <v>60</v>
      </c>
      <c r="AR50" s="47" t="s">
        <v>60</v>
      </c>
      <c r="AS50" s="42" t="n">
        <f aca="false">AVERAGE(AL50:AN50,AQ50:AR50)</f>
        <v>6</v>
      </c>
      <c r="AT50" s="42" t="n">
        <v>10</v>
      </c>
      <c r="AU50" s="42" t="n">
        <v>10</v>
      </c>
      <c r="AV50" s="42" t="n">
        <f aca="false">AVERAGE(Table27857[[#This Row],[7Ai Parental Authority: In marriage]:[7Aii Parental Authority: After divorce]])</f>
        <v>10</v>
      </c>
      <c r="AW50" s="42" t="n">
        <v>10</v>
      </c>
      <c r="AX50" s="42" t="n">
        <v>10</v>
      </c>
      <c r="AY50" s="42" t="n">
        <f aca="false">IFERROR(AVERAGE(AW50:AX50),"-")</f>
        <v>10</v>
      </c>
      <c r="AZ50" s="42" t="n">
        <v>10</v>
      </c>
      <c r="BA50" s="42" t="n">
        <f aca="false">AVERAGE(AV50,AZ50,AY50)</f>
        <v>10</v>
      </c>
      <c r="BB50" s="43" t="n">
        <f aca="false">AVERAGE(Table27857[[#This Row],[RULE OF LAW]],Table27857[[#This Row],[SECURITY &amp; SAFETY]],Table27857[[#This Row],[PERSONAL FREEDOM (minus Security &amp;Safety and Rule of Law)]],Table27857[[#This Row],[PERSONAL FREEDOM (minus Security &amp;Safety and Rule of Law)]])</f>
        <v>7.22162338888889</v>
      </c>
      <c r="BC50" s="44" t="n">
        <v>6.86</v>
      </c>
      <c r="BD50" s="45" t="n">
        <f aca="false">AVERAGE(Table27857[[#This Row],[PERSONAL FREEDOM]:[ECONOMIC FREEDOM]])</f>
        <v>7.04081169444445</v>
      </c>
      <c r="BE50" s="61" t="n">
        <f aca="false">RANK(BF50,$BF$2:$BF$158)</f>
        <v>64</v>
      </c>
      <c r="BF50" s="30" t="n">
        <f aca="false">ROUND(BD50, 2)</f>
        <v>7.04</v>
      </c>
      <c r="BG50" s="43" t="n">
        <f aca="false">Table27857[[#This Row],[1 Rule of Law]]</f>
        <v>4.030938</v>
      </c>
      <c r="BH50" s="43" t="n">
        <f aca="false">Table27857[[#This Row],[2 Security &amp; Safety]]</f>
        <v>8.63333333333333</v>
      </c>
      <c r="BI50" s="43" t="n">
        <f aca="false">AVERAGE(AS50,W50,AK50,BA50,Z50)</f>
        <v>8.11111111111111</v>
      </c>
    </row>
    <row r="51" customFormat="false" ht="15" hidden="false" customHeight="true" outlineLevel="0" collapsed="false">
      <c r="A51" s="41" t="s">
        <v>105</v>
      </c>
      <c r="B51" s="42" t="n">
        <v>9.7</v>
      </c>
      <c r="C51" s="42" t="n">
        <v>7.5</v>
      </c>
      <c r="D51" s="42" t="n">
        <v>8.5</v>
      </c>
      <c r="E51" s="42" t="n">
        <v>8.56031746031746</v>
      </c>
      <c r="F51" s="42" t="n">
        <v>9.36</v>
      </c>
      <c r="G51" s="42" t="n">
        <v>10</v>
      </c>
      <c r="H51" s="42" t="n">
        <v>10</v>
      </c>
      <c r="I51" s="42" t="n">
        <v>10</v>
      </c>
      <c r="J51" s="42" t="n">
        <v>10</v>
      </c>
      <c r="K51" s="42" t="n">
        <v>10</v>
      </c>
      <c r="L51" s="42" t="n">
        <f aca="false">AVERAGE(Table27857[[#This Row],[2Bi Disappearance]:[2Bv Terrorism Injured ]])</f>
        <v>10</v>
      </c>
      <c r="M51" s="42" t="n">
        <v>10</v>
      </c>
      <c r="N51" s="42" t="n">
        <v>10</v>
      </c>
      <c r="O51" s="47" t="n">
        <v>10</v>
      </c>
      <c r="P51" s="47" t="n">
        <v>10</v>
      </c>
      <c r="Q51" s="47" t="n">
        <f aca="false">AVERAGE(Table27857[[#This Row],[2Ciii(a) Equal Inheritance Rights: Widows]:[2Ciii(b) Equal Inheritance Rights: Daughters]])</f>
        <v>10</v>
      </c>
      <c r="R51" s="47" t="n">
        <f aca="false">AVERAGE(M51:N51,Q51)</f>
        <v>10</v>
      </c>
      <c r="S51" s="42" t="n">
        <f aca="false">AVERAGE(F51,L51,R51)</f>
        <v>9.78666666666667</v>
      </c>
      <c r="T51" s="42" t="n">
        <v>10</v>
      </c>
      <c r="U51" s="42" t="n">
        <v>10</v>
      </c>
      <c r="V51" s="42" t="n">
        <v>10</v>
      </c>
      <c r="W51" s="42" t="n">
        <f aca="false">AVERAGE(T51:V51)</f>
        <v>10</v>
      </c>
      <c r="X51" s="42" t="n">
        <v>10</v>
      </c>
      <c r="Y51" s="42" t="n">
        <v>7.5</v>
      </c>
      <c r="Z51" s="42" t="n">
        <f aca="false">AVERAGE(Table27857[[#This Row],[4A Freedom to establish religious organizations]:[4B Autonomy of religious organizations]])</f>
        <v>8.75</v>
      </c>
      <c r="AA51" s="42" t="n">
        <v>10</v>
      </c>
      <c r="AB51" s="42" t="n">
        <v>10</v>
      </c>
      <c r="AC51" s="42" t="n">
        <v>10</v>
      </c>
      <c r="AD51" s="42" t="n">
        <v>10</v>
      </c>
      <c r="AE51" s="42" t="n">
        <v>10</v>
      </c>
      <c r="AF51" s="42" t="e">
        <f aca="false">AVERAGE(Table27857[[#This Row],[5Ci Political parties]:[5ciii educational, sporting and cultural organizations]])</f>
        <v>#N/A</v>
      </c>
      <c r="AG51" s="42" t="n">
        <v>10</v>
      </c>
      <c r="AH51" s="42" t="n">
        <v>10</v>
      </c>
      <c r="AI51" s="42" t="n">
        <v>10</v>
      </c>
      <c r="AJ51" s="42" t="e">
        <f aca="false">AVERAGE(Table27857[[#This Row],[5Di Political parties]:[5diii educational, sporting and cultural organizations5]])</f>
        <v>#N/A</v>
      </c>
      <c r="AK51" s="42" t="n">
        <f aca="false">AVERAGE(AA51,AB51,AF51,AJ51)</f>
        <v>10</v>
      </c>
      <c r="AL51" s="42" t="n">
        <v>10</v>
      </c>
      <c r="AM51" s="47" t="n">
        <v>8.66666666666667</v>
      </c>
      <c r="AN51" s="47" t="n">
        <v>9.25</v>
      </c>
      <c r="AO51" s="47" t="n">
        <v>10</v>
      </c>
      <c r="AP51" s="47" t="n">
        <v>10</v>
      </c>
      <c r="AQ51" s="47" t="n">
        <f aca="false">AVERAGE(Table27857[[#This Row],[6Di Access to foreign television (cable/ satellite)]:[6Dii Access to foreign newspapers]])</f>
        <v>10</v>
      </c>
      <c r="AR51" s="47" t="n">
        <v>10</v>
      </c>
      <c r="AS51" s="42" t="n">
        <f aca="false">AVERAGE(AL51:AN51,AQ51:AR51)</f>
        <v>9.58333333333333</v>
      </c>
      <c r="AT51" s="42" t="n">
        <v>10</v>
      </c>
      <c r="AU51" s="42" t="n">
        <v>10</v>
      </c>
      <c r="AV51" s="42" t="n">
        <f aca="false">AVERAGE(Table27857[[#This Row],[7Ai Parental Authority: In marriage]:[7Aii Parental Authority: After divorce]])</f>
        <v>10</v>
      </c>
      <c r="AW51" s="42" t="n">
        <v>10</v>
      </c>
      <c r="AX51" s="42" t="n">
        <v>10</v>
      </c>
      <c r="AY51" s="42" t="n">
        <f aca="false">IFERROR(AVERAGE(AW51:AX51),"-")</f>
        <v>10</v>
      </c>
      <c r="AZ51" s="42" t="n">
        <v>10</v>
      </c>
      <c r="BA51" s="42" t="n">
        <f aca="false">AVERAGE(AV51,AZ51,AY51)</f>
        <v>10</v>
      </c>
      <c r="BB51" s="43" t="n">
        <f aca="false">AVERAGE(Table27857[[#This Row],[RULE OF LAW]],Table27857[[#This Row],[SECURITY &amp; SAFETY]],Table27857[[#This Row],[PERSONAL FREEDOM (minus Security &amp;Safety and Rule of Law)]],Table27857[[#This Row],[PERSONAL FREEDOM (minus Security &amp;Safety and Rule of Law)]])</f>
        <v>9.42007936507936</v>
      </c>
      <c r="BC51" s="44" t="n">
        <v>7.61</v>
      </c>
      <c r="BD51" s="45" t="n">
        <f aca="false">AVERAGE(Table27857[[#This Row],[PERSONAL FREEDOM]:[ECONOMIC FREEDOM]])</f>
        <v>8.51503968253968</v>
      </c>
      <c r="BE51" s="61" t="n">
        <f aca="false">RANK(BF51,$BF$2:$BF$158)</f>
        <v>9</v>
      </c>
      <c r="BF51" s="30" t="n">
        <f aca="false">ROUND(BD51, 2)</f>
        <v>8.52</v>
      </c>
      <c r="BG51" s="43" t="n">
        <f aca="false">Table27857[[#This Row],[1 Rule of Law]]</f>
        <v>8.56031746031746</v>
      </c>
      <c r="BH51" s="43" t="n">
        <f aca="false">Table27857[[#This Row],[2 Security &amp; Safety]]</f>
        <v>9.78666666666667</v>
      </c>
      <c r="BI51" s="43" t="n">
        <f aca="false">AVERAGE(AS51,W51,AK51,BA51,Z51)</f>
        <v>9.66666666666667</v>
      </c>
    </row>
    <row r="52" customFormat="false" ht="15" hidden="false" customHeight="true" outlineLevel="0" collapsed="false">
      <c r="A52" s="41" t="s">
        <v>106</v>
      </c>
      <c r="B52" s="42" t="n">
        <v>7.3</v>
      </c>
      <c r="C52" s="42" t="n">
        <v>6.9</v>
      </c>
      <c r="D52" s="42" t="n">
        <v>6.5</v>
      </c>
      <c r="E52" s="42" t="n">
        <v>6.91428571428571</v>
      </c>
      <c r="F52" s="42" t="n">
        <v>9.6</v>
      </c>
      <c r="G52" s="42" t="n">
        <v>10</v>
      </c>
      <c r="H52" s="42" t="n">
        <v>10</v>
      </c>
      <c r="I52" s="42" t="n">
        <v>7.5</v>
      </c>
      <c r="J52" s="42" t="n">
        <v>9.97977514961914</v>
      </c>
      <c r="K52" s="42" t="n">
        <v>9.98786508977149</v>
      </c>
      <c r="L52" s="42" t="n">
        <f aca="false">AVERAGE(Table27857[[#This Row],[2Bi Disappearance]:[2Bv Terrorism Injured ]])</f>
        <v>9.49352804787813</v>
      </c>
      <c r="M52" s="42" t="n">
        <v>10</v>
      </c>
      <c r="N52" s="42" t="n">
        <v>10</v>
      </c>
      <c r="O52" s="47" t="n">
        <v>10</v>
      </c>
      <c r="P52" s="47" t="n">
        <v>10</v>
      </c>
      <c r="Q52" s="47" t="n">
        <f aca="false">AVERAGE(Table27857[[#This Row],[2Ciii(a) Equal Inheritance Rights: Widows]:[2Ciii(b) Equal Inheritance Rights: Daughters]])</f>
        <v>10</v>
      </c>
      <c r="R52" s="47" t="n">
        <f aca="false">AVERAGE(M52:N52,Q52)</f>
        <v>10</v>
      </c>
      <c r="S52" s="42" t="n">
        <f aca="false">AVERAGE(F52,L52,R52)</f>
        <v>9.69784268262604</v>
      </c>
      <c r="T52" s="42" t="n">
        <v>10</v>
      </c>
      <c r="U52" s="42" t="n">
        <v>5</v>
      </c>
      <c r="V52" s="42" t="n">
        <v>10</v>
      </c>
      <c r="W52" s="42" t="n">
        <f aca="false">AVERAGE(T52:V52)</f>
        <v>8.33333333333333</v>
      </c>
      <c r="X52" s="42" t="n">
        <v>7.5</v>
      </c>
      <c r="Y52" s="42" t="n">
        <v>10</v>
      </c>
      <c r="Z52" s="42" t="n">
        <f aca="false">AVERAGE(Table27857[[#This Row],[4A Freedom to establish religious organizations]:[4B Autonomy of religious organizations]])</f>
        <v>8.75</v>
      </c>
      <c r="AA52" s="42" t="n">
        <v>10</v>
      </c>
      <c r="AB52" s="42" t="n">
        <v>10</v>
      </c>
      <c r="AC52" s="42" t="n">
        <v>10</v>
      </c>
      <c r="AD52" s="42" t="n">
        <v>10</v>
      </c>
      <c r="AE52" s="42" t="n">
        <v>10</v>
      </c>
      <c r="AF52" s="42" t="e">
        <f aca="false">AVERAGE(Table27857[[#This Row],[5Ci Political parties]:[5ciii educational, sporting and cultural organizations]])</f>
        <v>#N/A</v>
      </c>
      <c r="AG52" s="42" t="n">
        <v>10</v>
      </c>
      <c r="AH52" s="42" t="n">
        <v>10</v>
      </c>
      <c r="AI52" s="42" t="n">
        <v>10</v>
      </c>
      <c r="AJ52" s="42" t="e">
        <f aca="false">AVERAGE(Table27857[[#This Row],[5Di Political parties]:[5diii educational, sporting and cultural organizations5]])</f>
        <v>#N/A</v>
      </c>
      <c r="AK52" s="42" t="n">
        <f aca="false">AVERAGE(AA52,AB52,AF52,AJ52)</f>
        <v>10</v>
      </c>
      <c r="AL52" s="42" t="n">
        <v>10</v>
      </c>
      <c r="AM52" s="47" t="n">
        <v>8.33333333333333</v>
      </c>
      <c r="AN52" s="47" t="n">
        <v>7.5</v>
      </c>
      <c r="AO52" s="47" t="n">
        <v>10</v>
      </c>
      <c r="AP52" s="47" t="n">
        <v>10</v>
      </c>
      <c r="AQ52" s="47" t="n">
        <f aca="false">AVERAGE(Table27857[[#This Row],[6Di Access to foreign television (cable/ satellite)]:[6Dii Access to foreign newspapers]])</f>
        <v>10</v>
      </c>
      <c r="AR52" s="47" t="n">
        <v>10</v>
      </c>
      <c r="AS52" s="42" t="n">
        <f aca="false">AVERAGE(AL52:AN52,AQ52:AR52)</f>
        <v>9.16666666666667</v>
      </c>
      <c r="AT52" s="42" t="n">
        <v>10</v>
      </c>
      <c r="AU52" s="42" t="n">
        <v>10</v>
      </c>
      <c r="AV52" s="42" t="n">
        <f aca="false">AVERAGE(Table27857[[#This Row],[7Ai Parental Authority: In marriage]:[7Aii Parental Authority: After divorce]])</f>
        <v>10</v>
      </c>
      <c r="AW52" s="42" t="n">
        <v>10</v>
      </c>
      <c r="AX52" s="42" t="n">
        <v>10</v>
      </c>
      <c r="AY52" s="42" t="n">
        <f aca="false">IFERROR(AVERAGE(AW52:AX52),"-")</f>
        <v>10</v>
      </c>
      <c r="AZ52" s="42" t="n">
        <v>10</v>
      </c>
      <c r="BA52" s="42" t="n">
        <f aca="false">AVERAGE(AV52,AZ52,AY52)</f>
        <v>10</v>
      </c>
      <c r="BB52" s="43" t="n">
        <f aca="false">AVERAGE(Table27857[[#This Row],[RULE OF LAW]],Table27857[[#This Row],[SECURITY &amp; SAFETY]],Table27857[[#This Row],[PERSONAL FREEDOM (minus Security &amp;Safety and Rule of Law)]],Table27857[[#This Row],[PERSONAL FREEDOM (minus Security &amp;Safety and Rule of Law)]])</f>
        <v>8.77803209922794</v>
      </c>
      <c r="BC52" s="44" t="n">
        <v>7.12</v>
      </c>
      <c r="BD52" s="45" t="n">
        <f aca="false">AVERAGE(Table27857[[#This Row],[PERSONAL FREEDOM]:[ECONOMIC FREEDOM]])</f>
        <v>7.94901604961397</v>
      </c>
      <c r="BE52" s="61" t="n">
        <f aca="false">RANK(BF52,$BF$2:$BF$158)</f>
        <v>34</v>
      </c>
      <c r="BF52" s="30" t="n">
        <f aca="false">ROUND(BD52, 2)</f>
        <v>7.95</v>
      </c>
      <c r="BG52" s="43" t="n">
        <f aca="false">Table27857[[#This Row],[1 Rule of Law]]</f>
        <v>6.91428571428571</v>
      </c>
      <c r="BH52" s="43" t="n">
        <f aca="false">Table27857[[#This Row],[2 Security &amp; Safety]]</f>
        <v>9.69784268262604</v>
      </c>
      <c r="BI52" s="43" t="n">
        <f aca="false">AVERAGE(AS52,W52,AK52,BA52,Z52)</f>
        <v>9.25</v>
      </c>
    </row>
    <row r="53" customFormat="false" ht="15" hidden="false" customHeight="true" outlineLevel="0" collapsed="false">
      <c r="A53" s="41" t="s">
        <v>107</v>
      </c>
      <c r="B53" s="42" t="s">
        <v>60</v>
      </c>
      <c r="C53" s="42" t="s">
        <v>60</v>
      </c>
      <c r="D53" s="42" t="s">
        <v>60</v>
      </c>
      <c r="E53" s="42" t="n">
        <v>4.551715</v>
      </c>
      <c r="F53" s="42" t="n">
        <v>6.36</v>
      </c>
      <c r="G53" s="42" t="n">
        <v>10</v>
      </c>
      <c r="H53" s="42" t="n">
        <v>10</v>
      </c>
      <c r="I53" s="42" t="n">
        <v>7.5</v>
      </c>
      <c r="J53" s="42" t="n">
        <v>10</v>
      </c>
      <c r="K53" s="42" t="n">
        <v>10</v>
      </c>
      <c r="L53" s="42" t="n">
        <f aca="false">AVERAGE(Table27857[[#This Row],[2Bi Disappearance]:[2Bv Terrorism Injured ]])</f>
        <v>9.5</v>
      </c>
      <c r="M53" s="42" t="n">
        <v>10</v>
      </c>
      <c r="N53" s="42" t="n">
        <v>7.5</v>
      </c>
      <c r="O53" s="47" t="n">
        <v>10</v>
      </c>
      <c r="P53" s="47" t="n">
        <v>5</v>
      </c>
      <c r="Q53" s="47" t="n">
        <f aca="false">AVERAGE(Table27857[[#This Row],[2Ciii(a) Equal Inheritance Rights: Widows]:[2Ciii(b) Equal Inheritance Rights: Daughters]])</f>
        <v>7.5</v>
      </c>
      <c r="R53" s="47" t="n">
        <f aca="false">AVERAGE(M53:N53,Q53)</f>
        <v>8.33333333333333</v>
      </c>
      <c r="S53" s="42" t="n">
        <f aca="false">AVERAGE(F53,L53,R53)</f>
        <v>8.06444444444445</v>
      </c>
      <c r="T53" s="42" t="n">
        <v>10</v>
      </c>
      <c r="U53" s="42" t="n">
        <v>0</v>
      </c>
      <c r="V53" s="42" t="n">
        <v>0</v>
      </c>
      <c r="W53" s="42" t="n">
        <f aca="false">AVERAGE(T53:V53)</f>
        <v>3.33333333333333</v>
      </c>
      <c r="X53" s="42" t="n">
        <v>10</v>
      </c>
      <c r="Y53" s="42" t="n">
        <v>7.5</v>
      </c>
      <c r="Z53" s="42" t="n">
        <f aca="false">AVERAGE(Table27857[[#This Row],[4A Freedom to establish religious organizations]:[4B Autonomy of religious organizations]])</f>
        <v>8.75</v>
      </c>
      <c r="AA53" s="42" t="n">
        <v>7.5</v>
      </c>
      <c r="AB53" s="42" t="n">
        <v>7.5</v>
      </c>
      <c r="AC53" s="42" t="n">
        <v>5</v>
      </c>
      <c r="AD53" s="42" t="n">
        <v>5</v>
      </c>
      <c r="AE53" s="42" t="n">
        <v>7.5</v>
      </c>
      <c r="AF53" s="42" t="e">
        <f aca="false">AVERAGE(Table27857[[#This Row],[5Ci Political parties]:[5ciii educational, sporting and cultural organizations]])</f>
        <v>#N/A</v>
      </c>
      <c r="AG53" s="42" t="n">
        <v>10</v>
      </c>
      <c r="AH53" s="42" t="n">
        <v>7.5</v>
      </c>
      <c r="AI53" s="42" t="n">
        <v>10</v>
      </c>
      <c r="AJ53" s="42" t="e">
        <f aca="false">AVERAGE(Table27857[[#This Row],[5Di Political parties]:[5diii educational, sporting and cultural organizations5]])</f>
        <v>#N/A</v>
      </c>
      <c r="AK53" s="42" t="n">
        <f aca="false">AVERAGE(AA53,AB53,AF53,AJ53)</f>
        <v>7.5</v>
      </c>
      <c r="AL53" s="42" t="n">
        <v>10</v>
      </c>
      <c r="AM53" s="47" t="n">
        <v>2</v>
      </c>
      <c r="AN53" s="47" t="n">
        <v>4</v>
      </c>
      <c r="AO53" s="47" t="n">
        <v>10</v>
      </c>
      <c r="AP53" s="47" t="n">
        <v>7.5</v>
      </c>
      <c r="AQ53" s="47" t="n">
        <f aca="false">AVERAGE(Table27857[[#This Row],[6Di Access to foreign television (cable/ satellite)]:[6Dii Access to foreign newspapers]])</f>
        <v>8.75</v>
      </c>
      <c r="AR53" s="47" t="n">
        <v>7.5</v>
      </c>
      <c r="AS53" s="42" t="n">
        <f aca="false">AVERAGE(AL53:AN53,AQ53:AR53)</f>
        <v>6.45</v>
      </c>
      <c r="AT53" s="42" t="n">
        <v>0</v>
      </c>
      <c r="AU53" s="42" t="n">
        <v>0</v>
      </c>
      <c r="AV53" s="42" t="n">
        <f aca="false">AVERAGE(Table27857[[#This Row],[7Ai Parental Authority: In marriage]:[7Aii Parental Authority: After divorce]])</f>
        <v>0</v>
      </c>
      <c r="AW53" s="42" t="n">
        <v>10</v>
      </c>
      <c r="AX53" s="42" t="n">
        <v>10</v>
      </c>
      <c r="AY53" s="42" t="n">
        <f aca="false">IFERROR(AVERAGE(AW53:AX53),"-")</f>
        <v>10</v>
      </c>
      <c r="AZ53" s="42" t="n">
        <v>0</v>
      </c>
      <c r="BA53" s="42" t="n">
        <f aca="false">AVERAGE(AV53,AZ53,AY53)</f>
        <v>3.33333333333333</v>
      </c>
      <c r="BB53" s="43" t="n">
        <f aca="false">AVERAGE(Table27857[[#This Row],[RULE OF LAW]],Table27857[[#This Row],[SECURITY &amp; SAFETY]],Table27857[[#This Row],[PERSONAL FREEDOM (minus Security &amp;Safety and Rule of Law)]],Table27857[[#This Row],[PERSONAL FREEDOM (minus Security &amp;Safety and Rule of Law)]])</f>
        <v>6.09070652777778</v>
      </c>
      <c r="BC53" s="44" t="n">
        <v>5.72</v>
      </c>
      <c r="BD53" s="45" t="n">
        <f aca="false">AVERAGE(Table27857[[#This Row],[PERSONAL FREEDOM]:[ECONOMIC FREEDOM]])</f>
        <v>5.90535326388889</v>
      </c>
      <c r="BE53" s="61" t="n">
        <f aca="false">RANK(BF53,$BF$2:$BF$158)</f>
        <v>133</v>
      </c>
      <c r="BF53" s="30" t="n">
        <f aca="false">ROUND(BD53, 2)</f>
        <v>5.91</v>
      </c>
      <c r="BG53" s="43" t="n">
        <f aca="false">Table27857[[#This Row],[1 Rule of Law]]</f>
        <v>4.551715</v>
      </c>
      <c r="BH53" s="43" t="n">
        <f aca="false">Table27857[[#This Row],[2 Security &amp; Safety]]</f>
        <v>8.06444444444445</v>
      </c>
      <c r="BI53" s="43" t="n">
        <f aca="false">AVERAGE(AS53,W53,AK53,BA53,Z53)</f>
        <v>5.87333333333333</v>
      </c>
    </row>
    <row r="54" customFormat="false" ht="15" hidden="false" customHeight="true" outlineLevel="0" collapsed="false">
      <c r="A54" s="41" t="s">
        <v>207</v>
      </c>
      <c r="B54" s="42" t="s">
        <v>60</v>
      </c>
      <c r="C54" s="42" t="s">
        <v>60</v>
      </c>
      <c r="D54" s="42" t="s">
        <v>60</v>
      </c>
      <c r="E54" s="42" t="n">
        <v>4.417801</v>
      </c>
      <c r="F54" s="42" t="n">
        <v>5.92</v>
      </c>
      <c r="G54" s="42" t="n">
        <v>10</v>
      </c>
      <c r="H54" s="42" t="n">
        <v>10</v>
      </c>
      <c r="I54" s="42" t="n">
        <v>7.5</v>
      </c>
      <c r="J54" s="42" t="n">
        <v>10</v>
      </c>
      <c r="K54" s="42" t="n">
        <v>10</v>
      </c>
      <c r="L54" s="42" t="n">
        <f aca="false">AVERAGE(Table27857[[#This Row],[2Bi Disappearance]:[2Bv Terrorism Injured ]])</f>
        <v>9.5</v>
      </c>
      <c r="M54" s="42" t="n">
        <v>2.4</v>
      </c>
      <c r="N54" s="42" t="n">
        <v>10</v>
      </c>
      <c r="O54" s="47" t="n">
        <v>0</v>
      </c>
      <c r="P54" s="47" t="n">
        <v>0</v>
      </c>
      <c r="Q54" s="47" t="n">
        <f aca="false">AVERAGE(Table27857[[#This Row],[2Ciii(a) Equal Inheritance Rights: Widows]:[2Ciii(b) Equal Inheritance Rights: Daughters]])</f>
        <v>0</v>
      </c>
      <c r="R54" s="47" t="n">
        <f aca="false">AVERAGE(M54:N54,Q54)</f>
        <v>4.13333333333333</v>
      </c>
      <c r="S54" s="42" t="n">
        <f aca="false">AVERAGE(F54,L54,R54)</f>
        <v>6.51777777777778</v>
      </c>
      <c r="T54" s="42" t="n">
        <v>5</v>
      </c>
      <c r="U54" s="42" t="n">
        <v>10</v>
      </c>
      <c r="V54" s="42" t="n">
        <v>5</v>
      </c>
      <c r="W54" s="42" t="n">
        <f aca="false">AVERAGE(T54:V54)</f>
        <v>6.66666666666667</v>
      </c>
      <c r="X54" s="42" t="s">
        <v>60</v>
      </c>
      <c r="Y54" s="42" t="s">
        <v>60</v>
      </c>
      <c r="Z54" s="42" t="s">
        <v>60</v>
      </c>
      <c r="AA54" s="42" t="s">
        <v>60</v>
      </c>
      <c r="AB54" s="42" t="s">
        <v>60</v>
      </c>
      <c r="AC54" s="42" t="s">
        <v>60</v>
      </c>
      <c r="AD54" s="42" t="s">
        <v>60</v>
      </c>
      <c r="AE54" s="42" t="s">
        <v>60</v>
      </c>
      <c r="AF54" s="42" t="s">
        <v>60</v>
      </c>
      <c r="AG54" s="42" t="s">
        <v>60</v>
      </c>
      <c r="AH54" s="42" t="s">
        <v>60</v>
      </c>
      <c r="AI54" s="42" t="s">
        <v>60</v>
      </c>
      <c r="AJ54" s="42" t="s">
        <v>60</v>
      </c>
      <c r="AK54" s="42" t="s">
        <v>60</v>
      </c>
      <c r="AL54" s="42" t="n">
        <v>10</v>
      </c>
      <c r="AM54" s="47" t="n">
        <v>0.666666666666667</v>
      </c>
      <c r="AN54" s="47" t="n">
        <v>1.25</v>
      </c>
      <c r="AO54" s="47" t="s">
        <v>60</v>
      </c>
      <c r="AP54" s="47" t="s">
        <v>60</v>
      </c>
      <c r="AQ54" s="47" t="s">
        <v>60</v>
      </c>
      <c r="AR54" s="47" t="s">
        <v>60</v>
      </c>
      <c r="AS54" s="42" t="n">
        <f aca="false">AVERAGE(AL54:AN54,AQ54:AR54)</f>
        <v>3.97222222222222</v>
      </c>
      <c r="AT54" s="42" t="n">
        <v>10</v>
      </c>
      <c r="AU54" s="42" t="n">
        <v>10</v>
      </c>
      <c r="AV54" s="42" t="n">
        <f aca="false">AVERAGE(Table27857[[#This Row],[7Ai Parental Authority: In marriage]:[7Aii Parental Authority: After divorce]])</f>
        <v>10</v>
      </c>
      <c r="AW54" s="42" t="n">
        <v>0</v>
      </c>
      <c r="AX54" s="42" t="n">
        <v>0</v>
      </c>
      <c r="AY54" s="42" t="n">
        <f aca="false">IFERROR(AVERAGE(AW54:AX54),"-")</f>
        <v>0</v>
      </c>
      <c r="AZ54" s="42" t="n">
        <v>5</v>
      </c>
      <c r="BA54" s="42" t="n">
        <f aca="false">AVERAGE(AV54,AZ54,AY54)</f>
        <v>5</v>
      </c>
      <c r="BB54" s="43" t="n">
        <f aca="false">AVERAGE(Table27857[[#This Row],[RULE OF LAW]],Table27857[[#This Row],[SECURITY &amp; SAFETY]],Table27857[[#This Row],[PERSONAL FREEDOM (minus Security &amp;Safety and Rule of Law)]],Table27857[[#This Row],[PERSONAL FREEDOM (minus Security &amp;Safety and Rule of Law)]])</f>
        <v>5.34037617592593</v>
      </c>
      <c r="BC54" s="44" t="n">
        <v>7.12</v>
      </c>
      <c r="BD54" s="45" t="n">
        <f aca="false">AVERAGE(Table27857[[#This Row],[PERSONAL FREEDOM]:[ECONOMIC FREEDOM]])</f>
        <v>6.23018808796296</v>
      </c>
      <c r="BE54" s="61" t="n">
        <f aca="false">RANK(BF54,$BF$2:$BF$158)</f>
        <v>122</v>
      </c>
      <c r="BF54" s="30" t="n">
        <f aca="false">ROUND(BD54, 2)</f>
        <v>6.23</v>
      </c>
      <c r="BG54" s="43" t="n">
        <f aca="false">Table27857[[#This Row],[1 Rule of Law]]</f>
        <v>4.417801</v>
      </c>
      <c r="BH54" s="43" t="n">
        <f aca="false">Table27857[[#This Row],[2 Security &amp; Safety]]</f>
        <v>6.51777777777778</v>
      </c>
      <c r="BI54" s="43" t="n">
        <f aca="false">AVERAGE(AS54,W54,AK54,BA54,Z54)</f>
        <v>5.21296296296296</v>
      </c>
    </row>
    <row r="55" customFormat="false" ht="15" hidden="false" customHeight="true" outlineLevel="0" collapsed="false">
      <c r="A55" s="41" t="s">
        <v>108</v>
      </c>
      <c r="B55" s="42" t="n">
        <v>4.9</v>
      </c>
      <c r="C55" s="42" t="n">
        <v>6</v>
      </c>
      <c r="D55" s="42" t="n">
        <v>5.1</v>
      </c>
      <c r="E55" s="42" t="n">
        <v>5.33015873015873</v>
      </c>
      <c r="F55" s="42" t="n">
        <v>8.28</v>
      </c>
      <c r="G55" s="42" t="n">
        <v>10</v>
      </c>
      <c r="H55" s="42" t="n">
        <v>10</v>
      </c>
      <c r="I55" s="42" t="n">
        <v>5</v>
      </c>
      <c r="J55" s="42" t="n">
        <v>10</v>
      </c>
      <c r="K55" s="42" t="n">
        <v>9.95542877518274</v>
      </c>
      <c r="L55" s="42" t="n">
        <f aca="false">AVERAGE(Table27857[[#This Row],[2Bi Disappearance]:[2Bv Terrorism Injured ]])</f>
        <v>8.99108575503655</v>
      </c>
      <c r="M55" s="42" t="n">
        <v>10</v>
      </c>
      <c r="N55" s="42" t="n">
        <v>7.5</v>
      </c>
      <c r="O55" s="47" t="n">
        <v>5</v>
      </c>
      <c r="P55" s="47" t="n">
        <v>5</v>
      </c>
      <c r="Q55" s="47" t="n">
        <f aca="false">AVERAGE(Table27857[[#This Row],[2Ciii(a) Equal Inheritance Rights: Widows]:[2Ciii(b) Equal Inheritance Rights: Daughters]])</f>
        <v>5</v>
      </c>
      <c r="R55" s="47" t="n">
        <f aca="false">AVERAGE(M55:N55,Q55)</f>
        <v>7.5</v>
      </c>
      <c r="S55" s="42" t="n">
        <f aca="false">AVERAGE(F55,L55,R55)</f>
        <v>8.25702858501218</v>
      </c>
      <c r="T55" s="42" t="n">
        <v>10</v>
      </c>
      <c r="U55" s="42" t="n">
        <v>5</v>
      </c>
      <c r="V55" s="42" t="n">
        <v>10</v>
      </c>
      <c r="W55" s="42" t="n">
        <f aca="false">AVERAGE(T55:V55)</f>
        <v>8.33333333333333</v>
      </c>
      <c r="X55" s="42" t="n">
        <v>7.5</v>
      </c>
      <c r="Y55" s="42" t="n">
        <v>10</v>
      </c>
      <c r="Z55" s="42" t="n">
        <f aca="false">AVERAGE(Table27857[[#This Row],[4A Freedom to establish religious organizations]:[4B Autonomy of religious organizations]])</f>
        <v>8.75</v>
      </c>
      <c r="AA55" s="42" t="n">
        <v>10</v>
      </c>
      <c r="AB55" s="42" t="n">
        <v>7.5</v>
      </c>
      <c r="AC55" s="42" t="n">
        <v>7.5</v>
      </c>
      <c r="AD55" s="42" t="n">
        <v>7.5</v>
      </c>
      <c r="AE55" s="42" t="n">
        <v>10</v>
      </c>
      <c r="AF55" s="42" t="e">
        <f aca="false">AVERAGE(Table27857[[#This Row],[5Ci Political parties]:[5ciii educational, sporting and cultural organizations]])</f>
        <v>#N/A</v>
      </c>
      <c r="AG55" s="42" t="n">
        <v>5</v>
      </c>
      <c r="AH55" s="42" t="n">
        <v>7.5</v>
      </c>
      <c r="AI55" s="42" t="n">
        <v>10</v>
      </c>
      <c r="AJ55" s="42" t="e">
        <f aca="false">AVERAGE(Table27857[[#This Row],[5Di Political parties]:[5diii educational, sporting and cultural organizations5]])</f>
        <v>#N/A</v>
      </c>
      <c r="AK55" s="42" t="e">
        <f aca="false">AVERAGE(AA55,AB55,AF55,AJ55)</f>
        <v>#N/A</v>
      </c>
      <c r="AL55" s="42" t="n">
        <v>10</v>
      </c>
      <c r="AM55" s="47" t="n">
        <v>6</v>
      </c>
      <c r="AN55" s="47" t="n">
        <v>5.25</v>
      </c>
      <c r="AO55" s="47" t="n">
        <v>10</v>
      </c>
      <c r="AP55" s="47" t="n">
        <v>7.5</v>
      </c>
      <c r="AQ55" s="47" t="n">
        <f aca="false">AVERAGE(Table27857[[#This Row],[6Di Access to foreign television (cable/ satellite)]:[6Dii Access to foreign newspapers]])</f>
        <v>8.75</v>
      </c>
      <c r="AR55" s="47" t="n">
        <v>10</v>
      </c>
      <c r="AS55" s="42" t="n">
        <f aca="false">AVERAGE(AL55:AN55,AQ55:AR55)</f>
        <v>8</v>
      </c>
      <c r="AT55" s="42" t="n">
        <v>5</v>
      </c>
      <c r="AU55" s="42" t="n">
        <v>5</v>
      </c>
      <c r="AV55" s="42" t="n">
        <f aca="false">AVERAGE(Table27857[[#This Row],[7Ai Parental Authority: In marriage]:[7Aii Parental Authority: After divorce]])</f>
        <v>5</v>
      </c>
      <c r="AW55" s="42" t="n">
        <v>10</v>
      </c>
      <c r="AX55" s="42" t="n">
        <v>10</v>
      </c>
      <c r="AY55" s="42" t="n">
        <f aca="false">IFERROR(AVERAGE(AW55:AX55),"-")</f>
        <v>10</v>
      </c>
      <c r="AZ55" s="42" t="n">
        <v>10</v>
      </c>
      <c r="BA55" s="42" t="n">
        <f aca="false">AVERAGE(AV55,AZ55,AY55)</f>
        <v>8.33333333333333</v>
      </c>
      <c r="BB55" s="43" t="n">
        <f aca="false">AVERAGE(Table27857[[#This Row],[RULE OF LAW]],Table27857[[#This Row],[SECURITY &amp; SAFETY]],Table27857[[#This Row],[PERSONAL FREEDOM (minus Security &amp;Safety and Rule of Law)]],Table27857[[#This Row],[PERSONAL FREEDOM (minus Security &amp;Safety and Rule of Law)]])</f>
        <v>7.57179682879273</v>
      </c>
      <c r="BC55" s="44" t="n">
        <v>7.83</v>
      </c>
      <c r="BD55" s="45" t="n">
        <f aca="false">AVERAGE(Table27857[[#This Row],[PERSONAL FREEDOM]:[ECONOMIC FREEDOM]])</f>
        <v>7.70089841439637</v>
      </c>
      <c r="BE55" s="61" t="n">
        <f aca="false">RANK(BF55,$BF$2:$BF$158)</f>
        <v>43</v>
      </c>
      <c r="BF55" s="30" t="n">
        <f aca="false">ROUND(BD55, 2)</f>
        <v>7.7</v>
      </c>
      <c r="BG55" s="43" t="n">
        <f aca="false">Table27857[[#This Row],[1 Rule of Law]]</f>
        <v>5.33015873015873</v>
      </c>
      <c r="BH55" s="43" t="n">
        <f aca="false">Table27857[[#This Row],[2 Security &amp; Safety]]</f>
        <v>8.25702858501218</v>
      </c>
      <c r="BI55" s="43" t="e">
        <f aca="false">AVERAGE(AS55,W55,AK55,BA55,Z55)</f>
        <v>#N/A</v>
      </c>
    </row>
    <row r="56" customFormat="false" ht="15" hidden="false" customHeight="true" outlineLevel="0" collapsed="false">
      <c r="A56" s="41" t="s">
        <v>109</v>
      </c>
      <c r="B56" s="42" t="n">
        <v>8.2</v>
      </c>
      <c r="C56" s="42" t="n">
        <v>8.2</v>
      </c>
      <c r="D56" s="42" t="n">
        <v>7.1</v>
      </c>
      <c r="E56" s="42" t="n">
        <v>7.83809523809524</v>
      </c>
      <c r="F56" s="42" t="n">
        <v>9.68</v>
      </c>
      <c r="G56" s="42" t="n">
        <v>10</v>
      </c>
      <c r="H56" s="42" t="n">
        <v>10</v>
      </c>
      <c r="I56" s="42" t="n">
        <v>10</v>
      </c>
      <c r="J56" s="42" t="n">
        <v>10</v>
      </c>
      <c r="K56" s="42" t="n">
        <v>10</v>
      </c>
      <c r="L56" s="42" t="n">
        <f aca="false">AVERAGE(Table27857[[#This Row],[2Bi Disappearance]:[2Bv Terrorism Injured ]])</f>
        <v>10</v>
      </c>
      <c r="M56" s="42" t="n">
        <v>10</v>
      </c>
      <c r="N56" s="42" t="n">
        <v>10</v>
      </c>
      <c r="O56" s="47" t="n">
        <v>10</v>
      </c>
      <c r="P56" s="47" t="n">
        <v>10</v>
      </c>
      <c r="Q56" s="47" t="n">
        <f aca="false">AVERAGE(Table27857[[#This Row],[2Ciii(a) Equal Inheritance Rights: Widows]:[2Ciii(b) Equal Inheritance Rights: Daughters]])</f>
        <v>10</v>
      </c>
      <c r="R56" s="47" t="n">
        <f aca="false">AVERAGE(M56:N56,Q56)</f>
        <v>10</v>
      </c>
      <c r="S56" s="42" t="n">
        <f aca="false">AVERAGE(F56,L56,R56)</f>
        <v>9.89333333333333</v>
      </c>
      <c r="T56" s="42" t="n">
        <v>10</v>
      </c>
      <c r="U56" s="42" t="n">
        <v>10</v>
      </c>
      <c r="V56" s="42" t="n">
        <v>10</v>
      </c>
      <c r="W56" s="42" t="n">
        <f aca="false">AVERAGE(T56:V56)</f>
        <v>10</v>
      </c>
      <c r="X56" s="42" t="n">
        <v>10</v>
      </c>
      <c r="Y56" s="42" t="n">
        <v>10</v>
      </c>
      <c r="Z56" s="42" t="n">
        <f aca="false">AVERAGE(Table27857[[#This Row],[4A Freedom to establish religious organizations]:[4B Autonomy of religious organizations]])</f>
        <v>10</v>
      </c>
      <c r="AA56" s="42" t="n">
        <v>10</v>
      </c>
      <c r="AB56" s="42" t="n">
        <v>10</v>
      </c>
      <c r="AC56" s="42" t="n">
        <v>10</v>
      </c>
      <c r="AD56" s="42" t="n">
        <v>10</v>
      </c>
      <c r="AE56" s="42" t="n">
        <v>10</v>
      </c>
      <c r="AF56" s="42" t="e">
        <f aca="false">AVERAGE(Table27857[[#This Row],[5Ci Political parties]:[5ciii educational, sporting and cultural organizations]])</f>
        <v>#N/A</v>
      </c>
      <c r="AG56" s="42" t="n">
        <v>10</v>
      </c>
      <c r="AH56" s="42" t="n">
        <v>10</v>
      </c>
      <c r="AI56" s="42" t="n">
        <v>10</v>
      </c>
      <c r="AJ56" s="42" t="e">
        <f aca="false">AVERAGE(Table27857[[#This Row],[5Di Political parties]:[5diii educational, sporting and cultural organizations5]])</f>
        <v>#N/A</v>
      </c>
      <c r="AK56" s="42" t="e">
        <f aca="false">AVERAGE(AA56,AB56,AF56,AJ56)</f>
        <v>#N/A</v>
      </c>
      <c r="AL56" s="42" t="n">
        <v>10</v>
      </c>
      <c r="AM56" s="47" t="n">
        <v>8</v>
      </c>
      <c r="AN56" s="47" t="n">
        <v>8.25</v>
      </c>
      <c r="AO56" s="47" t="n">
        <v>10</v>
      </c>
      <c r="AP56" s="47" t="n">
        <v>10</v>
      </c>
      <c r="AQ56" s="47" t="n">
        <f aca="false">AVERAGE(Table27857[[#This Row],[6Di Access to foreign television (cable/ satellite)]:[6Dii Access to foreign newspapers]])</f>
        <v>10</v>
      </c>
      <c r="AR56" s="47" t="n">
        <v>10</v>
      </c>
      <c r="AS56" s="42" t="n">
        <f aca="false">AVERAGE(AL56:AN56,AQ56:AR56)</f>
        <v>9.25</v>
      </c>
      <c r="AT56" s="42" t="n">
        <v>10</v>
      </c>
      <c r="AU56" s="42" t="n">
        <v>10</v>
      </c>
      <c r="AV56" s="42" t="n">
        <f aca="false">AVERAGE(Table27857[[#This Row],[7Ai Parental Authority: In marriage]:[7Aii Parental Authority: After divorce]])</f>
        <v>10</v>
      </c>
      <c r="AW56" s="42" t="n">
        <v>10</v>
      </c>
      <c r="AX56" s="42" t="n">
        <v>10</v>
      </c>
      <c r="AY56" s="42" t="n">
        <f aca="false">IFERROR(AVERAGE(AW56:AX56),"-")</f>
        <v>10</v>
      </c>
      <c r="AZ56" s="42" t="n">
        <v>10</v>
      </c>
      <c r="BA56" s="42" t="n">
        <f aca="false">AVERAGE(AV56,AZ56,AY56)</f>
        <v>10</v>
      </c>
      <c r="BB56" s="43" t="n">
        <f aca="false">AVERAGE(Table27857[[#This Row],[RULE OF LAW]],Table27857[[#This Row],[SECURITY &amp; SAFETY]],Table27857[[#This Row],[PERSONAL FREEDOM (minus Security &amp;Safety and Rule of Law)]],Table27857[[#This Row],[PERSONAL FREEDOM (minus Security &amp;Safety and Rule of Law)]])</f>
        <v>9.35785714285714</v>
      </c>
      <c r="BC56" s="44" t="n">
        <v>7.5</v>
      </c>
      <c r="BD56" s="45" t="n">
        <f aca="false">AVERAGE(Table27857[[#This Row],[PERSONAL FREEDOM]:[ECONOMIC FREEDOM]])</f>
        <v>8.42892857142857</v>
      </c>
      <c r="BE56" s="61" t="n">
        <f aca="false">RANK(BF56,$BF$2:$BF$158)</f>
        <v>12</v>
      </c>
      <c r="BF56" s="30" t="n">
        <f aca="false">ROUND(BD56, 2)</f>
        <v>8.43</v>
      </c>
      <c r="BG56" s="43" t="n">
        <f aca="false">Table27857[[#This Row],[1 Rule of Law]]</f>
        <v>7.83809523809524</v>
      </c>
      <c r="BH56" s="43" t="n">
        <f aca="false">Table27857[[#This Row],[2 Security &amp; Safety]]</f>
        <v>9.89333333333333</v>
      </c>
      <c r="BI56" s="43" t="e">
        <f aca="false">AVERAGE(AS56,W56,AK56,BA56,Z56)</f>
        <v>#N/A</v>
      </c>
    </row>
    <row r="57" customFormat="false" ht="15" hidden="false" customHeight="true" outlineLevel="0" collapsed="false">
      <c r="A57" s="41" t="s">
        <v>110</v>
      </c>
      <c r="B57" s="42" t="n">
        <v>5.9</v>
      </c>
      <c r="C57" s="42" t="n">
        <v>5.9</v>
      </c>
      <c r="D57" s="42" t="n">
        <v>4.4</v>
      </c>
      <c r="E57" s="42" t="n">
        <v>5.36984126984127</v>
      </c>
      <c r="F57" s="42" t="n">
        <v>7.56</v>
      </c>
      <c r="G57" s="42" t="n">
        <v>10</v>
      </c>
      <c r="H57" s="42" t="n">
        <v>10</v>
      </c>
      <c r="I57" s="42" t="n">
        <v>7.5</v>
      </c>
      <c r="J57" s="42" t="n">
        <v>10</v>
      </c>
      <c r="K57" s="42" t="n">
        <v>10</v>
      </c>
      <c r="L57" s="42" t="n">
        <f aca="false">AVERAGE(Table27857[[#This Row],[2Bi Disappearance]:[2Bv Terrorism Injured ]])</f>
        <v>9.5</v>
      </c>
      <c r="M57" s="42" t="n">
        <v>9.6</v>
      </c>
      <c r="N57" s="42" t="n">
        <v>10</v>
      </c>
      <c r="O57" s="47" t="n">
        <v>5</v>
      </c>
      <c r="P57" s="47" t="n">
        <v>5</v>
      </c>
      <c r="Q57" s="47" t="n">
        <f aca="false">AVERAGE(Table27857[[#This Row],[2Ciii(a) Equal Inheritance Rights: Widows]:[2Ciii(b) Equal Inheritance Rights: Daughters]])</f>
        <v>5</v>
      </c>
      <c r="R57" s="47" t="n">
        <f aca="false">AVERAGE(M57:N57,Q57)</f>
        <v>8.2</v>
      </c>
      <c r="S57" s="42" t="n">
        <f aca="false">AVERAGE(F57,L57,R57)</f>
        <v>8.42</v>
      </c>
      <c r="T57" s="42" t="n">
        <v>10</v>
      </c>
      <c r="U57" s="42" t="n">
        <v>10</v>
      </c>
      <c r="V57" s="42" t="n">
        <v>10</v>
      </c>
      <c r="W57" s="42" t="n">
        <f aca="false">AVERAGE(T57:V57)</f>
        <v>10</v>
      </c>
      <c r="X57" s="42" t="n">
        <v>7.5</v>
      </c>
      <c r="Y57" s="42" t="n">
        <v>10</v>
      </c>
      <c r="Z57" s="42" t="n">
        <f aca="false">AVERAGE(Table27857[[#This Row],[4A Freedom to establish religious organizations]:[4B Autonomy of religious organizations]])</f>
        <v>8.75</v>
      </c>
      <c r="AA57" s="42" t="n">
        <v>10</v>
      </c>
      <c r="AB57" s="42" t="n">
        <v>7.5</v>
      </c>
      <c r="AC57" s="42" t="n">
        <v>7.5</v>
      </c>
      <c r="AD57" s="42" t="n">
        <v>10</v>
      </c>
      <c r="AE57" s="42" t="n">
        <v>10</v>
      </c>
      <c r="AF57" s="42" t="e">
        <f aca="false">AVERAGE(Table27857[[#This Row],[5Ci Political parties]:[5ciii educational, sporting and cultural organizations]])</f>
        <v>#N/A</v>
      </c>
      <c r="AG57" s="42" t="n">
        <v>7.5</v>
      </c>
      <c r="AH57" s="42" t="n">
        <v>7.5</v>
      </c>
      <c r="AI57" s="42" t="n">
        <v>7.5</v>
      </c>
      <c r="AJ57" s="42" t="e">
        <f aca="false">AVERAGE(Table27857[[#This Row],[5Di Political parties]:[5diii educational, sporting and cultural organizations5]])</f>
        <v>#N/A</v>
      </c>
      <c r="AK57" s="42" t="e">
        <f aca="false">AVERAGE(AA57,AB57,AF57,AJ57)</f>
        <v>#N/A</v>
      </c>
      <c r="AL57" s="42" t="n">
        <v>10</v>
      </c>
      <c r="AM57" s="47" t="n">
        <v>7.33333333333333</v>
      </c>
      <c r="AN57" s="47" t="n">
        <v>7.5</v>
      </c>
      <c r="AO57" s="47" t="n">
        <v>10</v>
      </c>
      <c r="AP57" s="47" t="n">
        <v>10</v>
      </c>
      <c r="AQ57" s="47" t="n">
        <f aca="false">AVERAGE(Table27857[[#This Row],[6Di Access to foreign television (cable/ satellite)]:[6Dii Access to foreign newspapers]])</f>
        <v>10</v>
      </c>
      <c r="AR57" s="47" t="n">
        <v>10</v>
      </c>
      <c r="AS57" s="42" t="n">
        <f aca="false">AVERAGE(AL57:AN57,AQ57:AR57)</f>
        <v>8.96666666666667</v>
      </c>
      <c r="AT57" s="42" t="n">
        <v>10</v>
      </c>
      <c r="AU57" s="42" t="n">
        <v>5</v>
      </c>
      <c r="AV57" s="42" t="n">
        <f aca="false">AVERAGE(Table27857[[#This Row],[7Ai Parental Authority: In marriage]:[7Aii Parental Authority: After divorce]])</f>
        <v>7.5</v>
      </c>
      <c r="AW57" s="42" t="n">
        <v>0</v>
      </c>
      <c r="AX57" s="42" t="n">
        <v>10</v>
      </c>
      <c r="AY57" s="42" t="n">
        <f aca="false">IFERROR(AVERAGE(AW57:AX57),"-")</f>
        <v>5</v>
      </c>
      <c r="AZ57" s="42" t="n">
        <v>10</v>
      </c>
      <c r="BA57" s="42" t="n">
        <f aca="false">AVERAGE(AV57,AZ57,AY57)</f>
        <v>7.5</v>
      </c>
      <c r="BB57" s="43" t="n">
        <f aca="false">AVERAGE(Table27857[[#This Row],[RULE OF LAW]],Table27857[[#This Row],[SECURITY &amp; SAFETY]],Table27857[[#This Row],[PERSONAL FREEDOM (minus Security &amp;Safety and Rule of Law)]],Table27857[[#This Row],[PERSONAL FREEDOM (minus Security &amp;Safety and Rule of Law)]])</f>
        <v>7.82329365079365</v>
      </c>
      <c r="BC57" s="44" t="n">
        <v>6.2</v>
      </c>
      <c r="BD57" s="45" t="n">
        <f aca="false">AVERAGE(Table27857[[#This Row],[PERSONAL FREEDOM]:[ECONOMIC FREEDOM]])</f>
        <v>7.01164682539683</v>
      </c>
      <c r="BE57" s="61" t="n">
        <f aca="false">RANK(BF57,$BF$2:$BF$158)</f>
        <v>68</v>
      </c>
      <c r="BF57" s="30" t="n">
        <f aca="false">ROUND(BD57, 2)</f>
        <v>7.01</v>
      </c>
      <c r="BG57" s="43" t="n">
        <f aca="false">Table27857[[#This Row],[1 Rule of Law]]</f>
        <v>5.36984126984127</v>
      </c>
      <c r="BH57" s="43" t="n">
        <f aca="false">Table27857[[#This Row],[2 Security &amp; Safety]]</f>
        <v>8.42</v>
      </c>
      <c r="BI57" s="43" t="e">
        <f aca="false">AVERAGE(AS57,W57,AK57,BA57,Z57)</f>
        <v>#N/A</v>
      </c>
    </row>
    <row r="58" customFormat="false" ht="15" hidden="false" customHeight="true" outlineLevel="0" collapsed="false">
      <c r="A58" s="41" t="s">
        <v>111</v>
      </c>
      <c r="B58" s="42" t="n">
        <v>6.7</v>
      </c>
      <c r="C58" s="42" t="n">
        <v>6.1</v>
      </c>
      <c r="D58" s="42" t="n">
        <v>4.6</v>
      </c>
      <c r="E58" s="42" t="n">
        <v>5.79365079365079</v>
      </c>
      <c r="F58" s="42" t="n">
        <v>9.32</v>
      </c>
      <c r="G58" s="42" t="n">
        <v>10</v>
      </c>
      <c r="H58" s="42" t="n">
        <v>10</v>
      </c>
      <c r="I58" s="42" t="n">
        <v>5</v>
      </c>
      <c r="J58" s="42" t="n">
        <v>9.87909069065725</v>
      </c>
      <c r="K58" s="42" t="n">
        <v>9.87304522519011</v>
      </c>
      <c r="L58" s="42" t="n">
        <f aca="false">AVERAGE(Table27857[[#This Row],[2Bi Disappearance]:[2Bv Terrorism Injured ]])</f>
        <v>8.95042718316947</v>
      </c>
      <c r="M58" s="42" t="n">
        <v>10</v>
      </c>
      <c r="N58" s="42" t="n">
        <v>10</v>
      </c>
      <c r="O58" s="47" t="n">
        <v>5</v>
      </c>
      <c r="P58" s="47" t="n">
        <v>5</v>
      </c>
      <c r="Q58" s="47" t="n">
        <f aca="false">AVERAGE(Table27857[[#This Row],[2Ciii(a) Equal Inheritance Rights: Widows]:[2Ciii(b) Equal Inheritance Rights: Daughters]])</f>
        <v>5</v>
      </c>
      <c r="R58" s="47" t="n">
        <f aca="false">AVERAGE(M58:N58,Q58)</f>
        <v>8.33333333333333</v>
      </c>
      <c r="S58" s="42" t="n">
        <f aca="false">AVERAGE(F58,L58,R58)</f>
        <v>8.8679201721676</v>
      </c>
      <c r="T58" s="42" t="n">
        <v>10</v>
      </c>
      <c r="U58" s="42" t="n">
        <v>10</v>
      </c>
      <c r="V58" s="42" t="n">
        <v>10</v>
      </c>
      <c r="W58" s="42" t="n">
        <f aca="false">AVERAGE(T58:V58)</f>
        <v>10</v>
      </c>
      <c r="X58" s="42" t="n">
        <v>7.5</v>
      </c>
      <c r="Y58" s="42" t="n">
        <v>10</v>
      </c>
      <c r="Z58" s="42" t="n">
        <f aca="false">AVERAGE(Table27857[[#This Row],[4A Freedom to establish religious organizations]:[4B Autonomy of religious organizations]])</f>
        <v>8.75</v>
      </c>
      <c r="AA58" s="42" t="n">
        <v>10</v>
      </c>
      <c r="AB58" s="42" t="n">
        <v>10</v>
      </c>
      <c r="AC58" s="42" t="n">
        <v>10</v>
      </c>
      <c r="AD58" s="42" t="n">
        <v>10</v>
      </c>
      <c r="AE58" s="42" t="n">
        <v>10</v>
      </c>
      <c r="AF58" s="42" t="e">
        <f aca="false">AVERAGE(Table27857[[#This Row],[5Ci Political parties]:[5ciii educational, sporting and cultural organizations]])</f>
        <v>#N/A</v>
      </c>
      <c r="AG58" s="42" t="n">
        <v>10</v>
      </c>
      <c r="AH58" s="42" t="n">
        <v>10</v>
      </c>
      <c r="AI58" s="42" t="n">
        <v>10</v>
      </c>
      <c r="AJ58" s="42" t="e">
        <f aca="false">AVERAGE(Table27857[[#This Row],[5Di Political parties]:[5diii educational, sporting and cultural organizations5]])</f>
        <v>#N/A</v>
      </c>
      <c r="AK58" s="42" t="e">
        <f aca="false">AVERAGE(AA58,AB58,AF58,AJ58)</f>
        <v>#N/A</v>
      </c>
      <c r="AL58" s="42" t="n">
        <v>10</v>
      </c>
      <c r="AM58" s="47" t="n">
        <v>5.33333333333333</v>
      </c>
      <c r="AN58" s="47" t="n">
        <v>5</v>
      </c>
      <c r="AO58" s="47" t="n">
        <v>10</v>
      </c>
      <c r="AP58" s="47" t="n">
        <v>10</v>
      </c>
      <c r="AQ58" s="47" t="n">
        <f aca="false">AVERAGE(Table27857[[#This Row],[6Di Access to foreign television (cable/ satellite)]:[6Dii Access to foreign newspapers]])</f>
        <v>10</v>
      </c>
      <c r="AR58" s="47" t="n">
        <v>10</v>
      </c>
      <c r="AS58" s="42" t="n">
        <f aca="false">AVERAGE(AL58:AN58,AQ58:AR58)</f>
        <v>8.06666666666667</v>
      </c>
      <c r="AT58" s="42" t="n">
        <v>5</v>
      </c>
      <c r="AU58" s="42" t="n">
        <v>5</v>
      </c>
      <c r="AV58" s="42" t="n">
        <f aca="false">AVERAGE(Table27857[[#This Row],[7Ai Parental Authority: In marriage]:[7Aii Parental Authority: After divorce]])</f>
        <v>5</v>
      </c>
      <c r="AW58" s="42" t="n">
        <v>10</v>
      </c>
      <c r="AX58" s="42" t="n">
        <v>10</v>
      </c>
      <c r="AY58" s="42" t="n">
        <f aca="false">IFERROR(AVERAGE(AW58:AX58),"-")</f>
        <v>10</v>
      </c>
      <c r="AZ58" s="42" t="n">
        <v>5</v>
      </c>
      <c r="BA58" s="42" t="n">
        <f aca="false">AVERAGE(AV58,AZ58,AY58)</f>
        <v>6.66666666666667</v>
      </c>
      <c r="BB58" s="43" t="n">
        <f aca="false">AVERAGE(Table27857[[#This Row],[RULE OF LAW]],Table27857[[#This Row],[SECURITY &amp; SAFETY]],Table27857[[#This Row],[PERSONAL FREEDOM (minus Security &amp;Safety and Rule of Law)]],Table27857[[#This Row],[PERSONAL FREEDOM (minus Security &amp;Safety and Rule of Law)]])</f>
        <v>8.01372607478793</v>
      </c>
      <c r="BC58" s="44" t="n">
        <v>6.87</v>
      </c>
      <c r="BD58" s="45" t="n">
        <f aca="false">AVERAGE(Table27857[[#This Row],[PERSONAL FREEDOM]:[ECONOMIC FREEDOM]])</f>
        <v>7.44186303739397</v>
      </c>
      <c r="BE58" s="61" t="n">
        <f aca="false">RANK(BF58,$BF$2:$BF$158)</f>
        <v>52</v>
      </c>
      <c r="BF58" s="30" t="n">
        <f aca="false">ROUND(BD58, 2)</f>
        <v>7.44</v>
      </c>
      <c r="BG58" s="43" t="n">
        <f aca="false">Table27857[[#This Row],[1 Rule of Law]]</f>
        <v>5.79365079365079</v>
      </c>
      <c r="BH58" s="43" t="n">
        <f aca="false">Table27857[[#This Row],[2 Security &amp; Safety]]</f>
        <v>8.8679201721676</v>
      </c>
      <c r="BI58" s="43" t="e">
        <f aca="false">AVERAGE(AS58,W58,AK58,BA58,Z58)</f>
        <v>#N/A</v>
      </c>
    </row>
    <row r="59" customFormat="false" ht="15" hidden="false" customHeight="true" outlineLevel="0" collapsed="false">
      <c r="A59" s="41" t="s">
        <v>112</v>
      </c>
      <c r="B59" s="42" t="n">
        <v>5.5</v>
      </c>
      <c r="C59" s="42" t="n">
        <v>3.6</v>
      </c>
      <c r="D59" s="42" t="n">
        <v>3</v>
      </c>
      <c r="E59" s="42" t="n">
        <v>4.07301587301587</v>
      </c>
      <c r="F59" s="42" t="n">
        <v>0</v>
      </c>
      <c r="G59" s="42" t="n">
        <v>10</v>
      </c>
      <c r="H59" s="42" t="n">
        <v>10</v>
      </c>
      <c r="I59" s="42" t="n">
        <v>5</v>
      </c>
      <c r="J59" s="42" t="n">
        <v>9.93626835813843</v>
      </c>
      <c r="K59" s="42" t="n">
        <v>9.96176101488306</v>
      </c>
      <c r="L59" s="42" t="n">
        <f aca="false">AVERAGE(Table27857[[#This Row],[2Bi Disappearance]:[2Bv Terrorism Injured ]])</f>
        <v>8.9796058746043</v>
      </c>
      <c r="M59" s="42" t="n">
        <v>10</v>
      </c>
      <c r="N59" s="42" t="n">
        <v>10</v>
      </c>
      <c r="O59" s="47" t="n">
        <v>10</v>
      </c>
      <c r="P59" s="47" t="n">
        <v>10</v>
      </c>
      <c r="Q59" s="47" t="n">
        <f aca="false">AVERAGE(Table27857[[#This Row],[2Ciii(a) Equal Inheritance Rights: Widows]:[2Ciii(b) Equal Inheritance Rights: Daughters]])</f>
        <v>10</v>
      </c>
      <c r="R59" s="47" t="n">
        <f aca="false">AVERAGE(M59:N59,Q59)</f>
        <v>10</v>
      </c>
      <c r="S59" s="42" t="n">
        <f aca="false">AVERAGE(F59,L59,R59)</f>
        <v>6.32653529153477</v>
      </c>
      <c r="T59" s="42" t="n">
        <v>10</v>
      </c>
      <c r="U59" s="42" t="n">
        <v>10</v>
      </c>
      <c r="V59" s="42" t="n">
        <v>10</v>
      </c>
      <c r="W59" s="42" t="n">
        <f aca="false">AVERAGE(T59:V59)</f>
        <v>10</v>
      </c>
      <c r="X59" s="42" t="n">
        <v>7.5</v>
      </c>
      <c r="Y59" s="42" t="n">
        <v>7.5</v>
      </c>
      <c r="Z59" s="42" t="n">
        <f aca="false">AVERAGE(Table27857[[#This Row],[4A Freedom to establish religious organizations]:[4B Autonomy of religious organizations]])</f>
        <v>7.5</v>
      </c>
      <c r="AA59" s="42" t="n">
        <v>7.5</v>
      </c>
      <c r="AB59" s="42" t="n">
        <v>7.5</v>
      </c>
      <c r="AC59" s="42" t="n">
        <v>7.5</v>
      </c>
      <c r="AD59" s="42" t="n">
        <v>7.5</v>
      </c>
      <c r="AE59" s="42" t="n">
        <v>7.5</v>
      </c>
      <c r="AF59" s="42" t="e">
        <f aca="false">AVERAGE(Table27857[[#This Row],[5Ci Political parties]:[5ciii educational, sporting and cultural organizations]])</f>
        <v>#N/A</v>
      </c>
      <c r="AG59" s="42" t="n">
        <v>7.5</v>
      </c>
      <c r="AH59" s="42" t="n">
        <v>7.5</v>
      </c>
      <c r="AI59" s="42" t="n">
        <v>7.5</v>
      </c>
      <c r="AJ59" s="42" t="e">
        <f aca="false">AVERAGE(Table27857[[#This Row],[5Di Political parties]:[5diii educational, sporting and cultural organizations5]])</f>
        <v>#N/A</v>
      </c>
      <c r="AK59" s="42" t="e">
        <f aca="false">AVERAGE(AA59,AB59,AF59,AJ59)</f>
        <v>#N/A</v>
      </c>
      <c r="AL59" s="42" t="n">
        <v>10</v>
      </c>
      <c r="AM59" s="47" t="n">
        <v>4.33333333333333</v>
      </c>
      <c r="AN59" s="47" t="n">
        <v>3.75</v>
      </c>
      <c r="AO59" s="47" t="n">
        <v>7.5</v>
      </c>
      <c r="AP59" s="47" t="n">
        <v>7.5</v>
      </c>
      <c r="AQ59" s="47" t="n">
        <f aca="false">AVERAGE(Table27857[[#This Row],[6Di Access to foreign television (cable/ satellite)]:[6Dii Access to foreign newspapers]])</f>
        <v>7.5</v>
      </c>
      <c r="AR59" s="47" t="n">
        <v>7.5</v>
      </c>
      <c r="AS59" s="42" t="n">
        <f aca="false">AVERAGE(AL59:AN59,AQ59:AR59)</f>
        <v>6.61666666666667</v>
      </c>
      <c r="AT59" s="42" t="n">
        <v>5</v>
      </c>
      <c r="AU59" s="42" t="n">
        <v>5</v>
      </c>
      <c r="AV59" s="42" t="n">
        <f aca="false">AVERAGE(Table27857[[#This Row],[7Ai Parental Authority: In marriage]:[7Aii Parental Authority: After divorce]])</f>
        <v>5</v>
      </c>
      <c r="AW59" s="42" t="s">
        <v>60</v>
      </c>
      <c r="AX59" s="42" t="s">
        <v>60</v>
      </c>
      <c r="AY59" s="42" t="str">
        <f aca="false">IFERROR(AVERAGE(AW59:AX59),"-")</f>
        <v>-</v>
      </c>
      <c r="AZ59" s="42" t="n">
        <v>10</v>
      </c>
      <c r="BA59" s="42" t="n">
        <f aca="false">AVERAGE(AV59,AZ59,AY59)</f>
        <v>7.5</v>
      </c>
      <c r="BB59" s="43" t="n">
        <f aca="false">AVERAGE(Table27857[[#This Row],[RULE OF LAW]],Table27857[[#This Row],[SECURITY &amp; SAFETY]],Table27857[[#This Row],[PERSONAL FREEDOM (minus Security &amp;Safety and Rule of Law)]],Table27857[[#This Row],[PERSONAL FREEDOM (minus Security &amp;Safety and Rule of Law)]])</f>
        <v>6.51155445780433</v>
      </c>
      <c r="BC59" s="44" t="n">
        <v>7.45</v>
      </c>
      <c r="BD59" s="45" t="n">
        <f aca="false">AVERAGE(Table27857[[#This Row],[PERSONAL FREEDOM]:[ECONOMIC FREEDOM]])</f>
        <v>6.98077722890216</v>
      </c>
      <c r="BE59" s="61" t="n">
        <f aca="false">RANK(BF59,$BF$2:$BF$158)</f>
        <v>73</v>
      </c>
      <c r="BF59" s="30" t="n">
        <f aca="false">ROUND(BD59, 2)</f>
        <v>6.98</v>
      </c>
      <c r="BG59" s="43" t="n">
        <f aca="false">Table27857[[#This Row],[1 Rule of Law]]</f>
        <v>4.07301587301587</v>
      </c>
      <c r="BH59" s="43" t="n">
        <f aca="false">Table27857[[#This Row],[2 Security &amp; Safety]]</f>
        <v>6.32653529153477</v>
      </c>
      <c r="BI59" s="43" t="e">
        <f aca="false">AVERAGE(AS59,W59,AK59,BA59,Z59)</f>
        <v>#N/A</v>
      </c>
    </row>
    <row r="60" customFormat="false" ht="15" hidden="false" customHeight="true" outlineLevel="0" collapsed="false">
      <c r="A60" s="41" t="s">
        <v>225</v>
      </c>
      <c r="B60" s="42" t="s">
        <v>60</v>
      </c>
      <c r="C60" s="42" t="s">
        <v>60</v>
      </c>
      <c r="D60" s="42" t="s">
        <v>60</v>
      </c>
      <c r="E60" s="42" t="n">
        <v>3.078661</v>
      </c>
      <c r="F60" s="42" t="n">
        <v>6.44</v>
      </c>
      <c r="G60" s="42" t="n">
        <v>10</v>
      </c>
      <c r="H60" s="42" t="n">
        <v>10</v>
      </c>
      <c r="I60" s="42" t="n">
        <v>7.5</v>
      </c>
      <c r="J60" s="42" t="n">
        <v>9.97210302308938</v>
      </c>
      <c r="K60" s="42" t="n">
        <v>10</v>
      </c>
      <c r="L60" s="42" t="n">
        <f aca="false">AVERAGE(Table27857[[#This Row],[2Bi Disappearance]:[2Bv Terrorism Injured ]])</f>
        <v>9.49442060461788</v>
      </c>
      <c r="M60" s="42" t="n">
        <v>0.4</v>
      </c>
      <c r="N60" s="42" t="n">
        <v>7.5</v>
      </c>
      <c r="O60" s="47" t="n">
        <v>10</v>
      </c>
      <c r="P60" s="47" t="n">
        <v>5</v>
      </c>
      <c r="Q60" s="47" t="n">
        <f aca="false">AVERAGE(Table27857[[#This Row],[2Ciii(a) Equal Inheritance Rights: Widows]:[2Ciii(b) Equal Inheritance Rights: Daughters]])</f>
        <v>7.5</v>
      </c>
      <c r="R60" s="47" t="n">
        <f aca="false">AVERAGE(M60:N60,Q60)</f>
        <v>5.13333333333333</v>
      </c>
      <c r="S60" s="42" t="n">
        <f aca="false">AVERAGE(F60,L60,R60)</f>
        <v>7.02258464598374</v>
      </c>
      <c r="T60" s="42" t="n">
        <v>10</v>
      </c>
      <c r="U60" s="42" t="n">
        <v>0</v>
      </c>
      <c r="V60" s="42" t="n">
        <v>5</v>
      </c>
      <c r="W60" s="42" t="n">
        <f aca="false">AVERAGE(T60:V60)</f>
        <v>5</v>
      </c>
      <c r="X60" s="42" t="n">
        <v>10</v>
      </c>
      <c r="Y60" s="42" t="n">
        <v>7.5</v>
      </c>
      <c r="Z60" s="42" t="n">
        <f aca="false">AVERAGE(Table27857[[#This Row],[4A Freedom to establish religious organizations]:[4B Autonomy of religious organizations]])</f>
        <v>8.75</v>
      </c>
      <c r="AA60" s="42" t="n">
        <v>7.5</v>
      </c>
      <c r="AB60" s="42" t="n">
        <v>7.5</v>
      </c>
      <c r="AC60" s="42" t="n">
        <v>7.5</v>
      </c>
      <c r="AD60" s="42" t="n">
        <v>7.5</v>
      </c>
      <c r="AE60" s="42" t="n">
        <v>7.5</v>
      </c>
      <c r="AF60" s="42" t="e">
        <f aca="false">AVERAGE(Table27857[[#This Row],[5Ci Political parties]:[5ciii educational, sporting and cultural organizations]])</f>
        <v>#N/A</v>
      </c>
      <c r="AG60" s="42" t="n">
        <v>10</v>
      </c>
      <c r="AH60" s="42" t="n">
        <v>10</v>
      </c>
      <c r="AI60" s="42" t="n">
        <v>10</v>
      </c>
      <c r="AJ60" s="42" t="e">
        <f aca="false">AVERAGE(Table27857[[#This Row],[5Di Political parties]:[5diii educational, sporting and cultural organizations5]])</f>
        <v>#N/A</v>
      </c>
      <c r="AK60" s="42" t="e">
        <f aca="false">AVERAGE(AA60,AB60,AF60,AJ60)</f>
        <v>#N/A</v>
      </c>
      <c r="AL60" s="42" t="n">
        <v>10</v>
      </c>
      <c r="AM60" s="47" t="n">
        <v>3.66666666666667</v>
      </c>
      <c r="AN60" s="47" t="n">
        <v>3</v>
      </c>
      <c r="AO60" s="47" t="n">
        <v>7.5</v>
      </c>
      <c r="AP60" s="47" t="n">
        <v>7.5</v>
      </c>
      <c r="AQ60" s="47" t="n">
        <f aca="false">AVERAGE(Table27857[[#This Row],[6Di Access to foreign television (cable/ satellite)]:[6Dii Access to foreign newspapers]])</f>
        <v>7.5</v>
      </c>
      <c r="AR60" s="47" t="n">
        <v>7.5</v>
      </c>
      <c r="AS60" s="42" t="n">
        <f aca="false">AVERAGE(AL60:AN60,AQ60:AR60)</f>
        <v>6.33333333333333</v>
      </c>
      <c r="AT60" s="42" t="n">
        <v>0</v>
      </c>
      <c r="AU60" s="42" t="n">
        <v>0</v>
      </c>
      <c r="AV60" s="42" t="n">
        <f aca="false">AVERAGE(Table27857[[#This Row],[7Ai Parental Authority: In marriage]:[7Aii Parental Authority: After divorce]])</f>
        <v>0</v>
      </c>
      <c r="AW60" s="42" t="n">
        <v>10</v>
      </c>
      <c r="AX60" s="42" t="n">
        <v>10</v>
      </c>
      <c r="AY60" s="42" t="n">
        <f aca="false">IFERROR(AVERAGE(AW60:AX60),"-")</f>
        <v>10</v>
      </c>
      <c r="AZ60" s="42" t="n">
        <v>5</v>
      </c>
      <c r="BA60" s="42" t="n">
        <f aca="false">AVERAGE(AV60,AZ60,AY60)</f>
        <v>5</v>
      </c>
      <c r="BB60" s="43" t="n">
        <f aca="false">AVERAGE(Table27857[[#This Row],[RULE OF LAW]],Table27857[[#This Row],[SECURITY &amp; SAFETY]],Table27857[[#This Row],[PERSONAL FREEDOM (minus Security &amp;Safety and Rule of Law)]],Table27857[[#This Row],[PERSONAL FREEDOM (minus Security &amp;Safety and Rule of Law)]])</f>
        <v>5.84614474482927</v>
      </c>
      <c r="BC60" s="44" t="n">
        <v>5.62</v>
      </c>
      <c r="BD60" s="45" t="n">
        <f aca="false">AVERAGE(Table27857[[#This Row],[PERSONAL FREEDOM]:[ECONOMIC FREEDOM]])</f>
        <v>5.73307237241463</v>
      </c>
      <c r="BE60" s="61" t="n">
        <f aca="false">RANK(BF60,$BF$2:$BF$158)</f>
        <v>139</v>
      </c>
      <c r="BF60" s="30" t="n">
        <f aca="false">ROUND(BD60, 2)</f>
        <v>5.73</v>
      </c>
      <c r="BG60" s="43" t="n">
        <f aca="false">Table27857[[#This Row],[1 Rule of Law]]</f>
        <v>3.078661</v>
      </c>
      <c r="BH60" s="43" t="n">
        <f aca="false">Table27857[[#This Row],[2 Security &amp; Safety]]</f>
        <v>7.02258464598374</v>
      </c>
      <c r="BI60" s="43" t="e">
        <f aca="false">AVERAGE(AS60,W60,AK60,BA60,Z60)</f>
        <v>#N/A</v>
      </c>
    </row>
    <row r="61" customFormat="false" ht="15" hidden="false" customHeight="true" outlineLevel="0" collapsed="false">
      <c r="A61" s="41" t="s">
        <v>113</v>
      </c>
      <c r="B61" s="42" t="s">
        <v>60</v>
      </c>
      <c r="C61" s="42" t="s">
        <v>60</v>
      </c>
      <c r="D61" s="42" t="s">
        <v>60</v>
      </c>
      <c r="E61" s="42" t="n">
        <v>2.959626</v>
      </c>
      <c r="F61" s="42" t="n">
        <v>6.64</v>
      </c>
      <c r="G61" s="42" t="n">
        <v>10</v>
      </c>
      <c r="H61" s="42" t="n">
        <v>10</v>
      </c>
      <c r="I61" s="42" t="n">
        <v>2.5</v>
      </c>
      <c r="J61" s="42" t="n">
        <v>10</v>
      </c>
      <c r="K61" s="42" t="n">
        <v>10</v>
      </c>
      <c r="L61" s="42" t="n">
        <f aca="false">AVERAGE(Table27857[[#This Row],[2Bi Disappearance]:[2Bv Terrorism Injured ]])</f>
        <v>8.5</v>
      </c>
      <c r="M61" s="42" t="n">
        <v>5</v>
      </c>
      <c r="N61" s="42" t="n">
        <v>10</v>
      </c>
      <c r="O61" s="47" t="n">
        <v>5</v>
      </c>
      <c r="P61" s="47" t="s">
        <v>60</v>
      </c>
      <c r="Q61" s="47" t="n">
        <f aca="false">AVERAGE(Table27857[[#This Row],[2Ciii(a) Equal Inheritance Rights: Widows]:[2Ciii(b) Equal Inheritance Rights: Daughters]])</f>
        <v>5</v>
      </c>
      <c r="R61" s="47" t="n">
        <f aca="false">AVERAGE(M61:N61,Q61)</f>
        <v>6.66666666666667</v>
      </c>
      <c r="S61" s="42" t="n">
        <f aca="false">AVERAGE(F61,L61,R61)</f>
        <v>7.26888888888889</v>
      </c>
      <c r="T61" s="42" t="n">
        <v>10</v>
      </c>
      <c r="U61" s="42" t="n">
        <v>10</v>
      </c>
      <c r="V61" s="42" t="n">
        <v>10</v>
      </c>
      <c r="W61" s="42" t="n">
        <f aca="false">AVERAGE(T61:V61)</f>
        <v>10</v>
      </c>
      <c r="X61" s="42" t="s">
        <v>60</v>
      </c>
      <c r="Y61" s="42" t="s">
        <v>60</v>
      </c>
      <c r="Z61" s="42" t="s">
        <v>60</v>
      </c>
      <c r="AA61" s="42" t="s">
        <v>60</v>
      </c>
      <c r="AB61" s="42" t="s">
        <v>60</v>
      </c>
      <c r="AC61" s="42" t="s">
        <v>60</v>
      </c>
      <c r="AD61" s="42" t="s">
        <v>60</v>
      </c>
      <c r="AE61" s="42" t="s">
        <v>60</v>
      </c>
      <c r="AF61" s="42" t="s">
        <v>60</v>
      </c>
      <c r="AG61" s="42" t="s">
        <v>60</v>
      </c>
      <c r="AH61" s="42" t="s">
        <v>60</v>
      </c>
      <c r="AI61" s="42" t="s">
        <v>60</v>
      </c>
      <c r="AJ61" s="42" t="s">
        <v>60</v>
      </c>
      <c r="AK61" s="42" t="s">
        <v>60</v>
      </c>
      <c r="AL61" s="42" t="n">
        <v>10</v>
      </c>
      <c r="AM61" s="47" t="n">
        <v>3.66666666666667</v>
      </c>
      <c r="AN61" s="47" t="n">
        <v>2.75</v>
      </c>
      <c r="AO61" s="47" t="s">
        <v>60</v>
      </c>
      <c r="AP61" s="47" t="s">
        <v>60</v>
      </c>
      <c r="AQ61" s="47" t="s">
        <v>60</v>
      </c>
      <c r="AR61" s="47" t="s">
        <v>60</v>
      </c>
      <c r="AS61" s="42" t="n">
        <f aca="false">AVERAGE(AL61:AN61,AQ61:AR61)</f>
        <v>5.47222222222222</v>
      </c>
      <c r="AT61" s="42" t="n">
        <v>5</v>
      </c>
      <c r="AU61" s="42" t="n">
        <v>5</v>
      </c>
      <c r="AV61" s="42" t="n">
        <f aca="false">AVERAGE(Table27857[[#This Row],[7Ai Parental Authority: In marriage]:[7Aii Parental Authority: After divorce]])</f>
        <v>5</v>
      </c>
      <c r="AW61" s="42" t="n">
        <v>0</v>
      </c>
      <c r="AX61" s="42" t="n">
        <v>0</v>
      </c>
      <c r="AY61" s="42" t="n">
        <f aca="false">IFERROR(AVERAGE(AW61:AX61),"-")</f>
        <v>0</v>
      </c>
      <c r="AZ61" s="42" t="n">
        <v>10</v>
      </c>
      <c r="BA61" s="42" t="n">
        <f aca="false">AVERAGE(AV61,AZ61,AY61)</f>
        <v>5</v>
      </c>
      <c r="BB61" s="43" t="n">
        <f aca="false">AVERAGE(Table27857[[#This Row],[RULE OF LAW]],Table27857[[#This Row],[SECURITY &amp; SAFETY]],Table27857[[#This Row],[PERSONAL FREEDOM (minus Security &amp;Safety and Rule of Law)]],Table27857[[#This Row],[PERSONAL FREEDOM (minus Security &amp;Safety and Rule of Law)]])</f>
        <v>5.96916575925926</v>
      </c>
      <c r="BC61" s="44" t="n">
        <v>6.12</v>
      </c>
      <c r="BD61" s="45" t="n">
        <f aca="false">AVERAGE(Table27857[[#This Row],[PERSONAL FREEDOM]:[ECONOMIC FREEDOM]])</f>
        <v>6.04458287962963</v>
      </c>
      <c r="BE61" s="61" t="n">
        <f aca="false">RANK(BF61,$BF$2:$BF$158)</f>
        <v>130</v>
      </c>
      <c r="BF61" s="30" t="n">
        <f aca="false">ROUND(BD61, 2)</f>
        <v>6.04</v>
      </c>
      <c r="BG61" s="43" t="n">
        <f aca="false">Table27857[[#This Row],[1 Rule of Law]]</f>
        <v>2.959626</v>
      </c>
      <c r="BH61" s="43" t="n">
        <f aca="false">Table27857[[#This Row],[2 Security &amp; Safety]]</f>
        <v>7.26888888888889</v>
      </c>
      <c r="BI61" s="43" t="n">
        <f aca="false">AVERAGE(AS61,W61,AK61,BA61,Z61)</f>
        <v>6.82407407407407</v>
      </c>
    </row>
    <row r="62" customFormat="false" ht="15" hidden="false" customHeight="true" outlineLevel="0" collapsed="false">
      <c r="A62" s="41" t="s">
        <v>114</v>
      </c>
      <c r="B62" s="42" t="s">
        <v>60</v>
      </c>
      <c r="C62" s="42" t="s">
        <v>60</v>
      </c>
      <c r="D62" s="42" t="s">
        <v>60</v>
      </c>
      <c r="E62" s="42" t="n">
        <v>4.44756</v>
      </c>
      <c r="F62" s="42" t="n">
        <v>3.2</v>
      </c>
      <c r="G62" s="42" t="n">
        <v>10</v>
      </c>
      <c r="H62" s="42" t="n">
        <v>10</v>
      </c>
      <c r="I62" s="42" t="n">
        <v>7.5</v>
      </c>
      <c r="J62" s="42" t="n">
        <v>10</v>
      </c>
      <c r="K62" s="42" t="n">
        <v>10</v>
      </c>
      <c r="L62" s="42" t="n">
        <f aca="false">AVERAGE(Table27857[[#This Row],[2Bi Disappearance]:[2Bv Terrorism Injured ]])</f>
        <v>9.5</v>
      </c>
      <c r="M62" s="42" t="s">
        <v>60</v>
      </c>
      <c r="N62" s="42" t="s">
        <v>60</v>
      </c>
      <c r="O62" s="47" t="s">
        <v>60</v>
      </c>
      <c r="P62" s="47" t="s">
        <v>60</v>
      </c>
      <c r="Q62" s="47" t="s">
        <v>60</v>
      </c>
      <c r="R62" s="47" t="s">
        <v>60</v>
      </c>
      <c r="S62" s="42" t="n">
        <f aca="false">AVERAGE(F62,L62,R62)</f>
        <v>6.35</v>
      </c>
      <c r="T62" s="42" t="n">
        <v>10</v>
      </c>
      <c r="U62" s="42" t="n">
        <v>10</v>
      </c>
      <c r="V62" s="42" t="s">
        <v>60</v>
      </c>
      <c r="W62" s="42" t="n">
        <f aca="false">AVERAGE(T62:V62)</f>
        <v>10</v>
      </c>
      <c r="X62" s="42" t="s">
        <v>60</v>
      </c>
      <c r="Y62" s="42" t="s">
        <v>60</v>
      </c>
      <c r="Z62" s="42" t="s">
        <v>60</v>
      </c>
      <c r="AA62" s="42" t="s">
        <v>60</v>
      </c>
      <c r="AB62" s="42" t="s">
        <v>60</v>
      </c>
      <c r="AC62" s="42" t="s">
        <v>60</v>
      </c>
      <c r="AD62" s="42" t="s">
        <v>60</v>
      </c>
      <c r="AE62" s="42" t="s">
        <v>60</v>
      </c>
      <c r="AF62" s="42" t="s">
        <v>60</v>
      </c>
      <c r="AG62" s="42" t="s">
        <v>60</v>
      </c>
      <c r="AH62" s="42" t="s">
        <v>60</v>
      </c>
      <c r="AI62" s="42" t="s">
        <v>60</v>
      </c>
      <c r="AJ62" s="42" t="s">
        <v>60</v>
      </c>
      <c r="AK62" s="42" t="s">
        <v>60</v>
      </c>
      <c r="AL62" s="42" t="n">
        <v>10</v>
      </c>
      <c r="AM62" s="47" t="n">
        <v>6.66666666666667</v>
      </c>
      <c r="AN62" s="47" t="n">
        <v>6.75</v>
      </c>
      <c r="AO62" s="47" t="s">
        <v>60</v>
      </c>
      <c r="AP62" s="47" t="s">
        <v>60</v>
      </c>
      <c r="AQ62" s="47" t="s">
        <v>60</v>
      </c>
      <c r="AR62" s="47" t="s">
        <v>60</v>
      </c>
      <c r="AS62" s="42" t="n">
        <f aca="false">AVERAGE(AL62:AN62,AQ62:AR62)</f>
        <v>7.80555555555556</v>
      </c>
      <c r="AT62" s="42" t="s">
        <v>60</v>
      </c>
      <c r="AU62" s="42" t="s">
        <v>60</v>
      </c>
      <c r="AV62" s="42" t="s">
        <v>60</v>
      </c>
      <c r="AW62" s="42" t="n">
        <v>10</v>
      </c>
      <c r="AX62" s="42" t="n">
        <v>10</v>
      </c>
      <c r="AY62" s="42" t="n">
        <f aca="false">IFERROR(AVERAGE(AW62:AX62),"-")</f>
        <v>10</v>
      </c>
      <c r="AZ62" s="42" t="s">
        <v>60</v>
      </c>
      <c r="BA62" s="42" t="n">
        <f aca="false">AVERAGE(AV62,AZ62,AY62)</f>
        <v>10</v>
      </c>
      <c r="BB62" s="43" t="n">
        <f aca="false">AVERAGE(Table27857[[#This Row],[RULE OF LAW]],Table27857[[#This Row],[SECURITY &amp; SAFETY]],Table27857[[#This Row],[PERSONAL FREEDOM (minus Security &amp;Safety and Rule of Law)]],Table27857[[#This Row],[PERSONAL FREEDOM (minus Security &amp;Safety and Rule of Law)]])</f>
        <v>7.33364925925926</v>
      </c>
      <c r="BC62" s="44" t="n">
        <v>6.28</v>
      </c>
      <c r="BD62" s="45" t="n">
        <f aca="false">AVERAGE(Table27857[[#This Row],[PERSONAL FREEDOM]:[ECONOMIC FREEDOM]])</f>
        <v>6.80682462962963</v>
      </c>
      <c r="BE62" s="61" t="n">
        <f aca="false">RANK(BF62,$BF$2:$BF$158)</f>
        <v>85</v>
      </c>
      <c r="BF62" s="30" t="n">
        <f aca="false">ROUND(BD62, 2)</f>
        <v>6.81</v>
      </c>
      <c r="BG62" s="43" t="n">
        <f aca="false">Table27857[[#This Row],[1 Rule of Law]]</f>
        <v>4.44756</v>
      </c>
      <c r="BH62" s="43" t="n">
        <f aca="false">Table27857[[#This Row],[2 Security &amp; Safety]]</f>
        <v>6.35</v>
      </c>
      <c r="BI62" s="43" t="n">
        <f aca="false">AVERAGE(AS62,W62,AK62,BA62,Z62)</f>
        <v>9.26851851851852</v>
      </c>
    </row>
    <row r="63" customFormat="false" ht="15" hidden="false" customHeight="true" outlineLevel="0" collapsed="false">
      <c r="A63" s="41" t="s">
        <v>115</v>
      </c>
      <c r="B63" s="42" t="s">
        <v>60</v>
      </c>
      <c r="C63" s="42" t="s">
        <v>60</v>
      </c>
      <c r="D63" s="42" t="s">
        <v>60</v>
      </c>
      <c r="E63" s="42" t="n">
        <v>3.227454</v>
      </c>
      <c r="F63" s="42" t="n">
        <v>5.92</v>
      </c>
      <c r="G63" s="42" t="n">
        <v>5</v>
      </c>
      <c r="H63" s="42" t="n">
        <v>10</v>
      </c>
      <c r="I63" s="42" t="n">
        <v>5</v>
      </c>
      <c r="J63" s="42" t="n">
        <v>10</v>
      </c>
      <c r="K63" s="42" t="n">
        <v>10</v>
      </c>
      <c r="L63" s="42" t="n">
        <f aca="false">AVERAGE(Table27857[[#This Row],[2Bi Disappearance]:[2Bv Terrorism Injured ]])</f>
        <v>8</v>
      </c>
      <c r="M63" s="42" t="n">
        <v>10</v>
      </c>
      <c r="N63" s="42" t="n">
        <v>10</v>
      </c>
      <c r="O63" s="47" t="n">
        <v>5</v>
      </c>
      <c r="P63" s="47" t="n">
        <v>5</v>
      </c>
      <c r="Q63" s="47" t="n">
        <f aca="false">AVERAGE(Table27857[[#This Row],[2Ciii(a) Equal Inheritance Rights: Widows]:[2Ciii(b) Equal Inheritance Rights: Daughters]])</f>
        <v>5</v>
      </c>
      <c r="R63" s="47" t="n">
        <f aca="false">AVERAGE(M63:N63,Q63)</f>
        <v>8.33333333333333</v>
      </c>
      <c r="S63" s="42" t="n">
        <f aca="false">AVERAGE(F63,L63,R63)</f>
        <v>7.41777777777778</v>
      </c>
      <c r="T63" s="42" t="n">
        <v>10</v>
      </c>
      <c r="U63" s="42" t="n">
        <v>10</v>
      </c>
      <c r="V63" s="42" t="n">
        <v>10</v>
      </c>
      <c r="W63" s="42" t="n">
        <f aca="false">AVERAGE(T63:V63)</f>
        <v>10</v>
      </c>
      <c r="X63" s="42" t="n">
        <v>10</v>
      </c>
      <c r="Y63" s="42" t="n">
        <v>10</v>
      </c>
      <c r="Z63" s="42" t="n">
        <f aca="false">AVERAGE(Table27857[[#This Row],[4A Freedom to establish religious organizations]:[4B Autonomy of religious organizations]])</f>
        <v>10</v>
      </c>
      <c r="AA63" s="42" t="n">
        <v>10</v>
      </c>
      <c r="AB63" s="42" t="n">
        <v>10</v>
      </c>
      <c r="AC63" s="42" t="n">
        <v>10</v>
      </c>
      <c r="AD63" s="42" t="n">
        <v>10</v>
      </c>
      <c r="AE63" s="42" t="n">
        <v>10</v>
      </c>
      <c r="AF63" s="42" t="e">
        <f aca="false">AVERAGE(Table27857[[#This Row],[5Ci Political parties]:[5ciii educational, sporting and cultural organizations]])</f>
        <v>#N/A</v>
      </c>
      <c r="AG63" s="42" t="n">
        <v>10</v>
      </c>
      <c r="AH63" s="42" t="n">
        <v>10</v>
      </c>
      <c r="AI63" s="42" t="n">
        <v>2.5</v>
      </c>
      <c r="AJ63" s="42" t="e">
        <f aca="false">AVERAGE(Table27857[[#This Row],[5Di Political parties]:[5diii educational, sporting and cultural organizations5]])</f>
        <v>#N/A</v>
      </c>
      <c r="AK63" s="42" t="e">
        <f aca="false">AVERAGE(AA63,AB63,AF63,AJ63)</f>
        <v>#N/A</v>
      </c>
      <c r="AL63" s="42" t="n">
        <v>10</v>
      </c>
      <c r="AM63" s="47" t="n">
        <v>5.33333333333333</v>
      </c>
      <c r="AN63" s="47" t="n">
        <v>5.5</v>
      </c>
      <c r="AO63" s="47" t="n">
        <v>10</v>
      </c>
      <c r="AP63" s="47" t="n">
        <v>10</v>
      </c>
      <c r="AQ63" s="47" t="n">
        <f aca="false">AVERAGE(Table27857[[#This Row],[6Di Access to foreign television (cable/ satellite)]:[6Dii Access to foreign newspapers]])</f>
        <v>10</v>
      </c>
      <c r="AR63" s="47" t="n">
        <v>10</v>
      </c>
      <c r="AS63" s="42" t="n">
        <f aca="false">AVERAGE(AL63:AN63,AQ63:AR63)</f>
        <v>8.16666666666667</v>
      </c>
      <c r="AT63" s="42" t="n">
        <v>5</v>
      </c>
      <c r="AU63" s="42" t="n">
        <v>10</v>
      </c>
      <c r="AV63" s="42" t="n">
        <f aca="false">AVERAGE(Table27857[[#This Row],[7Ai Parental Authority: In marriage]:[7Aii Parental Authority: After divorce]])</f>
        <v>7.5</v>
      </c>
      <c r="AW63" s="42" t="n">
        <v>0</v>
      </c>
      <c r="AX63" s="42" t="n">
        <v>10</v>
      </c>
      <c r="AY63" s="42" t="n">
        <f aca="false">IFERROR(AVERAGE(AW63:AX63),"-")</f>
        <v>5</v>
      </c>
      <c r="AZ63" s="42" t="n">
        <v>10</v>
      </c>
      <c r="BA63" s="42" t="n">
        <f aca="false">AVERAGE(AV63,AZ63,AY63)</f>
        <v>7.5</v>
      </c>
      <c r="BB63" s="43" t="n">
        <f aca="false">AVERAGE(Table27857[[#This Row],[RULE OF LAW]],Table27857[[#This Row],[SECURITY &amp; SAFETY]],Table27857[[#This Row],[PERSONAL FREEDOM (minus Security &amp;Safety and Rule of Law)]],Table27857[[#This Row],[PERSONAL FREEDOM (minus Security &amp;Safety and Rule of Law)]])</f>
        <v>7.16547461111111</v>
      </c>
      <c r="BC63" s="44" t="n">
        <v>6.83</v>
      </c>
      <c r="BD63" s="45" t="n">
        <f aca="false">AVERAGE(Table27857[[#This Row],[PERSONAL FREEDOM]:[ECONOMIC FREEDOM]])</f>
        <v>6.99773730555556</v>
      </c>
      <c r="BE63" s="61" t="n">
        <f aca="false">RANK(BF63,$BF$2:$BF$158)</f>
        <v>70</v>
      </c>
      <c r="BF63" s="30" t="n">
        <f aca="false">ROUND(BD63, 2)</f>
        <v>7</v>
      </c>
      <c r="BG63" s="43" t="n">
        <f aca="false">Table27857[[#This Row],[1 Rule of Law]]</f>
        <v>3.227454</v>
      </c>
      <c r="BH63" s="43" t="n">
        <f aca="false">Table27857[[#This Row],[2 Security &amp; Safety]]</f>
        <v>7.41777777777778</v>
      </c>
      <c r="BI63" s="43" t="e">
        <f aca="false">AVERAGE(AS63,W63,AK63,BA63,Z63)</f>
        <v>#N/A</v>
      </c>
    </row>
    <row r="64" customFormat="false" ht="15" hidden="false" customHeight="true" outlineLevel="0" collapsed="false">
      <c r="A64" s="41" t="s">
        <v>116</v>
      </c>
      <c r="B64" s="42" t="s">
        <v>60</v>
      </c>
      <c r="C64" s="42" t="s">
        <v>60</v>
      </c>
      <c r="D64" s="42" t="s">
        <v>60</v>
      </c>
      <c r="E64" s="42" t="n">
        <v>3.480403</v>
      </c>
      <c r="F64" s="42" t="n">
        <v>0</v>
      </c>
      <c r="G64" s="42" t="n">
        <v>5</v>
      </c>
      <c r="H64" s="42" t="n">
        <v>10</v>
      </c>
      <c r="I64" s="42" t="n">
        <v>5</v>
      </c>
      <c r="J64" s="42" t="n">
        <v>10</v>
      </c>
      <c r="K64" s="42" t="n">
        <v>10</v>
      </c>
      <c r="L64" s="42" t="n">
        <f aca="false">AVERAGE(Table27857[[#This Row],[2Bi Disappearance]:[2Bv Terrorism Injured ]])</f>
        <v>8</v>
      </c>
      <c r="M64" s="42" t="n">
        <v>10</v>
      </c>
      <c r="N64" s="42" t="n">
        <v>10</v>
      </c>
      <c r="O64" s="47" t="n">
        <v>5</v>
      </c>
      <c r="P64" s="47" t="n">
        <v>5</v>
      </c>
      <c r="Q64" s="47" t="n">
        <f aca="false">AVERAGE(Table27857[[#This Row],[2Ciii(a) Equal Inheritance Rights: Widows]:[2Ciii(b) Equal Inheritance Rights: Daughters]])</f>
        <v>5</v>
      </c>
      <c r="R64" s="47" t="n">
        <f aca="false">AVERAGE(M64:N64,Q64)</f>
        <v>8.33333333333333</v>
      </c>
      <c r="S64" s="42" t="n">
        <f aca="false">AVERAGE(F64,L64,R64)</f>
        <v>5.44444444444445</v>
      </c>
      <c r="T64" s="42" t="n">
        <v>5</v>
      </c>
      <c r="U64" s="42" t="n">
        <v>10</v>
      </c>
      <c r="V64" s="42" t="n">
        <v>5</v>
      </c>
      <c r="W64" s="42" t="n">
        <f aca="false">AVERAGE(T64:V64)</f>
        <v>6.66666666666667</v>
      </c>
      <c r="X64" s="42" t="n">
        <v>5</v>
      </c>
      <c r="Y64" s="42" t="n">
        <v>7.5</v>
      </c>
      <c r="Z64" s="42" t="n">
        <f aca="false">AVERAGE(Table27857[[#This Row],[4A Freedom to establish religious organizations]:[4B Autonomy of religious organizations]])</f>
        <v>6.25</v>
      </c>
      <c r="AA64" s="42" t="n">
        <v>7.5</v>
      </c>
      <c r="AB64" s="42" t="n">
        <v>7.5</v>
      </c>
      <c r="AC64" s="42" t="n">
        <v>7.5</v>
      </c>
      <c r="AD64" s="42" t="n">
        <v>7.5</v>
      </c>
      <c r="AE64" s="42" t="n">
        <v>7.5</v>
      </c>
      <c r="AF64" s="42" t="e">
        <f aca="false">AVERAGE(Table27857[[#This Row],[5Ci Political parties]:[5ciii educational, sporting and cultural organizations]])</f>
        <v>#N/A</v>
      </c>
      <c r="AG64" s="42" t="n">
        <v>5</v>
      </c>
      <c r="AH64" s="42" t="n">
        <v>5</v>
      </c>
      <c r="AI64" s="42" t="n">
        <v>5</v>
      </c>
      <c r="AJ64" s="42" t="e">
        <f aca="false">AVERAGE(Table27857[[#This Row],[5Di Political parties]:[5diii educational, sporting and cultural organizations5]])</f>
        <v>#N/A</v>
      </c>
      <c r="AK64" s="42" t="e">
        <f aca="false">AVERAGE(AA64,AB64,AF64,AJ64)</f>
        <v>#N/A</v>
      </c>
      <c r="AL64" s="42" t="n">
        <v>10</v>
      </c>
      <c r="AM64" s="47" t="n">
        <v>4</v>
      </c>
      <c r="AN64" s="47" t="n">
        <v>2.25</v>
      </c>
      <c r="AO64" s="47" t="n">
        <v>7.5</v>
      </c>
      <c r="AP64" s="47" t="n">
        <v>7.5</v>
      </c>
      <c r="AQ64" s="47" t="n">
        <f aca="false">AVERAGE(Table27857[[#This Row],[6Di Access to foreign television (cable/ satellite)]:[6Dii Access to foreign newspapers]])</f>
        <v>7.5</v>
      </c>
      <c r="AR64" s="47" t="n">
        <v>7.5</v>
      </c>
      <c r="AS64" s="42" t="n">
        <f aca="false">AVERAGE(AL64:AN64,AQ64:AR64)</f>
        <v>6.25</v>
      </c>
      <c r="AT64" s="42" t="n">
        <v>10</v>
      </c>
      <c r="AU64" s="42" t="n">
        <v>10</v>
      </c>
      <c r="AV64" s="42" t="n">
        <f aca="false">AVERAGE(Table27857[[#This Row],[7Ai Parental Authority: In marriage]:[7Aii Parental Authority: After divorce]])</f>
        <v>10</v>
      </c>
      <c r="AW64" s="42" t="n">
        <v>10</v>
      </c>
      <c r="AX64" s="42" t="n">
        <v>10</v>
      </c>
      <c r="AY64" s="42" t="n">
        <f aca="false">IFERROR(AVERAGE(AW64:AX64),"-")</f>
        <v>10</v>
      </c>
      <c r="AZ64" s="42" t="n">
        <v>10</v>
      </c>
      <c r="BA64" s="42" t="n">
        <f aca="false">AVERAGE(AV64,AZ64,AY64)</f>
        <v>10</v>
      </c>
      <c r="BB64" s="43" t="n">
        <f aca="false">AVERAGE(Table27857[[#This Row],[RULE OF LAW]],Table27857[[#This Row],[SECURITY &amp; SAFETY]],Table27857[[#This Row],[PERSONAL FREEDOM (minus Security &amp;Safety and Rule of Law)]],Table27857[[#This Row],[PERSONAL FREEDOM (minus Security &amp;Safety and Rule of Law)]])</f>
        <v>5.83537852777778</v>
      </c>
      <c r="BC64" s="44" t="n">
        <v>7.27</v>
      </c>
      <c r="BD64" s="45" t="n">
        <f aca="false">AVERAGE(Table27857[[#This Row],[PERSONAL FREEDOM]:[ECONOMIC FREEDOM]])</f>
        <v>6.55268926388889</v>
      </c>
      <c r="BE64" s="61" t="n">
        <f aca="false">RANK(BF64,$BF$2:$BF$158)</f>
        <v>101</v>
      </c>
      <c r="BF64" s="30" t="n">
        <f aca="false">ROUND(BD64, 2)</f>
        <v>6.55</v>
      </c>
      <c r="BG64" s="43" t="n">
        <f aca="false">Table27857[[#This Row],[1 Rule of Law]]</f>
        <v>3.480403</v>
      </c>
      <c r="BH64" s="43" t="n">
        <f aca="false">Table27857[[#This Row],[2 Security &amp; Safety]]</f>
        <v>5.44444444444445</v>
      </c>
      <c r="BI64" s="43" t="e">
        <f aca="false">AVERAGE(AS64,W64,AK64,BA64,Z64)</f>
        <v>#N/A</v>
      </c>
    </row>
    <row r="65" customFormat="false" ht="15" hidden="false" customHeight="true" outlineLevel="0" collapsed="false">
      <c r="A65" s="41" t="s">
        <v>117</v>
      </c>
      <c r="B65" s="42" t="n">
        <v>7.6</v>
      </c>
      <c r="C65" s="42" t="n">
        <v>7.2</v>
      </c>
      <c r="D65" s="42" t="n">
        <v>7.3</v>
      </c>
      <c r="E65" s="42" t="n">
        <v>7.38730158730159</v>
      </c>
      <c r="F65" s="42" t="n">
        <v>9.84</v>
      </c>
      <c r="G65" s="42" t="s">
        <v>60</v>
      </c>
      <c r="H65" s="42" t="n">
        <v>10</v>
      </c>
      <c r="I65" s="42" t="s">
        <v>60</v>
      </c>
      <c r="J65" s="42" t="n">
        <v>10</v>
      </c>
      <c r="K65" s="42" t="n">
        <v>10</v>
      </c>
      <c r="L65" s="42" t="n">
        <f aca="false">AVERAGE(Table27857[[#This Row],[2Bi Disappearance]:[2Bv Terrorism Injured ]])</f>
        <v>10</v>
      </c>
      <c r="M65" s="42" t="n">
        <v>10</v>
      </c>
      <c r="N65" s="42" t="n">
        <v>7.5</v>
      </c>
      <c r="O65" s="47" t="n">
        <v>5</v>
      </c>
      <c r="P65" s="47" t="n">
        <v>10</v>
      </c>
      <c r="Q65" s="47" t="n">
        <f aca="false">AVERAGE(Table27857[[#This Row],[2Ciii(a) Equal Inheritance Rights: Widows]:[2Ciii(b) Equal Inheritance Rights: Daughters]])</f>
        <v>7.5</v>
      </c>
      <c r="R65" s="47" t="n">
        <f aca="false">AVERAGE(M65:N65,Q65)</f>
        <v>8.33333333333333</v>
      </c>
      <c r="S65" s="42" t="n">
        <f aca="false">AVERAGE(F65,L65,R65)</f>
        <v>9.39111111111111</v>
      </c>
      <c r="T65" s="42" t="s">
        <v>60</v>
      </c>
      <c r="U65" s="42" t="s">
        <v>60</v>
      </c>
      <c r="V65" s="42" t="n">
        <v>10</v>
      </c>
      <c r="W65" s="42" t="n">
        <f aca="false">AVERAGE(T65:V65)</f>
        <v>10</v>
      </c>
      <c r="X65" s="42" t="n">
        <v>10</v>
      </c>
      <c r="Y65" s="42" t="n">
        <v>10</v>
      </c>
      <c r="Z65" s="42" t="n">
        <f aca="false">AVERAGE(Table27857[[#This Row],[4A Freedom to establish religious organizations]:[4B Autonomy of religious organizations]])</f>
        <v>10</v>
      </c>
      <c r="AA65" s="42" t="n">
        <v>10</v>
      </c>
      <c r="AB65" s="42" t="n">
        <v>10</v>
      </c>
      <c r="AC65" s="42" t="n">
        <v>7.5</v>
      </c>
      <c r="AD65" s="42" t="n">
        <v>10</v>
      </c>
      <c r="AE65" s="42" t="n">
        <v>10</v>
      </c>
      <c r="AF65" s="42" t="e">
        <f aca="false">AVERAGE(Table27857[[#This Row],[5Ci Political parties]:[5ciii educational, sporting and cultural organizations]])</f>
        <v>#N/A</v>
      </c>
      <c r="AG65" s="42" t="n">
        <v>10</v>
      </c>
      <c r="AH65" s="42" t="n">
        <v>10</v>
      </c>
      <c r="AI65" s="42" t="n">
        <v>10</v>
      </c>
      <c r="AJ65" s="42" t="e">
        <f aca="false">AVERAGE(Table27857[[#This Row],[5Di Political parties]:[5diii educational, sporting and cultural organizations5]])</f>
        <v>#N/A</v>
      </c>
      <c r="AK65" s="42" t="e">
        <f aca="false">AVERAGE(AA65,AB65,AF65,AJ65)</f>
        <v>#N/A</v>
      </c>
      <c r="AL65" s="42" t="n">
        <v>10</v>
      </c>
      <c r="AM65" s="47" t="n">
        <v>6</v>
      </c>
      <c r="AN65" s="47" t="n">
        <v>6</v>
      </c>
      <c r="AO65" s="47" t="n">
        <v>10</v>
      </c>
      <c r="AP65" s="47" t="n">
        <v>10</v>
      </c>
      <c r="AQ65" s="47" t="n">
        <f aca="false">AVERAGE(Table27857[[#This Row],[6Di Access to foreign television (cable/ satellite)]:[6Dii Access to foreign newspapers]])</f>
        <v>10</v>
      </c>
      <c r="AR65" s="47" t="n">
        <v>10</v>
      </c>
      <c r="AS65" s="42" t="n">
        <f aca="false">AVERAGE(AL65:AN65,AQ65:AR65)</f>
        <v>8.4</v>
      </c>
      <c r="AT65" s="42" t="n">
        <v>10</v>
      </c>
      <c r="AU65" s="42" t="n">
        <v>10</v>
      </c>
      <c r="AV65" s="42" t="n">
        <f aca="false">AVERAGE(Table27857[[#This Row],[7Ai Parental Authority: In marriage]:[7Aii Parental Authority: After divorce]])</f>
        <v>10</v>
      </c>
      <c r="AW65" s="42" t="n">
        <v>10</v>
      </c>
      <c r="AX65" s="42" t="n">
        <v>10</v>
      </c>
      <c r="AY65" s="42" t="n">
        <f aca="false">IFERROR(AVERAGE(AW65:AX65),"-")</f>
        <v>10</v>
      </c>
      <c r="AZ65" s="42" t="n">
        <v>10</v>
      </c>
      <c r="BA65" s="42" t="n">
        <f aca="false">AVERAGE(AV65,AZ65,AY65)</f>
        <v>10</v>
      </c>
      <c r="BB65" s="43" t="n">
        <f aca="false">AVERAGE(Table27857[[#This Row],[RULE OF LAW]],Table27857[[#This Row],[SECURITY &amp; SAFETY]],Table27857[[#This Row],[PERSONAL FREEDOM (minus Security &amp;Safety and Rule of Law)]],Table27857[[#This Row],[PERSONAL FREEDOM (minus Security &amp;Safety and Rule of Law)]])</f>
        <v>9.01376984126984</v>
      </c>
      <c r="BC65" s="44" t="n">
        <v>8.97</v>
      </c>
      <c r="BD65" s="45" t="n">
        <f aca="false">AVERAGE(Table27857[[#This Row],[PERSONAL FREEDOM]:[ECONOMIC FREEDOM]])</f>
        <v>8.99188492063492</v>
      </c>
      <c r="BE65" s="61" t="n">
        <f aca="false">RANK(BF65,$BF$2:$BF$158)</f>
        <v>1</v>
      </c>
      <c r="BF65" s="30" t="n">
        <f aca="false">ROUND(BD65, 2)</f>
        <v>8.99</v>
      </c>
      <c r="BG65" s="43" t="n">
        <f aca="false">Table27857[[#This Row],[1 Rule of Law]]</f>
        <v>7.38730158730159</v>
      </c>
      <c r="BH65" s="43" t="n">
        <f aca="false">Table27857[[#This Row],[2 Security &amp; Safety]]</f>
        <v>9.39111111111111</v>
      </c>
      <c r="BI65" s="43" t="e">
        <f aca="false">AVERAGE(AS65,W65,AK65,BA65,Z65)</f>
        <v>#N/A</v>
      </c>
    </row>
    <row r="66" customFormat="false" ht="15" hidden="false" customHeight="true" outlineLevel="0" collapsed="false">
      <c r="A66" s="41" t="s">
        <v>118</v>
      </c>
      <c r="B66" s="42" t="n">
        <v>6.8</v>
      </c>
      <c r="C66" s="42" t="n">
        <v>4.9</v>
      </c>
      <c r="D66" s="42" t="n">
        <v>5.4</v>
      </c>
      <c r="E66" s="42" t="n">
        <v>5.70634920634921</v>
      </c>
      <c r="F66" s="42" t="n">
        <v>9.48</v>
      </c>
      <c r="G66" s="42" t="n">
        <v>10</v>
      </c>
      <c r="H66" s="42" t="n">
        <v>10</v>
      </c>
      <c r="I66" s="42" t="n">
        <v>7.5</v>
      </c>
      <c r="J66" s="42" t="n">
        <v>10</v>
      </c>
      <c r="K66" s="42" t="n">
        <v>10</v>
      </c>
      <c r="L66" s="42" t="n">
        <f aca="false">AVERAGE(Table27857[[#This Row],[2Bi Disappearance]:[2Bv Terrorism Injured ]])</f>
        <v>9.5</v>
      </c>
      <c r="M66" s="42" t="n">
        <v>10</v>
      </c>
      <c r="N66" s="42" t="n">
        <v>10</v>
      </c>
      <c r="O66" s="47" t="s">
        <v>60</v>
      </c>
      <c r="P66" s="47" t="s">
        <v>60</v>
      </c>
      <c r="Q66" s="47" t="s">
        <v>60</v>
      </c>
      <c r="R66" s="47" t="n">
        <f aca="false">AVERAGE(M66:N66,Q66)</f>
        <v>10</v>
      </c>
      <c r="S66" s="42" t="n">
        <f aca="false">AVERAGE(F66,L66,R66)</f>
        <v>9.66</v>
      </c>
      <c r="T66" s="42" t="n">
        <v>10</v>
      </c>
      <c r="U66" s="42" t="n">
        <v>10</v>
      </c>
      <c r="V66" s="42" t="n">
        <v>10</v>
      </c>
      <c r="W66" s="42" t="n">
        <f aca="false">AVERAGE(T66:V66)</f>
        <v>10</v>
      </c>
      <c r="X66" s="42" t="n">
        <v>10</v>
      </c>
      <c r="Y66" s="42" t="n">
        <v>7.5</v>
      </c>
      <c r="Z66" s="42" t="n">
        <f aca="false">AVERAGE(Table27857[[#This Row],[4A Freedom to establish religious organizations]:[4B Autonomy of religious organizations]])</f>
        <v>8.75</v>
      </c>
      <c r="AA66" s="42" t="n">
        <v>10</v>
      </c>
      <c r="AB66" s="42" t="n">
        <v>10</v>
      </c>
      <c r="AC66" s="42" t="n">
        <v>7.5</v>
      </c>
      <c r="AD66" s="42" t="n">
        <v>7.5</v>
      </c>
      <c r="AE66" s="42" t="n">
        <v>7.5</v>
      </c>
      <c r="AF66" s="42" t="e">
        <f aca="false">AVERAGE(Table27857[[#This Row],[5Ci Political parties]:[5ciii educational, sporting and cultural organizations]])</f>
        <v>#N/A</v>
      </c>
      <c r="AG66" s="42" t="n">
        <v>10</v>
      </c>
      <c r="AH66" s="42" t="n">
        <v>10</v>
      </c>
      <c r="AI66" s="42" t="n">
        <v>10</v>
      </c>
      <c r="AJ66" s="42" t="e">
        <f aca="false">AVERAGE(Table27857[[#This Row],[5Di Political parties]:[5diii educational, sporting and cultural organizations5]])</f>
        <v>#N/A</v>
      </c>
      <c r="AK66" s="42" t="e">
        <f aca="false">AVERAGE(AA66,AB66,AF66,AJ66)</f>
        <v>#N/A</v>
      </c>
      <c r="AL66" s="42" t="n">
        <v>10</v>
      </c>
      <c r="AM66" s="47" t="n">
        <v>6.33333333333333</v>
      </c>
      <c r="AN66" s="47" t="n">
        <v>6.75</v>
      </c>
      <c r="AO66" s="47" t="n">
        <v>10</v>
      </c>
      <c r="AP66" s="47" t="n">
        <v>10</v>
      </c>
      <c r="AQ66" s="47" t="n">
        <f aca="false">AVERAGE(Table27857[[#This Row],[6Di Access to foreign television (cable/ satellite)]:[6Dii Access to foreign newspapers]])</f>
        <v>10</v>
      </c>
      <c r="AR66" s="47" t="n">
        <v>10</v>
      </c>
      <c r="AS66" s="42" t="n">
        <f aca="false">AVERAGE(AL66:AN66,AQ66:AR66)</f>
        <v>8.61666666666667</v>
      </c>
      <c r="AT66" s="42" t="n">
        <v>10</v>
      </c>
      <c r="AU66" s="42" t="n">
        <v>10</v>
      </c>
      <c r="AV66" s="42" t="n">
        <f aca="false">AVERAGE(Table27857[[#This Row],[7Ai Parental Authority: In marriage]:[7Aii Parental Authority: After divorce]])</f>
        <v>10</v>
      </c>
      <c r="AW66" s="42" t="n">
        <v>10</v>
      </c>
      <c r="AX66" s="42" t="n">
        <v>10</v>
      </c>
      <c r="AY66" s="42" t="n">
        <f aca="false">IFERROR(AVERAGE(AW66:AX66),"-")</f>
        <v>10</v>
      </c>
      <c r="AZ66" s="42" t="n">
        <v>10</v>
      </c>
      <c r="BA66" s="42" t="n">
        <f aca="false">AVERAGE(AV66,AZ66,AY66)</f>
        <v>10</v>
      </c>
      <c r="BB66" s="43" t="n">
        <f aca="false">AVERAGE(Table27857[[#This Row],[RULE OF LAW]],Table27857[[#This Row],[SECURITY &amp; SAFETY]],Table27857[[#This Row],[PERSONAL FREEDOM (minus Security &amp;Safety and Rule of Law)]],Table27857[[#This Row],[PERSONAL FREEDOM (minus Security &amp;Safety and Rule of Law)]])</f>
        <v>8.51575396825397</v>
      </c>
      <c r="BC66" s="44" t="n">
        <v>7.25</v>
      </c>
      <c r="BD66" s="45" t="n">
        <f aca="false">AVERAGE(Table27857[[#This Row],[PERSONAL FREEDOM]:[ECONOMIC FREEDOM]])</f>
        <v>7.88287698412698</v>
      </c>
      <c r="BE66" s="61" t="n">
        <f aca="false">RANK(BF66,$BF$2:$BF$158)</f>
        <v>36</v>
      </c>
      <c r="BF66" s="30" t="n">
        <f aca="false">ROUND(BD66, 2)</f>
        <v>7.88</v>
      </c>
      <c r="BG66" s="43" t="n">
        <f aca="false">Table27857[[#This Row],[1 Rule of Law]]</f>
        <v>5.70634920634921</v>
      </c>
      <c r="BH66" s="43" t="n">
        <f aca="false">Table27857[[#This Row],[2 Security &amp; Safety]]</f>
        <v>9.66</v>
      </c>
      <c r="BI66" s="43" t="e">
        <f aca="false">AVERAGE(AS66,W66,AK66,BA66,Z66)</f>
        <v>#N/A</v>
      </c>
    </row>
    <row r="67" customFormat="false" ht="15" hidden="false" customHeight="true" outlineLevel="0" collapsed="false">
      <c r="A67" s="41" t="s">
        <v>119</v>
      </c>
      <c r="B67" s="42" t="s">
        <v>60</v>
      </c>
      <c r="C67" s="42" t="s">
        <v>60</v>
      </c>
      <c r="D67" s="42" t="s">
        <v>60</v>
      </c>
      <c r="E67" s="42" t="n">
        <v>7.706134</v>
      </c>
      <c r="F67" s="42" t="n">
        <v>9.88</v>
      </c>
      <c r="G67" s="42" t="n">
        <v>10</v>
      </c>
      <c r="H67" s="42" t="n">
        <v>10</v>
      </c>
      <c r="I67" s="42" t="n">
        <v>10</v>
      </c>
      <c r="J67" s="42" t="n">
        <v>10</v>
      </c>
      <c r="K67" s="42" t="n">
        <v>10</v>
      </c>
      <c r="L67" s="42" t="n">
        <f aca="false">AVERAGE(Table27857[[#This Row],[2Bi Disappearance]:[2Bv Terrorism Injured ]])</f>
        <v>10</v>
      </c>
      <c r="M67" s="42" t="n">
        <v>10</v>
      </c>
      <c r="N67" s="42" t="n">
        <v>10</v>
      </c>
      <c r="O67" s="47" t="n">
        <v>10</v>
      </c>
      <c r="P67" s="47" t="n">
        <v>10</v>
      </c>
      <c r="Q67" s="47" t="n">
        <f aca="false">AVERAGE(Table27857[[#This Row],[2Ciii(a) Equal Inheritance Rights: Widows]:[2Ciii(b) Equal Inheritance Rights: Daughters]])</f>
        <v>10</v>
      </c>
      <c r="R67" s="47" t="n">
        <f aca="false">AVERAGE(M67:N67,Q67)</f>
        <v>10</v>
      </c>
      <c r="S67" s="42" t="n">
        <f aca="false">AVERAGE(F67,L67,R67)</f>
        <v>9.96</v>
      </c>
      <c r="T67" s="42" t="n">
        <v>10</v>
      </c>
      <c r="U67" s="42" t="n">
        <v>10</v>
      </c>
      <c r="V67" s="42" t="n">
        <v>10</v>
      </c>
      <c r="W67" s="42" t="n">
        <f aca="false">AVERAGE(T67:V67)</f>
        <v>10</v>
      </c>
      <c r="X67" s="42" t="n">
        <v>10</v>
      </c>
      <c r="Y67" s="42" t="n">
        <v>10</v>
      </c>
      <c r="Z67" s="42" t="n">
        <f aca="false">AVERAGE(Table27857[[#This Row],[4A Freedom to establish religious organizations]:[4B Autonomy of religious organizations]])</f>
        <v>10</v>
      </c>
      <c r="AA67" s="42" t="n">
        <v>10</v>
      </c>
      <c r="AB67" s="42" t="n">
        <v>10</v>
      </c>
      <c r="AC67" s="42" t="n">
        <v>10</v>
      </c>
      <c r="AD67" s="42" t="n">
        <v>10</v>
      </c>
      <c r="AE67" s="42" t="n">
        <v>10</v>
      </c>
      <c r="AF67" s="42" t="e">
        <f aca="false">AVERAGE(Table27857[[#This Row],[5Ci Political parties]:[5ciii educational, sporting and cultural organizations]])</f>
        <v>#N/A</v>
      </c>
      <c r="AG67" s="42" t="n">
        <v>10</v>
      </c>
      <c r="AH67" s="42" t="n">
        <v>10</v>
      </c>
      <c r="AI67" s="42" t="n">
        <v>10</v>
      </c>
      <c r="AJ67" s="42" t="e">
        <f aca="false">AVERAGE(Table27857[[#This Row],[5Di Political parties]:[5diii educational, sporting and cultural organizations5]])</f>
        <v>#N/A</v>
      </c>
      <c r="AK67" s="42" t="e">
        <f aca="false">AVERAGE(AA67,AB67,AF67,AJ67)</f>
        <v>#N/A</v>
      </c>
      <c r="AL67" s="42" t="n">
        <v>10</v>
      </c>
      <c r="AM67" s="47" t="n">
        <v>9</v>
      </c>
      <c r="AN67" s="47" t="n">
        <v>9</v>
      </c>
      <c r="AO67" s="47" t="n">
        <v>10</v>
      </c>
      <c r="AP67" s="47" t="n">
        <v>10</v>
      </c>
      <c r="AQ67" s="47" t="n">
        <f aca="false">AVERAGE(Table27857[[#This Row],[6Di Access to foreign television (cable/ satellite)]:[6Dii Access to foreign newspapers]])</f>
        <v>10</v>
      </c>
      <c r="AR67" s="47" t="n">
        <v>10</v>
      </c>
      <c r="AS67" s="42" t="n">
        <f aca="false">AVERAGE(AL67:AN67,AQ67:AR67)</f>
        <v>9.6</v>
      </c>
      <c r="AT67" s="42" t="n">
        <v>10</v>
      </c>
      <c r="AU67" s="42" t="n">
        <v>10</v>
      </c>
      <c r="AV67" s="42" t="n">
        <f aca="false">AVERAGE(Table27857[[#This Row],[7Ai Parental Authority: In marriage]:[7Aii Parental Authority: After divorce]])</f>
        <v>10</v>
      </c>
      <c r="AW67" s="42" t="n">
        <v>10</v>
      </c>
      <c r="AX67" s="42" t="n">
        <v>10</v>
      </c>
      <c r="AY67" s="42" t="n">
        <f aca="false">IFERROR(AVERAGE(AW67:AX67),"-")</f>
        <v>10</v>
      </c>
      <c r="AZ67" s="42" t="n">
        <v>10</v>
      </c>
      <c r="BA67" s="42" t="n">
        <f aca="false">AVERAGE(AV67,AZ67,AY67)</f>
        <v>10</v>
      </c>
      <c r="BB67" s="43" t="n">
        <f aca="false">AVERAGE(Table27857[[#This Row],[RULE OF LAW]],Table27857[[#This Row],[SECURITY &amp; SAFETY]],Table27857[[#This Row],[PERSONAL FREEDOM (minus Security &amp;Safety and Rule of Law)]],Table27857[[#This Row],[PERSONAL FREEDOM (minus Security &amp;Safety and Rule of Law)]])</f>
        <v>9.3765335</v>
      </c>
      <c r="BC67" s="44" t="n">
        <v>6.87</v>
      </c>
      <c r="BD67" s="45" t="n">
        <f aca="false">AVERAGE(Table27857[[#This Row],[PERSONAL FREEDOM]:[ECONOMIC FREEDOM]])</f>
        <v>8.12326675</v>
      </c>
      <c r="BE67" s="61" t="n">
        <f aca="false">RANK(BF67,$BF$2:$BF$158)</f>
        <v>27</v>
      </c>
      <c r="BF67" s="30" t="n">
        <f aca="false">ROUND(BD67, 2)</f>
        <v>8.12</v>
      </c>
      <c r="BG67" s="43" t="n">
        <f aca="false">Table27857[[#This Row],[1 Rule of Law]]</f>
        <v>7.706134</v>
      </c>
      <c r="BH67" s="43" t="n">
        <f aca="false">Table27857[[#This Row],[2 Security &amp; Safety]]</f>
        <v>9.96</v>
      </c>
      <c r="BI67" s="43" t="e">
        <f aca="false">AVERAGE(AS67,W67,AK67,BA67,Z67)</f>
        <v>#N/A</v>
      </c>
    </row>
    <row r="68" customFormat="false" ht="15" hidden="false" customHeight="true" outlineLevel="0" collapsed="false">
      <c r="A68" s="41" t="s">
        <v>120</v>
      </c>
      <c r="B68" s="42" t="n">
        <v>4.1</v>
      </c>
      <c r="C68" s="42" t="n">
        <v>3.9</v>
      </c>
      <c r="D68" s="42" t="n">
        <v>4.5</v>
      </c>
      <c r="E68" s="42" t="n">
        <v>4.13174603174603</v>
      </c>
      <c r="F68" s="42" t="n">
        <v>8.6</v>
      </c>
      <c r="G68" s="42" t="n">
        <v>0</v>
      </c>
      <c r="H68" s="42" t="n">
        <v>9.90334757678992</v>
      </c>
      <c r="I68" s="42" t="n">
        <v>5</v>
      </c>
      <c r="J68" s="42" t="n">
        <v>9.87703519203462</v>
      </c>
      <c r="K68" s="42" t="n">
        <v>9.87948406744749</v>
      </c>
      <c r="L68" s="42" t="n">
        <f aca="false">AVERAGE(Table27857[[#This Row],[2Bi Disappearance]:[2Bv Terrorism Injured ]])</f>
        <v>6.93197336725441</v>
      </c>
      <c r="M68" s="42" t="n">
        <v>10</v>
      </c>
      <c r="N68" s="42" t="n">
        <v>5</v>
      </c>
      <c r="O68" s="47" t="n">
        <v>5</v>
      </c>
      <c r="P68" s="47" t="n">
        <v>5</v>
      </c>
      <c r="Q68" s="47" t="n">
        <f aca="false">AVERAGE(Table27857[[#This Row],[2Ciii(a) Equal Inheritance Rights: Widows]:[2Ciii(b) Equal Inheritance Rights: Daughters]])</f>
        <v>5</v>
      </c>
      <c r="R68" s="47" t="n">
        <f aca="false">AVERAGE(M68:N68,Q68)</f>
        <v>6.66666666666667</v>
      </c>
      <c r="S68" s="42" t="n">
        <f aca="false">AVERAGE(F68,L68,R68)</f>
        <v>7.39954667797369</v>
      </c>
      <c r="T68" s="42" t="n">
        <v>5</v>
      </c>
      <c r="U68" s="42" t="n">
        <v>10</v>
      </c>
      <c r="V68" s="42" t="n">
        <v>10</v>
      </c>
      <c r="W68" s="42" t="n">
        <f aca="false">AVERAGE(T68:V68)</f>
        <v>8.33333333333333</v>
      </c>
      <c r="X68" s="42" t="n">
        <v>10</v>
      </c>
      <c r="Y68" s="42" t="n">
        <v>10</v>
      </c>
      <c r="Z68" s="42" t="n">
        <f aca="false">AVERAGE(Table27857[[#This Row],[4A Freedom to establish religious organizations]:[4B Autonomy of religious organizations]])</f>
        <v>10</v>
      </c>
      <c r="AA68" s="42" t="n">
        <v>10</v>
      </c>
      <c r="AB68" s="42" t="n">
        <v>10</v>
      </c>
      <c r="AC68" s="42" t="n">
        <v>10</v>
      </c>
      <c r="AD68" s="42" t="n">
        <v>10</v>
      </c>
      <c r="AE68" s="42" t="n">
        <v>10</v>
      </c>
      <c r="AF68" s="42" t="e">
        <f aca="false">AVERAGE(Table27857[[#This Row],[5Ci Political parties]:[5ciii educational, sporting and cultural organizations]])</f>
        <v>#N/A</v>
      </c>
      <c r="AG68" s="42" t="n">
        <v>10</v>
      </c>
      <c r="AH68" s="42" t="n">
        <v>7.5</v>
      </c>
      <c r="AI68" s="42" t="n">
        <v>10</v>
      </c>
      <c r="AJ68" s="42" t="e">
        <f aca="false">AVERAGE(Table27857[[#This Row],[5Di Political parties]:[5diii educational, sporting and cultural organizations5]])</f>
        <v>#N/A</v>
      </c>
      <c r="AK68" s="42" t="e">
        <f aca="false">AVERAGE(AA68,AB68,AF68,AJ68)</f>
        <v>#N/A</v>
      </c>
      <c r="AL68" s="42" t="n">
        <v>9.68737760686767</v>
      </c>
      <c r="AM68" s="47" t="n">
        <v>6.66666666666667</v>
      </c>
      <c r="AN68" s="47" t="n">
        <v>5</v>
      </c>
      <c r="AO68" s="47" t="n">
        <v>7.5</v>
      </c>
      <c r="AP68" s="47" t="n">
        <v>5</v>
      </c>
      <c r="AQ68" s="47" t="n">
        <f aca="false">AVERAGE(Table27857[[#This Row],[6Di Access to foreign television (cable/ satellite)]:[6Dii Access to foreign newspapers]])</f>
        <v>6.25</v>
      </c>
      <c r="AR68" s="47" t="n">
        <v>10</v>
      </c>
      <c r="AS68" s="42" t="n">
        <f aca="false">AVERAGE(AL68:AN68,AQ68:AR68)</f>
        <v>7.52080885470687</v>
      </c>
      <c r="AT68" s="42" t="n">
        <v>5</v>
      </c>
      <c r="AU68" s="42" t="n">
        <v>5</v>
      </c>
      <c r="AV68" s="42" t="n">
        <f aca="false">AVERAGE(Table27857[[#This Row],[7Ai Parental Authority: In marriage]:[7Aii Parental Authority: After divorce]])</f>
        <v>5</v>
      </c>
      <c r="AW68" s="42" t="n">
        <v>10</v>
      </c>
      <c r="AX68" s="42" t="n">
        <v>10</v>
      </c>
      <c r="AY68" s="42" t="n">
        <f aca="false">IFERROR(AVERAGE(AW68:AX68),"-")</f>
        <v>10</v>
      </c>
      <c r="AZ68" s="42" t="n">
        <v>5</v>
      </c>
      <c r="BA68" s="42" t="n">
        <f aca="false">AVERAGE(AV68,AZ68,AY68)</f>
        <v>6.66666666666667</v>
      </c>
      <c r="BB68" s="43" t="n">
        <f aca="false">AVERAGE(Table27857[[#This Row],[RULE OF LAW]],Table27857[[#This Row],[SECURITY &amp; SAFETY]],Table27857[[#This Row],[PERSONAL FREEDOM (minus Security &amp;Safety and Rule of Law)]],Table27857[[#This Row],[PERSONAL FREEDOM (minus Security &amp;Safety and Rule of Law)]])</f>
        <v>7.11407072956729</v>
      </c>
      <c r="BC68" s="44" t="n">
        <v>6.43</v>
      </c>
      <c r="BD68" s="45" t="n">
        <f aca="false">AVERAGE(Table27857[[#This Row],[PERSONAL FREEDOM]:[ECONOMIC FREEDOM]])</f>
        <v>6.77203536478364</v>
      </c>
      <c r="BE68" s="61" t="n">
        <f aca="false">RANK(BF68,$BF$2:$BF$158)</f>
        <v>87</v>
      </c>
      <c r="BF68" s="30" t="n">
        <f aca="false">ROUND(BD68, 2)</f>
        <v>6.77</v>
      </c>
      <c r="BG68" s="43" t="n">
        <f aca="false">Table27857[[#This Row],[1 Rule of Law]]</f>
        <v>4.13174603174603</v>
      </c>
      <c r="BH68" s="43" t="n">
        <f aca="false">Table27857[[#This Row],[2 Security &amp; Safety]]</f>
        <v>7.39954667797369</v>
      </c>
      <c r="BI68" s="43" t="e">
        <f aca="false">AVERAGE(AS68,W68,AK68,BA68,Z68)</f>
        <v>#N/A</v>
      </c>
    </row>
    <row r="69" customFormat="false" ht="15" hidden="false" customHeight="true" outlineLevel="0" collapsed="false">
      <c r="A69" s="41" t="s">
        <v>121</v>
      </c>
      <c r="B69" s="42" t="n">
        <v>4.4</v>
      </c>
      <c r="C69" s="42" t="n">
        <v>4.7</v>
      </c>
      <c r="D69" s="42" t="n">
        <v>3.7</v>
      </c>
      <c r="E69" s="42" t="n">
        <v>4.24285714285714</v>
      </c>
      <c r="F69" s="42" t="n">
        <v>9.76</v>
      </c>
      <c r="G69" s="42" t="n">
        <v>10</v>
      </c>
      <c r="H69" s="42" t="n">
        <v>10</v>
      </c>
      <c r="I69" s="42" t="n">
        <v>7.5</v>
      </c>
      <c r="J69" s="42" t="n">
        <v>9.96948812325728</v>
      </c>
      <c r="K69" s="42" t="n">
        <v>9.98726460796826</v>
      </c>
      <c r="L69" s="42" t="n">
        <f aca="false">AVERAGE(Table27857[[#This Row],[2Bi Disappearance]:[2Bv Terrorism Injured ]])</f>
        <v>9.49135054624511</v>
      </c>
      <c r="M69" s="42" t="n">
        <v>10</v>
      </c>
      <c r="N69" s="42" t="n">
        <v>7.5</v>
      </c>
      <c r="O69" s="47" t="n">
        <v>5</v>
      </c>
      <c r="P69" s="47" t="n">
        <v>5</v>
      </c>
      <c r="Q69" s="47" t="n">
        <f aca="false">AVERAGE(Table27857[[#This Row],[2Ciii(a) Equal Inheritance Rights: Widows]:[2Ciii(b) Equal Inheritance Rights: Daughters]])</f>
        <v>5</v>
      </c>
      <c r="R69" s="47" t="n">
        <f aca="false">AVERAGE(M69:N69,Q69)</f>
        <v>7.5</v>
      </c>
      <c r="S69" s="42" t="n">
        <f aca="false">AVERAGE(F69,L69,R69)</f>
        <v>8.91711684874837</v>
      </c>
      <c r="T69" s="42" t="n">
        <v>5</v>
      </c>
      <c r="U69" s="42" t="n">
        <v>10</v>
      </c>
      <c r="V69" s="42" t="n">
        <v>5</v>
      </c>
      <c r="W69" s="42" t="n">
        <f aca="false">AVERAGE(T69:V69)</f>
        <v>6.66666666666667</v>
      </c>
      <c r="X69" s="42" t="n">
        <v>7.5</v>
      </c>
      <c r="Y69" s="42" t="n">
        <v>10</v>
      </c>
      <c r="Z69" s="42" t="n">
        <f aca="false">AVERAGE(Table27857[[#This Row],[4A Freedom to establish religious organizations]:[4B Autonomy of religious organizations]])</f>
        <v>8.75</v>
      </c>
      <c r="AA69" s="42" t="n">
        <v>10</v>
      </c>
      <c r="AB69" s="42" t="n">
        <v>10</v>
      </c>
      <c r="AC69" s="42" t="n">
        <v>7.5</v>
      </c>
      <c r="AD69" s="42" t="n">
        <v>7.5</v>
      </c>
      <c r="AE69" s="42" t="n">
        <v>7.5</v>
      </c>
      <c r="AF69" s="42" t="e">
        <f aca="false">AVERAGE(Table27857[[#This Row],[5Ci Political parties]:[5ciii educational, sporting and cultural organizations]])</f>
        <v>#N/A</v>
      </c>
      <c r="AG69" s="42" t="n">
        <v>10</v>
      </c>
      <c r="AH69" s="42" t="n">
        <v>7.5</v>
      </c>
      <c r="AI69" s="42" t="n">
        <v>10</v>
      </c>
      <c r="AJ69" s="42" t="e">
        <f aca="false">AVERAGE(Table27857[[#This Row],[5Di Political parties]:[5diii educational, sporting and cultural organizations5]])</f>
        <v>#N/A</v>
      </c>
      <c r="AK69" s="42" t="e">
        <f aca="false">AVERAGE(AA69,AB69,AF69,AJ69)</f>
        <v>#N/A</v>
      </c>
      <c r="AL69" s="42" t="n">
        <v>10</v>
      </c>
      <c r="AM69" s="47" t="n">
        <v>4.66666666666667</v>
      </c>
      <c r="AN69" s="47" t="n">
        <v>5.5</v>
      </c>
      <c r="AO69" s="47" t="n">
        <v>10</v>
      </c>
      <c r="AP69" s="47" t="n">
        <v>7.5</v>
      </c>
      <c r="AQ69" s="47" t="n">
        <f aca="false">AVERAGE(Table27857[[#This Row],[6Di Access to foreign television (cable/ satellite)]:[6Dii Access to foreign newspapers]])</f>
        <v>8.75</v>
      </c>
      <c r="AR69" s="47" t="n">
        <v>7.5</v>
      </c>
      <c r="AS69" s="42" t="n">
        <f aca="false">AVERAGE(AL69:AN69,AQ69:AR69)</f>
        <v>7.28333333333333</v>
      </c>
      <c r="AT69" s="42" t="n">
        <v>5</v>
      </c>
      <c r="AU69" s="42" t="n">
        <v>5</v>
      </c>
      <c r="AV69" s="42" t="n">
        <f aca="false">AVERAGE(Table27857[[#This Row],[7Ai Parental Authority: In marriage]:[7Aii Parental Authority: After divorce]])</f>
        <v>5</v>
      </c>
      <c r="AW69" s="42" t="n">
        <v>5</v>
      </c>
      <c r="AX69" s="42" t="n">
        <v>5</v>
      </c>
      <c r="AY69" s="42" t="n">
        <f aca="false">IFERROR(AVERAGE(AW69:AX69),"-")</f>
        <v>5</v>
      </c>
      <c r="AZ69" s="42" t="n">
        <v>5</v>
      </c>
      <c r="BA69" s="42" t="n">
        <f aca="false">AVERAGE(AV69,AZ69,AY69)</f>
        <v>5</v>
      </c>
      <c r="BB69" s="43" t="n">
        <f aca="false">AVERAGE(Table27857[[#This Row],[RULE OF LAW]],Table27857[[#This Row],[SECURITY &amp; SAFETY]],Table27857[[#This Row],[PERSONAL FREEDOM (minus Security &amp;Safety and Rule of Law)]],Table27857[[#This Row],[PERSONAL FREEDOM (minus Security &amp;Safety and Rule of Law)]])</f>
        <v>6.97666016456805</v>
      </c>
      <c r="BC69" s="44" t="n">
        <v>7.01</v>
      </c>
      <c r="BD69" s="45" t="n">
        <f aca="false">AVERAGE(Table27857[[#This Row],[PERSONAL FREEDOM]:[ECONOMIC FREEDOM]])</f>
        <v>6.99333008228402</v>
      </c>
      <c r="BE69" s="61" t="n">
        <f aca="false">RANK(BF69,$BF$2:$BF$158)</f>
        <v>72</v>
      </c>
      <c r="BF69" s="30" t="n">
        <f aca="false">ROUND(BD69, 2)</f>
        <v>6.99</v>
      </c>
      <c r="BG69" s="43" t="n">
        <f aca="false">Table27857[[#This Row],[1 Rule of Law]]</f>
        <v>4.24285714285714</v>
      </c>
      <c r="BH69" s="43" t="n">
        <f aca="false">Table27857[[#This Row],[2 Security &amp; Safety]]</f>
        <v>8.91711684874837</v>
      </c>
      <c r="BI69" s="43" t="e">
        <f aca="false">AVERAGE(AS69,W69,AK69,BA69,Z69)</f>
        <v>#N/A</v>
      </c>
    </row>
    <row r="70" customFormat="false" ht="15" hidden="false" customHeight="true" outlineLevel="0" collapsed="false">
      <c r="A70" s="41" t="s">
        <v>122</v>
      </c>
      <c r="B70" s="42" t="n">
        <v>1.9</v>
      </c>
      <c r="C70" s="42" t="n">
        <v>5.6</v>
      </c>
      <c r="D70" s="42" t="n">
        <v>3.8</v>
      </c>
      <c r="E70" s="42" t="n">
        <v>3.76984126984127</v>
      </c>
      <c r="F70" s="42" t="n">
        <v>8.36</v>
      </c>
      <c r="G70" s="42" t="n">
        <v>0</v>
      </c>
      <c r="H70" s="42" t="n">
        <v>10</v>
      </c>
      <c r="I70" s="42" t="n">
        <v>2.5</v>
      </c>
      <c r="J70" s="42" t="n">
        <v>9.84446377558093</v>
      </c>
      <c r="K70" s="42" t="n">
        <v>9.95593140308126</v>
      </c>
      <c r="L70" s="42" t="n">
        <f aca="false">AVERAGE(Table27857[[#This Row],[2Bi Disappearance]:[2Bv Terrorism Injured ]])</f>
        <v>6.46007903573244</v>
      </c>
      <c r="M70" s="42" t="n">
        <v>10</v>
      </c>
      <c r="N70" s="42" t="n">
        <v>7.5</v>
      </c>
      <c r="O70" s="47" t="n">
        <v>0</v>
      </c>
      <c r="P70" s="47" t="n">
        <v>0</v>
      </c>
      <c r="Q70" s="47" t="n">
        <f aca="false">AVERAGE(Table27857[[#This Row],[2Ciii(a) Equal Inheritance Rights: Widows]:[2Ciii(b) Equal Inheritance Rights: Daughters]])</f>
        <v>0</v>
      </c>
      <c r="R70" s="47" t="n">
        <f aca="false">AVERAGE(M70:N70,Q70)</f>
        <v>5.83333333333333</v>
      </c>
      <c r="S70" s="42" t="n">
        <f aca="false">AVERAGE(F70,L70,R70)</f>
        <v>6.88447078968859</v>
      </c>
      <c r="T70" s="42" t="n">
        <v>0</v>
      </c>
      <c r="U70" s="42" t="n">
        <v>0</v>
      </c>
      <c r="V70" s="42" t="n">
        <v>0</v>
      </c>
      <c r="W70" s="42" t="n">
        <f aca="false">AVERAGE(T70:V70)</f>
        <v>0</v>
      </c>
      <c r="X70" s="42" t="n">
        <v>5</v>
      </c>
      <c r="Y70" s="42" t="n">
        <v>5</v>
      </c>
      <c r="Z70" s="42" t="n">
        <f aca="false">AVERAGE(Table27857[[#This Row],[4A Freedom to establish religious organizations]:[4B Autonomy of religious organizations]])</f>
        <v>5</v>
      </c>
      <c r="AA70" s="42" t="n">
        <v>5</v>
      </c>
      <c r="AB70" s="42" t="n">
        <v>2.5</v>
      </c>
      <c r="AC70" s="42" t="n">
        <v>2.5</v>
      </c>
      <c r="AD70" s="42" t="n">
        <v>2.5</v>
      </c>
      <c r="AE70" s="42" t="n">
        <v>2.5</v>
      </c>
      <c r="AF70" s="42" t="e">
        <f aca="false">AVERAGE(Table27857[[#This Row],[5Ci Political parties]:[5ciii educational, sporting and cultural organizations]])</f>
        <v>#N/A</v>
      </c>
      <c r="AG70" s="42" t="n">
        <v>2.5</v>
      </c>
      <c r="AH70" s="42" t="n">
        <v>2.5</v>
      </c>
      <c r="AI70" s="42" t="n">
        <v>2.5</v>
      </c>
      <c r="AJ70" s="42" t="e">
        <f aca="false">AVERAGE(Table27857[[#This Row],[5Di Political parties]:[5diii educational, sporting and cultural organizations5]])</f>
        <v>#N/A</v>
      </c>
      <c r="AK70" s="42" t="e">
        <f aca="false">AVERAGE(AA70,AB70,AF70,AJ70)</f>
        <v>#N/A</v>
      </c>
      <c r="AL70" s="42" t="n">
        <v>10</v>
      </c>
      <c r="AM70" s="47" t="n">
        <v>0</v>
      </c>
      <c r="AN70" s="47" t="n">
        <v>1</v>
      </c>
      <c r="AO70" s="47" t="n">
        <v>5</v>
      </c>
      <c r="AP70" s="47" t="n">
        <v>2.5</v>
      </c>
      <c r="AQ70" s="47" t="n">
        <f aca="false">AVERAGE(Table27857[[#This Row],[6Di Access to foreign television (cable/ satellite)]:[6Dii Access to foreign newspapers]])</f>
        <v>3.75</v>
      </c>
      <c r="AR70" s="47" t="n">
        <v>2.5</v>
      </c>
      <c r="AS70" s="42" t="n">
        <f aca="false">AVERAGE(AL70:AN70,AQ70:AR70)</f>
        <v>3.45</v>
      </c>
      <c r="AT70" s="42" t="n">
        <v>0</v>
      </c>
      <c r="AU70" s="42" t="n">
        <v>0</v>
      </c>
      <c r="AV70" s="42" t="n">
        <f aca="false">AVERAGE(Table27857[[#This Row],[7Ai Parental Authority: In marriage]:[7Aii Parental Authority: After divorce]])</f>
        <v>0</v>
      </c>
      <c r="AW70" s="42" t="n">
        <v>0</v>
      </c>
      <c r="AX70" s="42" t="n">
        <v>0</v>
      </c>
      <c r="AY70" s="42" t="n">
        <f aca="false">IFERROR(AVERAGE(AW70:AX70),"-")</f>
        <v>0</v>
      </c>
      <c r="AZ70" s="42" t="n">
        <v>5</v>
      </c>
      <c r="BA70" s="42" t="n">
        <f aca="false">AVERAGE(AV70,AZ70,AY70)</f>
        <v>1.66666666666667</v>
      </c>
      <c r="BB70" s="43" t="n">
        <f aca="false">AVERAGE(Table27857[[#This Row],[RULE OF LAW]],Table27857[[#This Row],[SECURITY &amp; SAFETY]],Table27857[[#This Row],[PERSONAL FREEDOM (minus Security &amp;Safety and Rule of Law)]],Table27857[[#This Row],[PERSONAL FREEDOM (minus Security &amp;Safety and Rule of Law)]])</f>
        <v>3.98774468154913</v>
      </c>
      <c r="BC70" s="44" t="n">
        <v>5.43</v>
      </c>
      <c r="BD70" s="45" t="n">
        <f aca="false">AVERAGE(Table27857[[#This Row],[PERSONAL FREEDOM]:[ECONOMIC FREEDOM]])</f>
        <v>4.70887234077457</v>
      </c>
      <c r="BE70" s="61" t="n">
        <f aca="false">RANK(BF70,$BF$2:$BF$158)</f>
        <v>155</v>
      </c>
      <c r="BF70" s="30" t="n">
        <f aca="false">ROUND(BD70, 2)</f>
        <v>4.71</v>
      </c>
      <c r="BG70" s="43" t="n">
        <f aca="false">Table27857[[#This Row],[1 Rule of Law]]</f>
        <v>3.76984126984127</v>
      </c>
      <c r="BH70" s="43" t="n">
        <f aca="false">Table27857[[#This Row],[2 Security &amp; Safety]]</f>
        <v>6.88447078968859</v>
      </c>
      <c r="BI70" s="43" t="e">
        <f aca="false">AVERAGE(AS70,W70,AK70,BA70,Z70)</f>
        <v>#N/A</v>
      </c>
    </row>
    <row r="71" customFormat="false" ht="15" hidden="false" customHeight="true" outlineLevel="0" collapsed="false">
      <c r="A71" s="41" t="s">
        <v>123</v>
      </c>
      <c r="B71" s="42" t="s">
        <v>60</v>
      </c>
      <c r="C71" s="42" t="s">
        <v>60</v>
      </c>
      <c r="D71" s="42" t="s">
        <v>60</v>
      </c>
      <c r="E71" s="42" t="n">
        <v>7.79541</v>
      </c>
      <c r="F71" s="42" t="n">
        <v>9.52</v>
      </c>
      <c r="G71" s="42" t="n">
        <v>10</v>
      </c>
      <c r="H71" s="42" t="n">
        <v>10</v>
      </c>
      <c r="I71" s="42" t="n">
        <v>7.5</v>
      </c>
      <c r="J71" s="42" t="n">
        <v>9.71003738922885</v>
      </c>
      <c r="K71" s="42" t="n">
        <v>9.95650560838433</v>
      </c>
      <c r="L71" s="42" t="n">
        <f aca="false">AVERAGE(Table27857[[#This Row],[2Bi Disappearance]:[2Bv Terrorism Injured ]])</f>
        <v>9.43330859952263</v>
      </c>
      <c r="M71" s="42" t="n">
        <v>10</v>
      </c>
      <c r="N71" s="42" t="n">
        <v>10</v>
      </c>
      <c r="O71" s="47" t="n">
        <v>10</v>
      </c>
      <c r="P71" s="47" t="n">
        <v>10</v>
      </c>
      <c r="Q71" s="47" t="n">
        <f aca="false">AVERAGE(Table27857[[#This Row],[2Ciii(a) Equal Inheritance Rights: Widows]:[2Ciii(b) Equal Inheritance Rights: Daughters]])</f>
        <v>10</v>
      </c>
      <c r="R71" s="47" t="n">
        <f aca="false">AVERAGE(M71:N71,Q71)</f>
        <v>10</v>
      </c>
      <c r="S71" s="42" t="n">
        <f aca="false">AVERAGE(F71,L71,R71)</f>
        <v>9.65110286650755</v>
      </c>
      <c r="T71" s="42" t="n">
        <v>10</v>
      </c>
      <c r="U71" s="42" t="n">
        <v>10</v>
      </c>
      <c r="V71" s="42" t="n">
        <v>10</v>
      </c>
      <c r="W71" s="42" t="n">
        <f aca="false">AVERAGE(T71:V71)</f>
        <v>10</v>
      </c>
      <c r="X71" s="42" t="n">
        <v>10</v>
      </c>
      <c r="Y71" s="42" t="n">
        <v>10</v>
      </c>
      <c r="Z71" s="42" t="n">
        <f aca="false">AVERAGE(Table27857[[#This Row],[4A Freedom to establish religious organizations]:[4B Autonomy of religious organizations]])</f>
        <v>10</v>
      </c>
      <c r="AA71" s="42" t="n">
        <v>10</v>
      </c>
      <c r="AB71" s="42" t="n">
        <v>10</v>
      </c>
      <c r="AC71" s="42" t="n">
        <v>10</v>
      </c>
      <c r="AD71" s="42" t="n">
        <v>7.5</v>
      </c>
      <c r="AE71" s="42" t="n">
        <v>10</v>
      </c>
      <c r="AF71" s="42" t="e">
        <f aca="false">AVERAGE(Table27857[[#This Row],[5Ci Political parties]:[5ciii educational, sporting and cultural organizations]])</f>
        <v>#N/A</v>
      </c>
      <c r="AG71" s="42" t="n">
        <v>10</v>
      </c>
      <c r="AH71" s="42" t="n">
        <v>10</v>
      </c>
      <c r="AI71" s="42" t="n">
        <v>10</v>
      </c>
      <c r="AJ71" s="42" t="e">
        <f aca="false">AVERAGE(Table27857[[#This Row],[5Di Political parties]:[5diii educational, sporting and cultural organizations5]])</f>
        <v>#N/A</v>
      </c>
      <c r="AK71" s="42" t="e">
        <f aca="false">AVERAGE(AA71,AB71,AF71,AJ71)</f>
        <v>#N/A</v>
      </c>
      <c r="AL71" s="42" t="n">
        <v>10</v>
      </c>
      <c r="AM71" s="47" t="n">
        <v>8.33333333333333</v>
      </c>
      <c r="AN71" s="47" t="n">
        <v>8.5</v>
      </c>
      <c r="AO71" s="47" t="n">
        <v>10</v>
      </c>
      <c r="AP71" s="47" t="n">
        <v>10</v>
      </c>
      <c r="AQ71" s="47" t="n">
        <f aca="false">AVERAGE(Table27857[[#This Row],[6Di Access to foreign television (cable/ satellite)]:[6Dii Access to foreign newspapers]])</f>
        <v>10</v>
      </c>
      <c r="AR71" s="47" t="n">
        <v>10</v>
      </c>
      <c r="AS71" s="42" t="n">
        <f aca="false">AVERAGE(AL71:AN71,AQ71:AR71)</f>
        <v>9.36666666666667</v>
      </c>
      <c r="AT71" s="42" t="n">
        <v>10</v>
      </c>
      <c r="AU71" s="42" t="n">
        <v>10</v>
      </c>
      <c r="AV71" s="42" t="n">
        <f aca="false">AVERAGE(Table27857[[#This Row],[7Ai Parental Authority: In marriage]:[7Aii Parental Authority: After divorce]])</f>
        <v>10</v>
      </c>
      <c r="AW71" s="42" t="n">
        <v>10</v>
      </c>
      <c r="AX71" s="42" t="n">
        <v>10</v>
      </c>
      <c r="AY71" s="42" t="n">
        <f aca="false">IFERROR(AVERAGE(AW71:AX71),"-")</f>
        <v>10</v>
      </c>
      <c r="AZ71" s="42" t="n">
        <v>10</v>
      </c>
      <c r="BA71" s="42" t="n">
        <f aca="false">AVERAGE(AV71,AZ71,AY71)</f>
        <v>10</v>
      </c>
      <c r="BB71" s="43" t="n">
        <f aca="false">AVERAGE(Table27857[[#This Row],[RULE OF LAW]],Table27857[[#This Row],[SECURITY &amp; SAFETY]],Table27857[[#This Row],[PERSONAL FREEDOM (minus Security &amp;Safety and Rule of Law)]],Table27857[[#This Row],[PERSONAL FREEDOM (minus Security &amp;Safety and Rule of Law)]])</f>
        <v>9.27746154996022</v>
      </c>
      <c r="BC71" s="44" t="n">
        <v>7.9</v>
      </c>
      <c r="BD71" s="45" t="n">
        <f aca="false">AVERAGE(Table27857[[#This Row],[PERSONAL FREEDOM]:[ECONOMIC FREEDOM]])</f>
        <v>8.58873077498011</v>
      </c>
      <c r="BE71" s="61" t="n">
        <f aca="false">RANK(BF71,$BF$2:$BF$158)</f>
        <v>3</v>
      </c>
      <c r="BF71" s="30" t="n">
        <f aca="false">ROUND(BD71, 2)</f>
        <v>8.59</v>
      </c>
      <c r="BG71" s="43" t="n">
        <f aca="false">Table27857[[#This Row],[1 Rule of Law]]</f>
        <v>7.79541</v>
      </c>
      <c r="BH71" s="43" t="n">
        <f aca="false">Table27857[[#This Row],[2 Security &amp; Safety]]</f>
        <v>9.65110286650755</v>
      </c>
      <c r="BI71" s="43" t="e">
        <f aca="false">AVERAGE(AS71,W71,AK71,BA71,Z71)</f>
        <v>#N/A</v>
      </c>
    </row>
    <row r="72" customFormat="false" ht="15" hidden="false" customHeight="true" outlineLevel="0" collapsed="false">
      <c r="A72" s="41" t="s">
        <v>124</v>
      </c>
      <c r="B72" s="42" t="s">
        <v>60</v>
      </c>
      <c r="C72" s="42" t="s">
        <v>60</v>
      </c>
      <c r="D72" s="42" t="s">
        <v>60</v>
      </c>
      <c r="E72" s="42" t="n">
        <v>6.590184</v>
      </c>
      <c r="F72" s="42" t="n">
        <v>9.28</v>
      </c>
      <c r="G72" s="42" t="n">
        <v>10</v>
      </c>
      <c r="H72" s="42" t="n">
        <v>10</v>
      </c>
      <c r="I72" s="42" t="n">
        <v>5</v>
      </c>
      <c r="J72" s="42" t="n">
        <v>9.91728188266435</v>
      </c>
      <c r="K72" s="42" t="n">
        <v>9.80147651839444</v>
      </c>
      <c r="L72" s="42" t="n">
        <f aca="false">AVERAGE(Table27857[[#This Row],[2Bi Disappearance]:[2Bv Terrorism Injured ]])</f>
        <v>8.94375168021176</v>
      </c>
      <c r="M72" s="42" t="n">
        <v>10</v>
      </c>
      <c r="N72" s="42" t="n">
        <v>10</v>
      </c>
      <c r="O72" s="47" t="n">
        <v>10</v>
      </c>
      <c r="P72" s="47" t="n">
        <v>10</v>
      </c>
      <c r="Q72" s="47" t="n">
        <f aca="false">AVERAGE(Table27857[[#This Row],[2Ciii(a) Equal Inheritance Rights: Widows]:[2Ciii(b) Equal Inheritance Rights: Daughters]])</f>
        <v>10</v>
      </c>
      <c r="R72" s="47" t="n">
        <f aca="false">AVERAGE(M72:N72,Q72)</f>
        <v>10</v>
      </c>
      <c r="S72" s="42" t="n">
        <f aca="false">AVERAGE(F72,L72,R72)</f>
        <v>9.40791722673725</v>
      </c>
      <c r="T72" s="42" t="n">
        <v>0</v>
      </c>
      <c r="U72" s="42" t="n">
        <v>0</v>
      </c>
      <c r="V72" s="42" t="n">
        <v>5</v>
      </c>
      <c r="W72" s="42" t="n">
        <f aca="false">AVERAGE(T72:V72)</f>
        <v>1.66666666666667</v>
      </c>
      <c r="X72" s="42" t="n">
        <v>7.5</v>
      </c>
      <c r="Y72" s="42" t="n">
        <v>7.5</v>
      </c>
      <c r="Z72" s="42" t="n">
        <f aca="false">AVERAGE(Table27857[[#This Row],[4A Freedom to establish religious organizations]:[4B Autonomy of religious organizations]])</f>
        <v>7.5</v>
      </c>
      <c r="AA72" s="42" t="n">
        <v>10</v>
      </c>
      <c r="AB72" s="42" t="n">
        <v>10</v>
      </c>
      <c r="AC72" s="42" t="n">
        <v>10</v>
      </c>
      <c r="AD72" s="42" t="n">
        <v>10</v>
      </c>
      <c r="AE72" s="42" t="n">
        <v>10</v>
      </c>
      <c r="AF72" s="42" t="e">
        <f aca="false">AVERAGE(Table27857[[#This Row],[5Ci Political parties]:[5ciii educational, sporting and cultural organizations]])</f>
        <v>#N/A</v>
      </c>
      <c r="AG72" s="42" t="n">
        <v>10</v>
      </c>
      <c r="AH72" s="42" t="n">
        <v>7.5</v>
      </c>
      <c r="AI72" s="42" t="n">
        <v>10</v>
      </c>
      <c r="AJ72" s="42" t="e">
        <f aca="false">AVERAGE(Table27857[[#This Row],[5Di Political parties]:[5diii educational, sporting and cultural organizations5]])</f>
        <v>#N/A</v>
      </c>
      <c r="AK72" s="42" t="e">
        <f aca="false">AVERAGE(AA72,AB72,AF72,AJ72)</f>
        <v>#N/A</v>
      </c>
      <c r="AL72" s="42" t="n">
        <v>10</v>
      </c>
      <c r="AM72" s="47" t="n">
        <v>7.66666666666667</v>
      </c>
      <c r="AN72" s="47" t="n">
        <v>6.5</v>
      </c>
      <c r="AO72" s="47" t="n">
        <v>10</v>
      </c>
      <c r="AP72" s="47" t="n">
        <v>10</v>
      </c>
      <c r="AQ72" s="47" t="n">
        <f aca="false">AVERAGE(Table27857[[#This Row],[6Di Access to foreign television (cable/ satellite)]:[6Dii Access to foreign newspapers]])</f>
        <v>10</v>
      </c>
      <c r="AR72" s="47" t="n">
        <v>10</v>
      </c>
      <c r="AS72" s="42" t="n">
        <f aca="false">AVERAGE(AL72:AN72,AQ72:AR72)</f>
        <v>8.83333333333333</v>
      </c>
      <c r="AT72" s="42" t="n">
        <v>10</v>
      </c>
      <c r="AU72" s="42" t="n">
        <v>10</v>
      </c>
      <c r="AV72" s="42" t="n">
        <f aca="false">AVERAGE(Table27857[[#This Row],[7Ai Parental Authority: In marriage]:[7Aii Parental Authority: After divorce]])</f>
        <v>10</v>
      </c>
      <c r="AW72" s="42" t="n">
        <v>10</v>
      </c>
      <c r="AX72" s="42" t="n">
        <v>10</v>
      </c>
      <c r="AY72" s="42" t="n">
        <f aca="false">IFERROR(AVERAGE(AW72:AX72),"-")</f>
        <v>10</v>
      </c>
      <c r="AZ72" s="42" t="n">
        <v>10</v>
      </c>
      <c r="BA72" s="42" t="n">
        <f aca="false">AVERAGE(AV72,AZ72,AY72)</f>
        <v>10</v>
      </c>
      <c r="BB72" s="43" t="n">
        <f aca="false">AVERAGE(Table27857[[#This Row],[RULE OF LAW]],Table27857[[#This Row],[SECURITY &amp; SAFETY]],Table27857[[#This Row],[PERSONAL FREEDOM (minus Security &amp;Safety and Rule of Law)]],Table27857[[#This Row],[PERSONAL FREEDOM (minus Security &amp;Safety and Rule of Law)]])</f>
        <v>7.77869197335098</v>
      </c>
      <c r="BC72" s="44" t="n">
        <v>7.38</v>
      </c>
      <c r="BD72" s="45" t="n">
        <f aca="false">AVERAGE(Table27857[[#This Row],[PERSONAL FREEDOM]:[ECONOMIC FREEDOM]])</f>
        <v>7.57934598667549</v>
      </c>
      <c r="BE72" s="61" t="n">
        <f aca="false">RANK(BF72,$BF$2:$BF$158)</f>
        <v>48</v>
      </c>
      <c r="BF72" s="30" t="n">
        <f aca="false">ROUND(BD72, 2)</f>
        <v>7.58</v>
      </c>
      <c r="BG72" s="43" t="n">
        <f aca="false">Table27857[[#This Row],[1 Rule of Law]]</f>
        <v>6.590184</v>
      </c>
      <c r="BH72" s="43" t="n">
        <f aca="false">Table27857[[#This Row],[2 Security &amp; Safety]]</f>
        <v>9.40791722673725</v>
      </c>
      <c r="BI72" s="43" t="e">
        <f aca="false">AVERAGE(AS72,W72,AK72,BA72,Z72)</f>
        <v>#N/A</v>
      </c>
    </row>
    <row r="73" customFormat="false" ht="15" hidden="false" customHeight="true" outlineLevel="0" collapsed="false">
      <c r="A73" s="41" t="s">
        <v>125</v>
      </c>
      <c r="B73" s="42" t="n">
        <v>8</v>
      </c>
      <c r="C73" s="42" t="n">
        <v>5.8</v>
      </c>
      <c r="D73" s="42" t="n">
        <v>6.3</v>
      </c>
      <c r="E73" s="42" t="n">
        <v>6.68888888888889</v>
      </c>
      <c r="F73" s="42" t="n">
        <v>9.64</v>
      </c>
      <c r="G73" s="42" t="n">
        <v>10</v>
      </c>
      <c r="H73" s="42" t="n">
        <v>10</v>
      </c>
      <c r="I73" s="42" t="n">
        <v>10</v>
      </c>
      <c r="J73" s="42" t="n">
        <v>10</v>
      </c>
      <c r="K73" s="42" t="n">
        <v>9.99003883989142</v>
      </c>
      <c r="L73" s="42" t="n">
        <f aca="false">AVERAGE(Table27857[[#This Row],[2Bi Disappearance]:[2Bv Terrorism Injured ]])</f>
        <v>9.99800776797828</v>
      </c>
      <c r="M73" s="42" t="n">
        <v>10</v>
      </c>
      <c r="N73" s="42" t="n">
        <v>10</v>
      </c>
      <c r="O73" s="47" t="n">
        <v>10</v>
      </c>
      <c r="P73" s="47" t="n">
        <v>10</v>
      </c>
      <c r="Q73" s="47" t="n">
        <f aca="false">AVERAGE(Table27857[[#This Row],[2Ciii(a) Equal Inheritance Rights: Widows]:[2Ciii(b) Equal Inheritance Rights: Daughters]])</f>
        <v>10</v>
      </c>
      <c r="R73" s="47" t="n">
        <f aca="false">AVERAGE(M73:N73,Q73)</f>
        <v>10</v>
      </c>
      <c r="S73" s="42" t="n">
        <f aca="false">AVERAGE(F73,L73,R73)</f>
        <v>9.87933592265943</v>
      </c>
      <c r="T73" s="42" t="n">
        <v>10</v>
      </c>
      <c r="U73" s="42" t="n">
        <v>10</v>
      </c>
      <c r="V73" s="42" t="n">
        <v>10</v>
      </c>
      <c r="W73" s="42" t="n">
        <f aca="false">AVERAGE(T73:V73)</f>
        <v>10</v>
      </c>
      <c r="X73" s="42" t="n">
        <v>10</v>
      </c>
      <c r="Y73" s="42" t="n">
        <v>10</v>
      </c>
      <c r="Z73" s="42" t="n">
        <f aca="false">AVERAGE(Table27857[[#This Row],[4A Freedom to establish religious organizations]:[4B Autonomy of religious organizations]])</f>
        <v>10</v>
      </c>
      <c r="AA73" s="42" t="n">
        <v>10</v>
      </c>
      <c r="AB73" s="42" t="n">
        <v>10</v>
      </c>
      <c r="AC73" s="42" t="n">
        <v>10</v>
      </c>
      <c r="AD73" s="42" t="n">
        <v>10</v>
      </c>
      <c r="AE73" s="42" t="n">
        <v>10</v>
      </c>
      <c r="AF73" s="42" t="e">
        <f aca="false">AVERAGE(Table27857[[#This Row],[5Ci Political parties]:[5ciii educational, sporting and cultural organizations]])</f>
        <v>#N/A</v>
      </c>
      <c r="AG73" s="42" t="n">
        <v>10</v>
      </c>
      <c r="AH73" s="42" t="n">
        <v>10</v>
      </c>
      <c r="AI73" s="42" t="n">
        <v>10</v>
      </c>
      <c r="AJ73" s="42" t="e">
        <f aca="false">AVERAGE(Table27857[[#This Row],[5Di Political parties]:[5diii educational, sporting and cultural organizations5]])</f>
        <v>#N/A</v>
      </c>
      <c r="AK73" s="42" t="e">
        <f aca="false">AVERAGE(AA73,AB73,AF73,AJ73)</f>
        <v>#N/A</v>
      </c>
      <c r="AL73" s="42" t="n">
        <v>10</v>
      </c>
      <c r="AM73" s="47" t="n">
        <v>6</v>
      </c>
      <c r="AN73" s="47" t="n">
        <v>7.5</v>
      </c>
      <c r="AO73" s="47" t="n">
        <v>10</v>
      </c>
      <c r="AP73" s="47" t="n">
        <v>10</v>
      </c>
      <c r="AQ73" s="47" t="n">
        <f aca="false">AVERAGE(Table27857[[#This Row],[6Di Access to foreign television (cable/ satellite)]:[6Dii Access to foreign newspapers]])</f>
        <v>10</v>
      </c>
      <c r="AR73" s="47" t="n">
        <v>10</v>
      </c>
      <c r="AS73" s="42" t="n">
        <f aca="false">AVERAGE(AL73:AN73,AQ73:AR73)</f>
        <v>8.7</v>
      </c>
      <c r="AT73" s="42" t="n">
        <v>10</v>
      </c>
      <c r="AU73" s="42" t="n">
        <v>10</v>
      </c>
      <c r="AV73" s="42" t="n">
        <f aca="false">AVERAGE(Table27857[[#This Row],[7Ai Parental Authority: In marriage]:[7Aii Parental Authority: After divorce]])</f>
        <v>10</v>
      </c>
      <c r="AW73" s="42" t="n">
        <v>10</v>
      </c>
      <c r="AX73" s="42" t="n">
        <v>10</v>
      </c>
      <c r="AY73" s="42" t="n">
        <f aca="false">IFERROR(AVERAGE(AW73:AX73),"-")</f>
        <v>10</v>
      </c>
      <c r="AZ73" s="42" t="n">
        <v>10</v>
      </c>
      <c r="BA73" s="42" t="n">
        <f aca="false">AVERAGE(AV73,AZ73,AY73)</f>
        <v>10</v>
      </c>
      <c r="BB73" s="43" t="n">
        <f aca="false">AVERAGE(Table27857[[#This Row],[RULE OF LAW]],Table27857[[#This Row],[SECURITY &amp; SAFETY]],Table27857[[#This Row],[PERSONAL FREEDOM (minus Security &amp;Safety and Rule of Law)]],Table27857[[#This Row],[PERSONAL FREEDOM (minus Security &amp;Safety and Rule of Law)]])</f>
        <v>9.01205620288708</v>
      </c>
      <c r="BC73" s="44" t="n">
        <v>7.13</v>
      </c>
      <c r="BD73" s="45" t="n">
        <f aca="false">AVERAGE(Table27857[[#This Row],[PERSONAL FREEDOM]:[ECONOMIC FREEDOM]])</f>
        <v>8.07102810144354</v>
      </c>
      <c r="BE73" s="61" t="n">
        <f aca="false">RANK(BF73,$BF$2:$BF$158)</f>
        <v>29</v>
      </c>
      <c r="BF73" s="30" t="n">
        <f aca="false">ROUND(BD73, 2)</f>
        <v>8.07</v>
      </c>
      <c r="BG73" s="43" t="n">
        <f aca="false">Table27857[[#This Row],[1 Rule of Law]]</f>
        <v>6.68888888888889</v>
      </c>
      <c r="BH73" s="43" t="n">
        <f aca="false">Table27857[[#This Row],[2 Security &amp; Safety]]</f>
        <v>9.87933592265943</v>
      </c>
      <c r="BI73" s="43" t="e">
        <f aca="false">AVERAGE(AS73,W73,AK73,BA73,Z73)</f>
        <v>#N/A</v>
      </c>
    </row>
    <row r="74" customFormat="false" ht="15" hidden="false" customHeight="true" outlineLevel="0" collapsed="false">
      <c r="A74" s="41" t="s">
        <v>126</v>
      </c>
      <c r="B74" s="42" t="n">
        <v>4.8</v>
      </c>
      <c r="C74" s="42" t="n">
        <v>4.7</v>
      </c>
      <c r="D74" s="42" t="n">
        <v>4.2</v>
      </c>
      <c r="E74" s="42" t="n">
        <v>4.56349206349206</v>
      </c>
      <c r="F74" s="42" t="n">
        <v>0</v>
      </c>
      <c r="G74" s="42" t="n">
        <v>10</v>
      </c>
      <c r="H74" s="42" t="n">
        <v>10</v>
      </c>
      <c r="I74" s="42" t="n">
        <v>5</v>
      </c>
      <c r="J74" s="42" t="n">
        <v>10</v>
      </c>
      <c r="K74" s="42" t="n">
        <v>10</v>
      </c>
      <c r="L74" s="42" t="n">
        <f aca="false">AVERAGE(Table27857[[#This Row],[2Bi Disappearance]:[2Bv Terrorism Injured ]])</f>
        <v>9</v>
      </c>
      <c r="M74" s="42" t="n">
        <v>10</v>
      </c>
      <c r="N74" s="42" t="n">
        <v>10</v>
      </c>
      <c r="O74" s="47" t="n">
        <v>10</v>
      </c>
      <c r="P74" s="47" t="n">
        <v>10</v>
      </c>
      <c r="Q74" s="47" t="n">
        <f aca="false">AVERAGE(Table27857[[#This Row],[2Ciii(a) Equal Inheritance Rights: Widows]:[2Ciii(b) Equal Inheritance Rights: Daughters]])</f>
        <v>10</v>
      </c>
      <c r="R74" s="47" t="n">
        <f aca="false">AVERAGE(M74:N74,Q74)</f>
        <v>10</v>
      </c>
      <c r="S74" s="42" t="n">
        <f aca="false">AVERAGE(F74,L74,R74)</f>
        <v>6.33333333333333</v>
      </c>
      <c r="T74" s="42" t="n">
        <v>10</v>
      </c>
      <c r="U74" s="42" t="n">
        <v>10</v>
      </c>
      <c r="V74" s="42" t="n">
        <v>5</v>
      </c>
      <c r="W74" s="42" t="n">
        <f aca="false">AVERAGE(T74:V74)</f>
        <v>8.33333333333333</v>
      </c>
      <c r="X74" s="42" t="n">
        <v>7.5</v>
      </c>
      <c r="Y74" s="42" t="n">
        <v>10</v>
      </c>
      <c r="Z74" s="42" t="n">
        <f aca="false">AVERAGE(Table27857[[#This Row],[4A Freedom to establish religious organizations]:[4B Autonomy of religious organizations]])</f>
        <v>8.75</v>
      </c>
      <c r="AA74" s="42" t="n">
        <v>10</v>
      </c>
      <c r="AB74" s="42" t="n">
        <v>10</v>
      </c>
      <c r="AC74" s="42" t="n">
        <v>7.5</v>
      </c>
      <c r="AD74" s="42" t="n">
        <v>7.5</v>
      </c>
      <c r="AE74" s="42" t="n">
        <v>7.5</v>
      </c>
      <c r="AF74" s="42" t="e">
        <f aca="false">AVERAGE(Table27857[[#This Row],[5Ci Political parties]:[5ciii educational, sporting and cultural organizations]])</f>
        <v>#N/A</v>
      </c>
      <c r="AG74" s="42" t="n">
        <v>7.5</v>
      </c>
      <c r="AH74" s="42" t="n">
        <v>7.5</v>
      </c>
      <c r="AI74" s="42" t="n">
        <v>7.5</v>
      </c>
      <c r="AJ74" s="42" t="e">
        <f aca="false">AVERAGE(Table27857[[#This Row],[5Di Political parties]:[5diii educational, sporting and cultural organizations5]])</f>
        <v>#N/A</v>
      </c>
      <c r="AK74" s="42" t="e">
        <f aca="false">AVERAGE(AA74,AB74,AF74,AJ74)</f>
        <v>#N/A</v>
      </c>
      <c r="AL74" s="42" t="n">
        <v>10</v>
      </c>
      <c r="AM74" s="47" t="n">
        <v>9</v>
      </c>
      <c r="AN74" s="47" t="n">
        <v>8</v>
      </c>
      <c r="AO74" s="47" t="n">
        <v>10</v>
      </c>
      <c r="AP74" s="47" t="n">
        <v>10</v>
      </c>
      <c r="AQ74" s="47" t="n">
        <f aca="false">AVERAGE(Table27857[[#This Row],[6Di Access to foreign television (cable/ satellite)]:[6Dii Access to foreign newspapers]])</f>
        <v>10</v>
      </c>
      <c r="AR74" s="47" t="n">
        <v>10</v>
      </c>
      <c r="AS74" s="42" t="n">
        <f aca="false">AVERAGE(AL74:AN74,AQ74:AR74)</f>
        <v>9.4</v>
      </c>
      <c r="AT74" s="42" t="n">
        <v>10</v>
      </c>
      <c r="AU74" s="42" t="n">
        <v>10</v>
      </c>
      <c r="AV74" s="42" t="n">
        <f aca="false">AVERAGE(Table27857[[#This Row],[7Ai Parental Authority: In marriage]:[7Aii Parental Authority: After divorce]])</f>
        <v>10</v>
      </c>
      <c r="AW74" s="42" t="n">
        <v>0</v>
      </c>
      <c r="AX74" s="42" t="n">
        <v>10</v>
      </c>
      <c r="AY74" s="42" t="n">
        <f aca="false">IFERROR(AVERAGE(AW74:AX74),"-")</f>
        <v>5</v>
      </c>
      <c r="AZ74" s="42" t="n">
        <v>10</v>
      </c>
      <c r="BA74" s="42" t="n">
        <f aca="false">AVERAGE(AV74,AZ74,AY74)</f>
        <v>8.33333333333333</v>
      </c>
      <c r="BB74" s="43" t="n">
        <f aca="false">AVERAGE(Table27857[[#This Row],[RULE OF LAW]],Table27857[[#This Row],[SECURITY &amp; SAFETY]],Table27857[[#This Row],[PERSONAL FREEDOM (minus Security &amp;Safety and Rule of Law)]],Table27857[[#This Row],[PERSONAL FREEDOM (minus Security &amp;Safety and Rule of Law)]])</f>
        <v>7.08087301587302</v>
      </c>
      <c r="BC74" s="44" t="n">
        <v>7.33</v>
      </c>
      <c r="BD74" s="45" t="n">
        <f aca="false">AVERAGE(Table27857[[#This Row],[PERSONAL FREEDOM]:[ECONOMIC FREEDOM]])</f>
        <v>7.20543650793651</v>
      </c>
      <c r="BE74" s="61" t="n">
        <f aca="false">RANK(BF74,$BF$2:$BF$158)</f>
        <v>58</v>
      </c>
      <c r="BF74" s="30" t="n">
        <f aca="false">ROUND(BD74, 2)</f>
        <v>7.21</v>
      </c>
      <c r="BG74" s="43" t="n">
        <f aca="false">Table27857[[#This Row],[1 Rule of Law]]</f>
        <v>4.56349206349206</v>
      </c>
      <c r="BH74" s="43" t="n">
        <f aca="false">Table27857[[#This Row],[2 Security &amp; Safety]]</f>
        <v>6.33333333333333</v>
      </c>
      <c r="BI74" s="43" t="e">
        <f aca="false">AVERAGE(AS74,W74,AK74,BA74,Z74)</f>
        <v>#N/A</v>
      </c>
    </row>
    <row r="75" customFormat="false" ht="15" hidden="false" customHeight="true" outlineLevel="0" collapsed="false">
      <c r="A75" s="41" t="s">
        <v>127</v>
      </c>
      <c r="B75" s="42" t="n">
        <v>7.5</v>
      </c>
      <c r="C75" s="42" t="n">
        <v>7.3</v>
      </c>
      <c r="D75" s="42" t="n">
        <v>6.8</v>
      </c>
      <c r="E75" s="42" t="n">
        <v>7.21904761904762</v>
      </c>
      <c r="F75" s="42" t="n">
        <v>9.88</v>
      </c>
      <c r="G75" s="42" t="n">
        <v>10</v>
      </c>
      <c r="H75" s="42" t="n">
        <v>10</v>
      </c>
      <c r="I75" s="42" t="n">
        <v>10</v>
      </c>
      <c r="J75" s="42" t="n">
        <v>10</v>
      </c>
      <c r="K75" s="42" t="n">
        <v>10</v>
      </c>
      <c r="L75" s="42" t="n">
        <f aca="false">AVERAGE(Table27857[[#This Row],[2Bi Disappearance]:[2Bv Terrorism Injured ]])</f>
        <v>10</v>
      </c>
      <c r="M75" s="42" t="n">
        <v>10</v>
      </c>
      <c r="N75" s="42" t="n">
        <v>7.5</v>
      </c>
      <c r="O75" s="47" t="n">
        <v>10</v>
      </c>
      <c r="P75" s="47" t="n">
        <v>10</v>
      </c>
      <c r="Q75" s="47" t="n">
        <f aca="false">AVERAGE(Table27857[[#This Row],[2Ciii(a) Equal Inheritance Rights: Widows]:[2Ciii(b) Equal Inheritance Rights: Daughters]])</f>
        <v>10</v>
      </c>
      <c r="R75" s="47" t="n">
        <f aca="false">AVERAGE(M75:N75,Q75)</f>
        <v>9.16666666666667</v>
      </c>
      <c r="S75" s="42" t="n">
        <f aca="false">AVERAGE(F75,L75,R75)</f>
        <v>9.68222222222222</v>
      </c>
      <c r="T75" s="42" t="n">
        <v>10</v>
      </c>
      <c r="U75" s="42" t="n">
        <v>10</v>
      </c>
      <c r="V75" s="42" t="n">
        <v>10</v>
      </c>
      <c r="W75" s="42" t="n">
        <f aca="false">AVERAGE(T75:V75)</f>
        <v>10</v>
      </c>
      <c r="X75" s="42" t="n">
        <v>5</v>
      </c>
      <c r="Y75" s="42" t="n">
        <v>7.5</v>
      </c>
      <c r="Z75" s="42" t="n">
        <f aca="false">AVERAGE(Table27857[[#This Row],[4A Freedom to establish religious organizations]:[4B Autonomy of religious organizations]])</f>
        <v>6.25</v>
      </c>
      <c r="AA75" s="42" t="n">
        <v>10</v>
      </c>
      <c r="AB75" s="42" t="n">
        <v>10</v>
      </c>
      <c r="AC75" s="42" t="n">
        <v>7.5</v>
      </c>
      <c r="AD75" s="42" t="n">
        <v>10</v>
      </c>
      <c r="AE75" s="42" t="n">
        <v>7.5</v>
      </c>
      <c r="AF75" s="42" t="e">
        <f aca="false">AVERAGE(Table27857[[#This Row],[5Ci Political parties]:[5ciii educational, sporting and cultural organizations]])</f>
        <v>#N/A</v>
      </c>
      <c r="AG75" s="42" t="n">
        <v>7.5</v>
      </c>
      <c r="AH75" s="42" t="n">
        <v>5</v>
      </c>
      <c r="AI75" s="42" t="n">
        <v>5</v>
      </c>
      <c r="AJ75" s="42" t="e">
        <f aca="false">AVERAGE(Table27857[[#This Row],[5Di Political parties]:[5diii educational, sporting and cultural organizations5]])</f>
        <v>#N/A</v>
      </c>
      <c r="AK75" s="42" t="e">
        <f aca="false">AVERAGE(AA75,AB75,AF75,AJ75)</f>
        <v>#N/A</v>
      </c>
      <c r="AL75" s="42" t="n">
        <v>10</v>
      </c>
      <c r="AM75" s="47" t="n">
        <v>8.33333333333333</v>
      </c>
      <c r="AN75" s="47" t="n">
        <v>6.5</v>
      </c>
      <c r="AO75" s="47" t="n">
        <v>10</v>
      </c>
      <c r="AP75" s="47" t="n">
        <v>10</v>
      </c>
      <c r="AQ75" s="47" t="n">
        <f aca="false">AVERAGE(Table27857[[#This Row],[6Di Access to foreign television (cable/ satellite)]:[6Dii Access to foreign newspapers]])</f>
        <v>10</v>
      </c>
      <c r="AR75" s="47" t="n">
        <v>10</v>
      </c>
      <c r="AS75" s="42" t="n">
        <f aca="false">AVERAGE(AL75:AN75,AQ75:AR75)</f>
        <v>8.96666666666667</v>
      </c>
      <c r="AT75" s="42" t="n">
        <v>10</v>
      </c>
      <c r="AU75" s="42" t="n">
        <v>10</v>
      </c>
      <c r="AV75" s="42" t="n">
        <f aca="false">AVERAGE(Table27857[[#This Row],[7Ai Parental Authority: In marriage]:[7Aii Parental Authority: After divorce]])</f>
        <v>10</v>
      </c>
      <c r="AW75" s="42" t="n">
        <v>10</v>
      </c>
      <c r="AX75" s="42" t="n">
        <v>10</v>
      </c>
      <c r="AY75" s="42" t="n">
        <f aca="false">IFERROR(AVERAGE(AW75:AX75),"-")</f>
        <v>10</v>
      </c>
      <c r="AZ75" s="42" t="n">
        <v>10</v>
      </c>
      <c r="BA75" s="42" t="n">
        <f aca="false">AVERAGE(AV75,AZ75,AY75)</f>
        <v>10</v>
      </c>
      <c r="BB75" s="43" t="n">
        <f aca="false">AVERAGE(Table27857[[#This Row],[RULE OF LAW]],Table27857[[#This Row],[SECURITY &amp; SAFETY]],Table27857[[#This Row],[PERSONAL FREEDOM (minus Security &amp;Safety and Rule of Law)]],Table27857[[#This Row],[PERSONAL FREEDOM (minus Security &amp;Safety and Rule of Law)]])</f>
        <v>8.6011507936508</v>
      </c>
      <c r="BC75" s="44" t="n">
        <v>7.52</v>
      </c>
      <c r="BD75" s="45" t="n">
        <f aca="false">AVERAGE(Table27857[[#This Row],[PERSONAL FREEDOM]:[ECONOMIC FREEDOM]])</f>
        <v>8.0605753968254</v>
      </c>
      <c r="BE75" s="61" t="n">
        <f aca="false">RANK(BF75,$BF$2:$BF$158)</f>
        <v>30</v>
      </c>
      <c r="BF75" s="30" t="n">
        <f aca="false">ROUND(BD75, 2)</f>
        <v>8.06</v>
      </c>
      <c r="BG75" s="43" t="n">
        <f aca="false">Table27857[[#This Row],[1 Rule of Law]]</f>
        <v>7.21904761904762</v>
      </c>
      <c r="BH75" s="43" t="n">
        <f aca="false">Table27857[[#This Row],[2 Security &amp; Safety]]</f>
        <v>9.68222222222222</v>
      </c>
      <c r="BI75" s="43" t="e">
        <f aca="false">AVERAGE(AS75,W75,AK75,BA75,Z75)</f>
        <v>#N/A</v>
      </c>
    </row>
    <row r="76" customFormat="false" ht="15" hidden="false" customHeight="true" outlineLevel="0" collapsed="false">
      <c r="A76" s="41" t="s">
        <v>128</v>
      </c>
      <c r="B76" s="42" t="n">
        <v>4.3</v>
      </c>
      <c r="C76" s="42" t="n">
        <v>6.2</v>
      </c>
      <c r="D76" s="42" t="n">
        <v>5.6</v>
      </c>
      <c r="E76" s="42" t="n">
        <v>5.38095238095238</v>
      </c>
      <c r="F76" s="42" t="n">
        <v>9.2</v>
      </c>
      <c r="G76" s="42" t="n">
        <v>5</v>
      </c>
      <c r="H76" s="42" t="n">
        <v>10</v>
      </c>
      <c r="I76" s="42" t="n">
        <v>10</v>
      </c>
      <c r="J76" s="42" t="n">
        <v>9.9484004127967</v>
      </c>
      <c r="K76" s="42" t="n">
        <v>10</v>
      </c>
      <c r="L76" s="42" t="n">
        <f aca="false">AVERAGE(Table27857[[#This Row],[2Bi Disappearance]:[2Bv Terrorism Injured ]])</f>
        <v>8.98968008255934</v>
      </c>
      <c r="M76" s="42" t="n">
        <v>10</v>
      </c>
      <c r="N76" s="42" t="n">
        <v>7.5</v>
      </c>
      <c r="O76" s="47" t="n">
        <v>0</v>
      </c>
      <c r="P76" s="47" t="n">
        <v>0</v>
      </c>
      <c r="Q76" s="47" t="n">
        <f aca="false">AVERAGE(Table27857[[#This Row],[2Ciii(a) Equal Inheritance Rights: Widows]:[2Ciii(b) Equal Inheritance Rights: Daughters]])</f>
        <v>0</v>
      </c>
      <c r="R76" s="47" t="n">
        <f aca="false">AVERAGE(M76:N76,Q76)</f>
        <v>5.83333333333333</v>
      </c>
      <c r="S76" s="42" t="n">
        <f aca="false">AVERAGE(F76,L76,R76)</f>
        <v>8.00767113863089</v>
      </c>
      <c r="T76" s="42" t="n">
        <v>0</v>
      </c>
      <c r="U76" s="42" t="n">
        <v>10</v>
      </c>
      <c r="V76" s="42" t="n">
        <v>5</v>
      </c>
      <c r="W76" s="42" t="n">
        <f aca="false">AVERAGE(T76:V76)</f>
        <v>5</v>
      </c>
      <c r="X76" s="42" t="n">
        <v>2.5</v>
      </c>
      <c r="Y76" s="42" t="n">
        <v>0</v>
      </c>
      <c r="Z76" s="42" t="n">
        <f aca="false">AVERAGE(Table27857[[#This Row],[4A Freedom to establish religious organizations]:[4B Autonomy of religious organizations]])</f>
        <v>1.25</v>
      </c>
      <c r="AA76" s="42" t="n">
        <v>7.5</v>
      </c>
      <c r="AB76" s="42" t="n">
        <v>10</v>
      </c>
      <c r="AC76" s="42" t="n">
        <v>0</v>
      </c>
      <c r="AD76" s="42" t="n">
        <v>7.5</v>
      </c>
      <c r="AE76" s="42" t="n">
        <v>7.5</v>
      </c>
      <c r="AF76" s="42" t="e">
        <f aca="false">AVERAGE(Table27857[[#This Row],[5Ci Political parties]:[5ciii educational, sporting and cultural organizations]])</f>
        <v>#N/A</v>
      </c>
      <c r="AG76" s="42" t="n">
        <v>2.5</v>
      </c>
      <c r="AH76" s="42" t="n">
        <v>2.5</v>
      </c>
      <c r="AI76" s="42" t="n">
        <v>5</v>
      </c>
      <c r="AJ76" s="42" t="e">
        <f aca="false">AVERAGE(Table27857[[#This Row],[5Di Political parties]:[5diii educational, sporting and cultural organizations5]])</f>
        <v>#N/A</v>
      </c>
      <c r="AK76" s="42" t="e">
        <f aca="false">AVERAGE(AA76,AB76,AF76,AJ76)</f>
        <v>#N/A</v>
      </c>
      <c r="AL76" s="42" t="n">
        <v>10</v>
      </c>
      <c r="AM76" s="47" t="n">
        <v>2.66666666666667</v>
      </c>
      <c r="AN76" s="47" t="n">
        <v>3.5</v>
      </c>
      <c r="AO76" s="47" t="n">
        <v>7.5</v>
      </c>
      <c r="AP76" s="47" t="n">
        <v>7.5</v>
      </c>
      <c r="AQ76" s="47" t="n">
        <f aca="false">AVERAGE(Table27857[[#This Row],[6Di Access to foreign television (cable/ satellite)]:[6Dii Access to foreign newspapers]])</f>
        <v>7.5</v>
      </c>
      <c r="AR76" s="47" t="n">
        <v>10</v>
      </c>
      <c r="AS76" s="42" t="n">
        <f aca="false">AVERAGE(AL76:AN76,AQ76:AR76)</f>
        <v>6.73333333333333</v>
      </c>
      <c r="AT76" s="42" t="n">
        <v>0</v>
      </c>
      <c r="AU76" s="42" t="n">
        <v>0</v>
      </c>
      <c r="AV76" s="42" t="n">
        <f aca="false">AVERAGE(Table27857[[#This Row],[7Ai Parental Authority: In marriage]:[7Aii Parental Authority: After divorce]])</f>
        <v>0</v>
      </c>
      <c r="AW76" s="42" t="n">
        <v>10</v>
      </c>
      <c r="AX76" s="42" t="n">
        <v>10</v>
      </c>
      <c r="AY76" s="42" t="n">
        <f aca="false">IFERROR(AVERAGE(AW76:AX76),"-")</f>
        <v>10</v>
      </c>
      <c r="AZ76" s="42" t="n">
        <v>0</v>
      </c>
      <c r="BA76" s="42" t="n">
        <f aca="false">AVERAGE(AV76,AZ76,AY76)</f>
        <v>3.33333333333333</v>
      </c>
      <c r="BB76" s="43" t="n">
        <f aca="false">AVERAGE(Table27857[[#This Row],[RULE OF LAW]],Table27857[[#This Row],[SECURITY &amp; SAFETY]],Table27857[[#This Row],[PERSONAL FREEDOM (minus Security &amp;Safety and Rule of Law)]],Table27857[[#This Row],[PERSONAL FREEDOM (minus Security &amp;Safety and Rule of Law)]])</f>
        <v>5.62465587989582</v>
      </c>
      <c r="BC76" s="44" t="n">
        <v>7.93</v>
      </c>
      <c r="BD76" s="45" t="n">
        <f aca="false">AVERAGE(Table27857[[#This Row],[PERSONAL FREEDOM]:[ECONOMIC FREEDOM]])</f>
        <v>6.77732793994791</v>
      </c>
      <c r="BE76" s="61" t="n">
        <f aca="false">RANK(BF76,$BF$2:$BF$158)</f>
        <v>86</v>
      </c>
      <c r="BF76" s="30" t="n">
        <f aca="false">ROUND(BD76, 2)</f>
        <v>6.78</v>
      </c>
      <c r="BG76" s="43" t="n">
        <f aca="false">Table27857[[#This Row],[1 Rule of Law]]</f>
        <v>5.38095238095238</v>
      </c>
      <c r="BH76" s="43" t="n">
        <f aca="false">Table27857[[#This Row],[2 Security &amp; Safety]]</f>
        <v>8.00767113863089</v>
      </c>
      <c r="BI76" s="43" t="e">
        <f aca="false">AVERAGE(AS76,W76,AK76,BA76,Z76)</f>
        <v>#N/A</v>
      </c>
    </row>
    <row r="77" customFormat="false" ht="15" hidden="false" customHeight="true" outlineLevel="0" collapsed="false">
      <c r="A77" s="41" t="s">
        <v>129</v>
      </c>
      <c r="B77" s="42" t="n">
        <v>4.8</v>
      </c>
      <c r="C77" s="42" t="n">
        <v>4.7</v>
      </c>
      <c r="D77" s="42" t="n">
        <v>4</v>
      </c>
      <c r="E77" s="42" t="n">
        <v>4.50634920634921</v>
      </c>
      <c r="F77" s="42" t="n">
        <v>6.88</v>
      </c>
      <c r="G77" s="42" t="n">
        <v>0</v>
      </c>
      <c r="H77" s="42" t="n">
        <v>10</v>
      </c>
      <c r="I77" s="42" t="n">
        <v>5</v>
      </c>
      <c r="J77" s="42" t="n">
        <v>10</v>
      </c>
      <c r="K77" s="42" t="n">
        <v>10</v>
      </c>
      <c r="L77" s="42" t="n">
        <f aca="false">AVERAGE(Table27857[[#This Row],[2Bi Disappearance]:[2Bv Terrorism Injured ]])</f>
        <v>7</v>
      </c>
      <c r="M77" s="42" t="n">
        <v>10</v>
      </c>
      <c r="N77" s="42" t="n">
        <v>10</v>
      </c>
      <c r="O77" s="47" t="n">
        <v>10</v>
      </c>
      <c r="P77" s="47" t="n">
        <v>10</v>
      </c>
      <c r="Q77" s="47" t="n">
        <f aca="false">AVERAGE(Table27857[[#This Row],[2Ciii(a) Equal Inheritance Rights: Widows]:[2Ciii(b) Equal Inheritance Rights: Daughters]])</f>
        <v>10</v>
      </c>
      <c r="R77" s="47" t="n">
        <f aca="false">AVERAGE(M77:N77,Q77)</f>
        <v>10</v>
      </c>
      <c r="S77" s="42" t="n">
        <f aca="false">AVERAGE(F77,L77,R77)</f>
        <v>7.96</v>
      </c>
      <c r="T77" s="42" t="n">
        <v>5</v>
      </c>
      <c r="U77" s="42" t="n">
        <v>5</v>
      </c>
      <c r="V77" s="42" t="n">
        <v>5</v>
      </c>
      <c r="W77" s="42" t="n">
        <f aca="false">AVERAGE(T77:V77)</f>
        <v>5</v>
      </c>
      <c r="X77" s="42" t="n">
        <v>2.5</v>
      </c>
      <c r="Y77" s="42" t="n">
        <v>7.5</v>
      </c>
      <c r="Z77" s="42" t="n">
        <f aca="false">AVERAGE(Table27857[[#This Row],[4A Freedom to establish religious organizations]:[4B Autonomy of religious organizations]])</f>
        <v>5</v>
      </c>
      <c r="AA77" s="42" t="n">
        <v>2.5</v>
      </c>
      <c r="AB77" s="42" t="n">
        <v>2.5</v>
      </c>
      <c r="AC77" s="42" t="n">
        <v>0</v>
      </c>
      <c r="AD77" s="42" t="n">
        <v>2.5</v>
      </c>
      <c r="AE77" s="42" t="n">
        <v>7.5</v>
      </c>
      <c r="AF77" s="42" t="e">
        <f aca="false">AVERAGE(Table27857[[#This Row],[5Ci Political parties]:[5ciii educational, sporting and cultural organizations]])</f>
        <v>#N/A</v>
      </c>
      <c r="AG77" s="42" t="n">
        <v>0</v>
      </c>
      <c r="AH77" s="42" t="n">
        <v>2.5</v>
      </c>
      <c r="AI77" s="42" t="n">
        <v>7.5</v>
      </c>
      <c r="AJ77" s="42" t="e">
        <f aca="false">AVERAGE(Table27857[[#This Row],[5Di Political parties]:[5diii educational, sporting and cultural organizations5]])</f>
        <v>#N/A</v>
      </c>
      <c r="AK77" s="42" t="e">
        <f aca="false">AVERAGE(AA77,AB77,AF77,AJ77)</f>
        <v>#N/A</v>
      </c>
      <c r="AL77" s="42" t="n">
        <v>10</v>
      </c>
      <c r="AM77" s="47" t="n">
        <v>0.333333333333333</v>
      </c>
      <c r="AN77" s="47" t="n">
        <v>1.75</v>
      </c>
      <c r="AO77" s="47" t="n">
        <v>7.5</v>
      </c>
      <c r="AP77" s="47" t="n">
        <v>5</v>
      </c>
      <c r="AQ77" s="47" t="n">
        <f aca="false">AVERAGE(Table27857[[#This Row],[6Di Access to foreign television (cable/ satellite)]:[6Dii Access to foreign newspapers]])</f>
        <v>6.25</v>
      </c>
      <c r="AR77" s="47" t="n">
        <v>7.5</v>
      </c>
      <c r="AS77" s="42" t="n">
        <f aca="false">AVERAGE(AL77:AN77,AQ77:AR77)</f>
        <v>5.16666666666667</v>
      </c>
      <c r="AT77" s="42" t="n">
        <v>10</v>
      </c>
      <c r="AU77" s="42" t="n">
        <v>10</v>
      </c>
      <c r="AV77" s="42" t="n">
        <f aca="false">AVERAGE(Table27857[[#This Row],[7Ai Parental Authority: In marriage]:[7Aii Parental Authority: After divorce]])</f>
        <v>10</v>
      </c>
      <c r="AW77" s="42" t="n">
        <v>10</v>
      </c>
      <c r="AX77" s="42" t="n">
        <v>10</v>
      </c>
      <c r="AY77" s="42" t="n">
        <f aca="false">IFERROR(AVERAGE(AW77:AX77),"-")</f>
        <v>10</v>
      </c>
      <c r="AZ77" s="42" t="n">
        <v>10</v>
      </c>
      <c r="BA77" s="42" t="n">
        <f aca="false">AVERAGE(AV77,AZ77,AY77)</f>
        <v>10</v>
      </c>
      <c r="BB77" s="43" t="n">
        <f aca="false">AVERAGE(Table27857[[#This Row],[RULE OF LAW]],Table27857[[#This Row],[SECURITY &amp; SAFETY]],Table27857[[#This Row],[PERSONAL FREEDOM (minus Security &amp;Safety and Rule of Law)]],Table27857[[#This Row],[PERSONAL FREEDOM (minus Security &amp;Safety and Rule of Law)]])</f>
        <v>5.92492063492064</v>
      </c>
      <c r="BC77" s="44" t="n">
        <v>7.26</v>
      </c>
      <c r="BD77" s="45" t="n">
        <f aca="false">AVERAGE(Table27857[[#This Row],[PERSONAL FREEDOM]:[ECONOMIC FREEDOM]])</f>
        <v>6.59246031746032</v>
      </c>
      <c r="BE77" s="61" t="n">
        <f aca="false">RANK(BF77,$BF$2:$BF$158)</f>
        <v>99</v>
      </c>
      <c r="BF77" s="30" t="n">
        <f aca="false">ROUND(BD77, 2)</f>
        <v>6.59</v>
      </c>
      <c r="BG77" s="43" t="n">
        <f aca="false">Table27857[[#This Row],[1 Rule of Law]]</f>
        <v>4.50634920634921</v>
      </c>
      <c r="BH77" s="43" t="n">
        <f aca="false">Table27857[[#This Row],[2 Security &amp; Safety]]</f>
        <v>7.96</v>
      </c>
      <c r="BI77" s="43" t="e">
        <f aca="false">AVERAGE(AS77,W77,AK77,BA77,Z77)</f>
        <v>#N/A</v>
      </c>
    </row>
    <row r="78" customFormat="false" ht="15" hidden="false" customHeight="true" outlineLevel="0" collapsed="false">
      <c r="A78" s="41" t="s">
        <v>130</v>
      </c>
      <c r="B78" s="42" t="n">
        <v>2.9</v>
      </c>
      <c r="C78" s="42" t="n">
        <v>4.4</v>
      </c>
      <c r="D78" s="42" t="n">
        <v>3.3</v>
      </c>
      <c r="E78" s="42" t="n">
        <v>3.54761904761905</v>
      </c>
      <c r="F78" s="42" t="n">
        <v>7.44</v>
      </c>
      <c r="G78" s="42" t="n">
        <v>10</v>
      </c>
      <c r="H78" s="42" t="n">
        <v>10</v>
      </c>
      <c r="I78" s="42" t="n">
        <v>5</v>
      </c>
      <c r="J78" s="42" t="n">
        <v>8.42842437726488</v>
      </c>
      <c r="K78" s="42" t="n">
        <v>7.97220970619905</v>
      </c>
      <c r="L78" s="42" t="n">
        <f aca="false">AVERAGE(Table27857[[#This Row],[2Bi Disappearance]:[2Bv Terrorism Injured ]])</f>
        <v>8.28012681669278</v>
      </c>
      <c r="M78" s="42" t="n">
        <v>7.3</v>
      </c>
      <c r="N78" s="42" t="n">
        <v>7.5</v>
      </c>
      <c r="O78" s="47" t="n">
        <v>5</v>
      </c>
      <c r="P78" s="47" t="n">
        <v>5</v>
      </c>
      <c r="Q78" s="47" t="n">
        <f aca="false">AVERAGE(Table27857[[#This Row],[2Ciii(a) Equal Inheritance Rights: Widows]:[2Ciii(b) Equal Inheritance Rights: Daughters]])</f>
        <v>5</v>
      </c>
      <c r="R78" s="47" t="n">
        <f aca="false">AVERAGE(M78:N78,Q78)</f>
        <v>6.6</v>
      </c>
      <c r="S78" s="42" t="n">
        <f aca="false">AVERAGE(F78,L78,R78)</f>
        <v>7.44004227223093</v>
      </c>
      <c r="T78" s="42" t="n">
        <v>5</v>
      </c>
      <c r="U78" s="42" t="n">
        <v>0</v>
      </c>
      <c r="V78" s="42" t="n">
        <v>10</v>
      </c>
      <c r="W78" s="42" t="n">
        <f aca="false">AVERAGE(T78:V78)</f>
        <v>5</v>
      </c>
      <c r="X78" s="42" t="n">
        <v>10</v>
      </c>
      <c r="Y78" s="42" t="n">
        <v>10</v>
      </c>
      <c r="Z78" s="42" t="n">
        <f aca="false">AVERAGE(Table27857[[#This Row],[4A Freedom to establish religious organizations]:[4B Autonomy of religious organizations]])</f>
        <v>10</v>
      </c>
      <c r="AA78" s="42" t="n">
        <v>7.5</v>
      </c>
      <c r="AB78" s="42" t="n">
        <v>7.5</v>
      </c>
      <c r="AC78" s="42" t="n">
        <v>10</v>
      </c>
      <c r="AD78" s="42" t="n">
        <v>10</v>
      </c>
      <c r="AE78" s="42" t="n">
        <v>10</v>
      </c>
      <c r="AF78" s="42" t="e">
        <f aca="false">AVERAGE(Table27857[[#This Row],[5Ci Political parties]:[5ciii educational, sporting and cultural organizations]])</f>
        <v>#N/A</v>
      </c>
      <c r="AG78" s="42" t="n">
        <v>10</v>
      </c>
      <c r="AH78" s="42" t="n">
        <v>10</v>
      </c>
      <c r="AI78" s="42" t="n">
        <v>10</v>
      </c>
      <c r="AJ78" s="42" t="e">
        <f aca="false">AVERAGE(Table27857[[#This Row],[5Di Political parties]:[5diii educational, sporting and cultural organizations5]])</f>
        <v>#N/A</v>
      </c>
      <c r="AK78" s="42" t="e">
        <f aca="false">AVERAGE(AA78,AB78,AF78,AJ78)</f>
        <v>#N/A</v>
      </c>
      <c r="AL78" s="42" t="n">
        <v>10</v>
      </c>
      <c r="AM78" s="47" t="n">
        <v>4.33333333333333</v>
      </c>
      <c r="AN78" s="47" t="n">
        <v>4.25</v>
      </c>
      <c r="AO78" s="47" t="n">
        <v>7.5</v>
      </c>
      <c r="AP78" s="47" t="n">
        <v>10</v>
      </c>
      <c r="AQ78" s="47" t="n">
        <f aca="false">AVERAGE(Table27857[[#This Row],[6Di Access to foreign television (cable/ satellite)]:[6Dii Access to foreign newspapers]])</f>
        <v>8.75</v>
      </c>
      <c r="AR78" s="47" t="n">
        <v>10</v>
      </c>
      <c r="AS78" s="42" t="n">
        <f aca="false">AVERAGE(AL78:AN78,AQ78:AR78)</f>
        <v>7.46666666666667</v>
      </c>
      <c r="AT78" s="42" t="n">
        <v>5</v>
      </c>
      <c r="AU78" s="42" t="n">
        <v>5</v>
      </c>
      <c r="AV78" s="42" t="n">
        <f aca="false">AVERAGE(Table27857[[#This Row],[7Ai Parental Authority: In marriage]:[7Aii Parental Authority: After divorce]])</f>
        <v>5</v>
      </c>
      <c r="AW78" s="42" t="n">
        <v>0</v>
      </c>
      <c r="AX78" s="42" t="n">
        <v>10</v>
      </c>
      <c r="AY78" s="42" t="n">
        <f aca="false">IFERROR(AVERAGE(AW78:AX78),"-")</f>
        <v>5</v>
      </c>
      <c r="AZ78" s="42" t="n">
        <v>10</v>
      </c>
      <c r="BA78" s="42" t="n">
        <f aca="false">AVERAGE(AV78,AZ78,AY78)</f>
        <v>6.66666666666667</v>
      </c>
      <c r="BB78" s="43" t="n">
        <f aca="false">AVERAGE(Table27857[[#This Row],[RULE OF LAW]],Table27857[[#This Row],[SECURITY &amp; SAFETY]],Table27857[[#This Row],[PERSONAL FREEDOM (minus Security &amp;Safety and Rule of Law)]],Table27857[[#This Row],[PERSONAL FREEDOM (minus Security &amp;Safety and Rule of Law)]])</f>
        <v>6.53524866329583</v>
      </c>
      <c r="BC78" s="44" t="n">
        <v>7.16</v>
      </c>
      <c r="BD78" s="45" t="n">
        <f aca="false">AVERAGE(Table27857[[#This Row],[PERSONAL FREEDOM]:[ECONOMIC FREEDOM]])</f>
        <v>6.84762433164791</v>
      </c>
      <c r="BE78" s="61" t="n">
        <f aca="false">RANK(BF78,$BF$2:$BF$158)</f>
        <v>81</v>
      </c>
      <c r="BF78" s="30" t="n">
        <f aca="false">ROUND(BD78, 2)</f>
        <v>6.85</v>
      </c>
      <c r="BG78" s="43" t="n">
        <f aca="false">Table27857[[#This Row],[1 Rule of Law]]</f>
        <v>3.54761904761905</v>
      </c>
      <c r="BH78" s="43" t="n">
        <f aca="false">Table27857[[#This Row],[2 Security &amp; Safety]]</f>
        <v>7.44004227223093</v>
      </c>
      <c r="BI78" s="43" t="e">
        <f aca="false">AVERAGE(AS78,W78,AK78,BA78,Z78)</f>
        <v>#N/A</v>
      </c>
    </row>
    <row r="79" customFormat="false" ht="15" hidden="false" customHeight="true" outlineLevel="0" collapsed="false">
      <c r="A79" s="41" t="s">
        <v>131</v>
      </c>
      <c r="B79" s="42" t="n">
        <v>7.8</v>
      </c>
      <c r="C79" s="42" t="n">
        <v>7.3</v>
      </c>
      <c r="D79" s="42" t="n">
        <v>7.6</v>
      </c>
      <c r="E79" s="42" t="n">
        <v>7.57936507936508</v>
      </c>
      <c r="F79" s="42" t="n">
        <v>9.64</v>
      </c>
      <c r="G79" s="42" t="n">
        <v>10</v>
      </c>
      <c r="H79" s="42" t="n">
        <v>10</v>
      </c>
      <c r="I79" s="42" t="n">
        <v>7.5</v>
      </c>
      <c r="J79" s="42" t="n">
        <v>10</v>
      </c>
      <c r="K79" s="42" t="n">
        <v>10</v>
      </c>
      <c r="L79" s="42" t="n">
        <f aca="false">AVERAGE(Table27857[[#This Row],[2Bi Disappearance]:[2Bv Terrorism Injured ]])</f>
        <v>9.5</v>
      </c>
      <c r="M79" s="42" t="n">
        <v>10</v>
      </c>
      <c r="N79" s="42" t="n">
        <v>7.5</v>
      </c>
      <c r="O79" s="47" t="n">
        <v>10</v>
      </c>
      <c r="P79" s="47" t="n">
        <v>10</v>
      </c>
      <c r="Q79" s="47" t="n">
        <f aca="false">AVERAGE(Table27857[[#This Row],[2Ciii(a) Equal Inheritance Rights: Widows]:[2Ciii(b) Equal Inheritance Rights: Daughters]])</f>
        <v>10</v>
      </c>
      <c r="R79" s="47" t="n">
        <f aca="false">AVERAGE(M79:N79,Q79)</f>
        <v>9.16666666666667</v>
      </c>
      <c r="S79" s="42" t="n">
        <f aca="false">AVERAGE(F79,L79,R79)</f>
        <v>9.43555555555555</v>
      </c>
      <c r="T79" s="42" t="n">
        <v>5</v>
      </c>
      <c r="U79" s="42" t="n">
        <v>10</v>
      </c>
      <c r="V79" s="42" t="n">
        <v>10</v>
      </c>
      <c r="W79" s="42" t="n">
        <f aca="false">AVERAGE(T79:V79)</f>
        <v>8.33333333333333</v>
      </c>
      <c r="X79" s="42" t="n">
        <v>7.5</v>
      </c>
      <c r="Y79" s="42" t="n">
        <v>7.5</v>
      </c>
      <c r="Z79" s="42" t="n">
        <f aca="false">AVERAGE(Table27857[[#This Row],[4A Freedom to establish religious organizations]:[4B Autonomy of religious organizations]])</f>
        <v>7.5</v>
      </c>
      <c r="AA79" s="42" t="n">
        <v>10</v>
      </c>
      <c r="AB79" s="42" t="n">
        <v>10</v>
      </c>
      <c r="AC79" s="42" t="n">
        <v>7.5</v>
      </c>
      <c r="AD79" s="42" t="n">
        <v>7.5</v>
      </c>
      <c r="AE79" s="42" t="n">
        <v>7.5</v>
      </c>
      <c r="AF79" s="42" t="e">
        <f aca="false">AVERAGE(Table27857[[#This Row],[5Ci Political parties]:[5ciii educational, sporting and cultural organizations]])</f>
        <v>#N/A</v>
      </c>
      <c r="AG79" s="42" t="n">
        <v>7.5</v>
      </c>
      <c r="AH79" s="42" t="n">
        <v>7.5</v>
      </c>
      <c r="AI79" s="42" t="n">
        <v>7.5</v>
      </c>
      <c r="AJ79" s="42" t="e">
        <f aca="false">AVERAGE(Table27857[[#This Row],[5Di Political parties]:[5diii educational, sporting and cultural organizations5]])</f>
        <v>#N/A</v>
      </c>
      <c r="AK79" s="42" t="e">
        <f aca="false">AVERAGE(AA79,AB79,AF79,AJ79)</f>
        <v>#N/A</v>
      </c>
      <c r="AL79" s="42" t="n">
        <v>10</v>
      </c>
      <c r="AM79" s="47" t="n">
        <v>7</v>
      </c>
      <c r="AN79" s="47" t="n">
        <v>6.5</v>
      </c>
      <c r="AO79" s="47" t="n">
        <v>10</v>
      </c>
      <c r="AP79" s="47" t="n">
        <v>10</v>
      </c>
      <c r="AQ79" s="47" t="n">
        <f aca="false">AVERAGE(Table27857[[#This Row],[6Di Access to foreign television (cable/ satellite)]:[6Dii Access to foreign newspapers]])</f>
        <v>10</v>
      </c>
      <c r="AR79" s="47" t="n">
        <v>7.5</v>
      </c>
      <c r="AS79" s="42" t="n">
        <f aca="false">AVERAGE(AL79:AN79,AQ79:AR79)</f>
        <v>8.2</v>
      </c>
      <c r="AT79" s="42" t="n">
        <v>10</v>
      </c>
      <c r="AU79" s="42" t="n">
        <v>10</v>
      </c>
      <c r="AV79" s="42" t="n">
        <f aca="false">AVERAGE(Table27857[[#This Row],[7Ai Parental Authority: In marriage]:[7Aii Parental Authority: After divorce]])</f>
        <v>10</v>
      </c>
      <c r="AW79" s="42" t="n">
        <v>10</v>
      </c>
      <c r="AX79" s="42" t="n">
        <v>10</v>
      </c>
      <c r="AY79" s="42" t="n">
        <f aca="false">IFERROR(AVERAGE(AW79:AX79),"-")</f>
        <v>10</v>
      </c>
      <c r="AZ79" s="42" t="n">
        <v>10</v>
      </c>
      <c r="BA79" s="42" t="n">
        <f aca="false">AVERAGE(AV79,AZ79,AY79)</f>
        <v>10</v>
      </c>
      <c r="BB79" s="43" t="n">
        <f aca="false">AVERAGE(Table27857[[#This Row],[RULE OF LAW]],Table27857[[#This Row],[SECURITY &amp; SAFETY]],Table27857[[#This Row],[PERSONAL FREEDOM (minus Security &amp;Safety and Rule of Law)]],Table27857[[#This Row],[PERSONAL FREEDOM (minus Security &amp;Safety and Rule of Law)]])</f>
        <v>8.53206349206349</v>
      </c>
      <c r="BC79" s="44" t="n">
        <v>7.38</v>
      </c>
      <c r="BD79" s="45" t="n">
        <f aca="false">AVERAGE(Table27857[[#This Row],[PERSONAL FREEDOM]:[ECONOMIC FREEDOM]])</f>
        <v>7.95603174603175</v>
      </c>
      <c r="BE79" s="61" t="n">
        <f aca="false">RANK(BF79,$BF$2:$BF$158)</f>
        <v>33</v>
      </c>
      <c r="BF79" s="30" t="n">
        <f aca="false">ROUND(BD79, 2)</f>
        <v>7.96</v>
      </c>
      <c r="BG79" s="43" t="n">
        <f aca="false">Table27857[[#This Row],[1 Rule of Law]]</f>
        <v>7.57936507936508</v>
      </c>
      <c r="BH79" s="43" t="n">
        <f aca="false">Table27857[[#This Row],[2 Security &amp; Safety]]</f>
        <v>9.43555555555555</v>
      </c>
      <c r="BI79" s="43" t="e">
        <f aca="false">AVERAGE(AS79,W79,AK79,BA79,Z79)</f>
        <v>#N/A</v>
      </c>
    </row>
    <row r="80" customFormat="false" ht="15" hidden="false" customHeight="true" outlineLevel="0" collapsed="false">
      <c r="A80" s="41" t="s">
        <v>132</v>
      </c>
      <c r="B80" s="42" t="s">
        <v>60</v>
      </c>
      <c r="C80" s="42" t="s">
        <v>60</v>
      </c>
      <c r="D80" s="42" t="s">
        <v>60</v>
      </c>
      <c r="E80" s="42" t="n">
        <v>5.7867</v>
      </c>
      <c r="F80" s="42" t="n">
        <v>9.84</v>
      </c>
      <c r="G80" s="42" t="n">
        <v>10</v>
      </c>
      <c r="H80" s="42" t="n">
        <v>10</v>
      </c>
      <c r="I80" s="42" t="n">
        <v>7.5</v>
      </c>
      <c r="J80" s="42" t="n">
        <v>10</v>
      </c>
      <c r="K80" s="42" t="n">
        <v>10</v>
      </c>
      <c r="L80" s="42" t="n">
        <f aca="false">AVERAGE(Table27857[[#This Row],[2Bi Disappearance]:[2Bv Terrorism Injured ]])</f>
        <v>9.5</v>
      </c>
      <c r="M80" s="42" t="n">
        <v>10</v>
      </c>
      <c r="N80" s="42" t="n">
        <v>7.5</v>
      </c>
      <c r="O80" s="47" t="n">
        <v>0</v>
      </c>
      <c r="P80" s="47" t="n">
        <v>0</v>
      </c>
      <c r="Q80" s="47" t="n">
        <f aca="false">AVERAGE(Table27857[[#This Row],[2Ciii(a) Equal Inheritance Rights: Widows]:[2Ciii(b) Equal Inheritance Rights: Daughters]])</f>
        <v>0</v>
      </c>
      <c r="R80" s="47" t="n">
        <f aca="false">AVERAGE(M80:N80,Q80)</f>
        <v>5.83333333333333</v>
      </c>
      <c r="S80" s="42" t="n">
        <f aca="false">AVERAGE(F80,L80,R80)</f>
        <v>8.39111111111111</v>
      </c>
      <c r="T80" s="42" t="n">
        <v>0</v>
      </c>
      <c r="U80" s="42" t="n">
        <v>10</v>
      </c>
      <c r="V80" s="42" t="n">
        <v>5</v>
      </c>
      <c r="W80" s="42" t="n">
        <f aca="false">AVERAGE(T80:V80)</f>
        <v>5</v>
      </c>
      <c r="X80" s="42" t="n">
        <v>2.5</v>
      </c>
      <c r="Y80" s="42" t="n">
        <v>7.5</v>
      </c>
      <c r="Z80" s="42" t="n">
        <f aca="false">AVERAGE(Table27857[[#This Row],[4A Freedom to establish religious organizations]:[4B Autonomy of religious organizations]])</f>
        <v>5</v>
      </c>
      <c r="AA80" s="42" t="n">
        <v>7.5</v>
      </c>
      <c r="AB80" s="42" t="n">
        <v>10</v>
      </c>
      <c r="AC80" s="42" t="n">
        <v>0</v>
      </c>
      <c r="AD80" s="42" t="n">
        <v>7.5</v>
      </c>
      <c r="AE80" s="42" t="n">
        <v>5</v>
      </c>
      <c r="AF80" s="42" t="e">
        <f aca="false">AVERAGE(Table27857[[#This Row],[5Ci Political parties]:[5ciii educational, sporting and cultural organizations]])</f>
        <v>#N/A</v>
      </c>
      <c r="AG80" s="42" t="n">
        <v>0</v>
      </c>
      <c r="AH80" s="42" t="n">
        <v>2.5</v>
      </c>
      <c r="AI80" s="42" t="n">
        <v>2.5</v>
      </c>
      <c r="AJ80" s="42" t="e">
        <f aca="false">AVERAGE(Table27857[[#This Row],[5Di Political parties]:[5diii educational, sporting and cultural organizations5]])</f>
        <v>#N/A</v>
      </c>
      <c r="AK80" s="42" t="e">
        <f aca="false">AVERAGE(AA80,AB80,AF80,AJ80)</f>
        <v>#N/A</v>
      </c>
      <c r="AL80" s="42" t="n">
        <v>10</v>
      </c>
      <c r="AM80" s="47" t="n">
        <v>3.33333333333333</v>
      </c>
      <c r="AN80" s="47" t="n">
        <v>4.25</v>
      </c>
      <c r="AO80" s="47" t="n">
        <v>7.5</v>
      </c>
      <c r="AP80" s="47" t="n">
        <v>5</v>
      </c>
      <c r="AQ80" s="47" t="n">
        <f aca="false">AVERAGE(Table27857[[#This Row],[6Di Access to foreign television (cable/ satellite)]:[6Dii Access to foreign newspapers]])</f>
        <v>6.25</v>
      </c>
      <c r="AR80" s="47" t="n">
        <v>5</v>
      </c>
      <c r="AS80" s="42" t="n">
        <f aca="false">AVERAGE(AL80:AN80,AQ80:AR80)</f>
        <v>5.76666666666667</v>
      </c>
      <c r="AT80" s="42" t="n">
        <v>0</v>
      </c>
      <c r="AU80" s="42" t="n">
        <v>0</v>
      </c>
      <c r="AV80" s="42" t="n">
        <f aca="false">AVERAGE(Table27857[[#This Row],[7Ai Parental Authority: In marriage]:[7Aii Parental Authority: After divorce]])</f>
        <v>0</v>
      </c>
      <c r="AW80" s="42" t="n">
        <v>0</v>
      </c>
      <c r="AX80" s="42" t="n">
        <v>10</v>
      </c>
      <c r="AY80" s="42" t="n">
        <f aca="false">IFERROR(AVERAGE(AW80:AX80),"-")</f>
        <v>5</v>
      </c>
      <c r="AZ80" s="42" t="n">
        <v>0</v>
      </c>
      <c r="BA80" s="42" t="n">
        <f aca="false">AVERAGE(AV80,AZ80,AY80)</f>
        <v>1.66666666666667</v>
      </c>
      <c r="BB80" s="43" t="n">
        <f aca="false">AVERAGE(Table27857[[#This Row],[RULE OF LAW]],Table27857[[#This Row],[SECURITY &amp; SAFETY]],Table27857[[#This Row],[PERSONAL FREEDOM (minus Security &amp;Safety and Rule of Law)]],Table27857[[#This Row],[PERSONAL FREEDOM (minus Security &amp;Safety and Rule of Law)]])</f>
        <v>5.87111944444445</v>
      </c>
      <c r="BC80" s="44" t="n">
        <v>7.46</v>
      </c>
      <c r="BD80" s="45" t="n">
        <f aca="false">AVERAGE(Table27857[[#This Row],[PERSONAL FREEDOM]:[ECONOMIC FREEDOM]])</f>
        <v>6.66555972222222</v>
      </c>
      <c r="BE80" s="61" t="n">
        <f aca="false">RANK(BF80,$BF$2:$BF$158)</f>
        <v>95</v>
      </c>
      <c r="BF80" s="30" t="n">
        <f aca="false">ROUND(BD80, 2)</f>
        <v>6.67</v>
      </c>
      <c r="BG80" s="43" t="n">
        <f aca="false">Table27857[[#This Row],[1 Rule of Law]]</f>
        <v>5.7867</v>
      </c>
      <c r="BH80" s="43" t="n">
        <f aca="false">Table27857[[#This Row],[2 Security &amp; Safety]]</f>
        <v>8.39111111111111</v>
      </c>
      <c r="BI80" s="43" t="e">
        <f aca="false">AVERAGE(AS80,W80,AK80,BA80,Z80)</f>
        <v>#N/A</v>
      </c>
    </row>
    <row r="81" customFormat="false" ht="15" hidden="false" customHeight="true" outlineLevel="0" collapsed="false">
      <c r="A81" s="41" t="s">
        <v>133</v>
      </c>
      <c r="B81" s="42" t="n">
        <v>3.9</v>
      </c>
      <c r="C81" s="42" t="n">
        <v>4.2</v>
      </c>
      <c r="D81" s="42" t="n">
        <v>3.3</v>
      </c>
      <c r="E81" s="42" t="n">
        <v>3.82380952380952</v>
      </c>
      <c r="F81" s="42" t="n">
        <v>6.36</v>
      </c>
      <c r="G81" s="42" t="n">
        <v>0</v>
      </c>
      <c r="H81" s="42" t="n">
        <v>10</v>
      </c>
      <c r="I81" s="42" t="n">
        <v>2.5</v>
      </c>
      <c r="J81" s="42" t="n">
        <v>10</v>
      </c>
      <c r="K81" s="42" t="n">
        <v>10</v>
      </c>
      <c r="L81" s="42" t="n">
        <f aca="false">AVERAGE(Table27857[[#This Row],[2Bi Disappearance]:[2Bv Terrorism Injured ]])</f>
        <v>6.5</v>
      </c>
      <c r="M81" s="42" t="n">
        <v>10</v>
      </c>
      <c r="N81" s="42" t="n">
        <v>10</v>
      </c>
      <c r="O81" s="47" t="n">
        <v>5</v>
      </c>
      <c r="P81" s="47" t="n">
        <v>5</v>
      </c>
      <c r="Q81" s="47" t="n">
        <f aca="false">AVERAGE(Table27857[[#This Row],[2Ciii(a) Equal Inheritance Rights: Widows]:[2Ciii(b) Equal Inheritance Rights: Daughters]])</f>
        <v>5</v>
      </c>
      <c r="R81" s="47" t="n">
        <f aca="false">AVERAGE(M81:N81,Q81)</f>
        <v>8.33333333333333</v>
      </c>
      <c r="S81" s="42" t="n">
        <f aca="false">AVERAGE(F81,L81,R81)</f>
        <v>7.06444444444445</v>
      </c>
      <c r="T81" s="42" t="n">
        <v>5</v>
      </c>
      <c r="U81" s="42" t="n">
        <v>5</v>
      </c>
      <c r="V81" s="42" t="n">
        <v>5</v>
      </c>
      <c r="W81" s="42" t="n">
        <f aca="false">AVERAGE(T81:V81)</f>
        <v>5</v>
      </c>
      <c r="X81" s="42" t="s">
        <v>60</v>
      </c>
      <c r="Y81" s="42" t="s">
        <v>60</v>
      </c>
      <c r="Z81" s="42" t="s">
        <v>60</v>
      </c>
      <c r="AA81" s="42" t="s">
        <v>60</v>
      </c>
      <c r="AB81" s="42" t="s">
        <v>60</v>
      </c>
      <c r="AC81" s="42" t="s">
        <v>60</v>
      </c>
      <c r="AD81" s="42" t="s">
        <v>60</v>
      </c>
      <c r="AE81" s="42" t="s">
        <v>60</v>
      </c>
      <c r="AF81" s="42" t="s">
        <v>60</v>
      </c>
      <c r="AG81" s="42" t="s">
        <v>60</v>
      </c>
      <c r="AH81" s="42" t="s">
        <v>60</v>
      </c>
      <c r="AI81" s="42" t="s">
        <v>60</v>
      </c>
      <c r="AJ81" s="42" t="s">
        <v>60</v>
      </c>
      <c r="AK81" s="42" t="s">
        <v>60</v>
      </c>
      <c r="AL81" s="42" t="n">
        <v>10</v>
      </c>
      <c r="AM81" s="47" t="n">
        <v>3.66666666666667</v>
      </c>
      <c r="AN81" s="47" t="n">
        <v>3.25</v>
      </c>
      <c r="AO81" s="47" t="s">
        <v>60</v>
      </c>
      <c r="AP81" s="47" t="s">
        <v>60</v>
      </c>
      <c r="AQ81" s="47" t="s">
        <v>60</v>
      </c>
      <c r="AR81" s="47" t="s">
        <v>60</v>
      </c>
      <c r="AS81" s="42" t="n">
        <f aca="false">AVERAGE(AL81:AN81,AQ81:AR81)</f>
        <v>5.63888888888889</v>
      </c>
      <c r="AT81" s="42" t="n">
        <v>10</v>
      </c>
      <c r="AU81" s="42" t="n">
        <v>10</v>
      </c>
      <c r="AV81" s="42" t="n">
        <f aca="false">AVERAGE(Table27857[[#This Row],[7Ai Parental Authority: In marriage]:[7Aii Parental Authority: After divorce]])</f>
        <v>10</v>
      </c>
      <c r="AW81" s="42" t="n">
        <v>10</v>
      </c>
      <c r="AX81" s="42" t="n">
        <v>10</v>
      </c>
      <c r="AY81" s="42" t="n">
        <f aca="false">IFERROR(AVERAGE(AW81:AX81),"-")</f>
        <v>10</v>
      </c>
      <c r="AZ81" s="42" t="n">
        <v>5</v>
      </c>
      <c r="BA81" s="42" t="n">
        <f aca="false">AVERAGE(AV81,AZ81,AY81)</f>
        <v>8.33333333333333</v>
      </c>
      <c r="BB81" s="43" t="n">
        <f aca="false">AVERAGE(Table27857[[#This Row],[RULE OF LAW]],Table27857[[#This Row],[SECURITY &amp; SAFETY]],Table27857[[#This Row],[PERSONAL FREEDOM (minus Security &amp;Safety and Rule of Law)]],Table27857[[#This Row],[PERSONAL FREEDOM (minus Security &amp;Safety and Rule of Law)]])</f>
        <v>5.88410052910053</v>
      </c>
      <c r="BC81" s="44" t="n">
        <v>6.73</v>
      </c>
      <c r="BD81" s="45" t="n">
        <f aca="false">AVERAGE(Table27857[[#This Row],[PERSONAL FREEDOM]:[ECONOMIC FREEDOM]])</f>
        <v>6.30705026455026</v>
      </c>
      <c r="BE81" s="61" t="n">
        <f aca="false">RANK(BF81,$BF$2:$BF$158)</f>
        <v>118</v>
      </c>
      <c r="BF81" s="30" t="n">
        <f aca="false">ROUND(BD81, 2)</f>
        <v>6.31</v>
      </c>
      <c r="BG81" s="43" t="n">
        <f aca="false">Table27857[[#This Row],[1 Rule of Law]]</f>
        <v>3.82380952380952</v>
      </c>
      <c r="BH81" s="43" t="n">
        <f aca="false">Table27857[[#This Row],[2 Security &amp; Safety]]</f>
        <v>7.06444444444445</v>
      </c>
      <c r="BI81" s="43" t="n">
        <f aca="false">AVERAGE(AS81,W81,AK81,BA81,Z81)</f>
        <v>6.32407407407407</v>
      </c>
    </row>
    <row r="82" customFormat="false" ht="15" hidden="false" customHeight="true" outlineLevel="0" collapsed="false">
      <c r="A82" s="41" t="s">
        <v>134</v>
      </c>
      <c r="B82" s="42" t="s">
        <v>60</v>
      </c>
      <c r="C82" s="42" t="s">
        <v>60</v>
      </c>
      <c r="D82" s="42" t="s">
        <v>60</v>
      </c>
      <c r="E82" s="42" t="n">
        <v>6.352115</v>
      </c>
      <c r="F82" s="42" t="n">
        <v>8.12</v>
      </c>
      <c r="G82" s="42" t="n">
        <v>10</v>
      </c>
      <c r="H82" s="42" t="n">
        <v>10</v>
      </c>
      <c r="I82" s="42" t="n">
        <v>10</v>
      </c>
      <c r="J82" s="42" t="n">
        <v>10</v>
      </c>
      <c r="K82" s="42" t="n">
        <v>10</v>
      </c>
      <c r="L82" s="42" t="n">
        <f aca="false">AVERAGE(Table27857[[#This Row],[2Bi Disappearance]:[2Bv Terrorism Injured ]])</f>
        <v>10</v>
      </c>
      <c r="M82" s="42" t="n">
        <v>10</v>
      </c>
      <c r="N82" s="42" t="n">
        <v>10</v>
      </c>
      <c r="O82" s="47" t="n">
        <v>10</v>
      </c>
      <c r="P82" s="47" t="n">
        <v>10</v>
      </c>
      <c r="Q82" s="47" t="n">
        <f aca="false">AVERAGE(Table27857[[#This Row],[2Ciii(a) Equal Inheritance Rights: Widows]:[2Ciii(b) Equal Inheritance Rights: Daughters]])</f>
        <v>10</v>
      </c>
      <c r="R82" s="47" t="n">
        <f aca="false">AVERAGE(M82:N82,Q82)</f>
        <v>10</v>
      </c>
      <c r="S82" s="42" t="n">
        <f aca="false">AVERAGE(F82,L82,R82)</f>
        <v>9.37333333333333</v>
      </c>
      <c r="T82" s="42" t="n">
        <v>10</v>
      </c>
      <c r="U82" s="42" t="n">
        <v>10</v>
      </c>
      <c r="V82" s="42" t="n">
        <v>10</v>
      </c>
      <c r="W82" s="42" t="n">
        <f aca="false">AVERAGE(T82:V82)</f>
        <v>10</v>
      </c>
      <c r="X82" s="42" t="n">
        <v>10</v>
      </c>
      <c r="Y82" s="42" t="n">
        <v>10</v>
      </c>
      <c r="Z82" s="42" t="n">
        <f aca="false">AVERAGE(Table27857[[#This Row],[4A Freedom to establish religious organizations]:[4B Autonomy of religious organizations]])</f>
        <v>10</v>
      </c>
      <c r="AA82" s="42" t="n">
        <v>10</v>
      </c>
      <c r="AB82" s="42" t="n">
        <v>10</v>
      </c>
      <c r="AC82" s="42" t="n">
        <v>10</v>
      </c>
      <c r="AD82" s="42" t="n">
        <v>10</v>
      </c>
      <c r="AE82" s="42" t="n">
        <v>10</v>
      </c>
      <c r="AF82" s="42" t="e">
        <f aca="false">AVERAGE(Table27857[[#This Row],[5Ci Political parties]:[5ciii educational, sporting and cultural organizations]])</f>
        <v>#N/A</v>
      </c>
      <c r="AG82" s="42" t="n">
        <v>10</v>
      </c>
      <c r="AH82" s="42" t="n">
        <v>10</v>
      </c>
      <c r="AI82" s="42" t="n">
        <v>10</v>
      </c>
      <c r="AJ82" s="42" t="e">
        <f aca="false">AVERAGE(Table27857[[#This Row],[5Di Political parties]:[5diii educational, sporting and cultural organizations5]])</f>
        <v>#N/A</v>
      </c>
      <c r="AK82" s="42" t="n">
        <f aca="false">AVERAGE(AA82,AB82,AF82,AJ82)</f>
        <v>10</v>
      </c>
      <c r="AL82" s="42" t="n">
        <v>10</v>
      </c>
      <c r="AM82" s="47" t="n">
        <v>8</v>
      </c>
      <c r="AN82" s="47" t="n">
        <v>7.25</v>
      </c>
      <c r="AO82" s="47" t="n">
        <v>10</v>
      </c>
      <c r="AP82" s="47" t="n">
        <v>10</v>
      </c>
      <c r="AQ82" s="47" t="n">
        <f aca="false">AVERAGE(Table27857[[#This Row],[6Di Access to foreign television (cable/ satellite)]:[6Dii Access to foreign newspapers]])</f>
        <v>10</v>
      </c>
      <c r="AR82" s="47" t="n">
        <v>10</v>
      </c>
      <c r="AS82" s="42" t="n">
        <f aca="false">AVERAGE(AL82:AN82,AQ82:AR82)</f>
        <v>9.05</v>
      </c>
      <c r="AT82" s="42" t="n">
        <v>10</v>
      </c>
      <c r="AU82" s="42" t="n">
        <v>10</v>
      </c>
      <c r="AV82" s="42" t="n">
        <f aca="false">AVERAGE(Table27857[[#This Row],[7Ai Parental Authority: In marriage]:[7Aii Parental Authority: After divorce]])</f>
        <v>10</v>
      </c>
      <c r="AW82" s="42" t="n">
        <v>10</v>
      </c>
      <c r="AX82" s="42" t="n">
        <v>10</v>
      </c>
      <c r="AY82" s="42" t="n">
        <f aca="false">IFERROR(AVERAGE(AW82:AX82),"-")</f>
        <v>10</v>
      </c>
      <c r="AZ82" s="42" t="n">
        <v>10</v>
      </c>
      <c r="BA82" s="42" t="n">
        <f aca="false">AVERAGE(AV82,AZ82,AY82)</f>
        <v>10</v>
      </c>
      <c r="BB82" s="43" t="n">
        <f aca="false">AVERAGE(Table27857[[#This Row],[RULE OF LAW]],Table27857[[#This Row],[SECURITY &amp; SAFETY]],Table27857[[#This Row],[PERSONAL FREEDOM (minus Security &amp;Safety and Rule of Law)]],Table27857[[#This Row],[PERSONAL FREEDOM (minus Security &amp;Safety and Rule of Law)]])</f>
        <v>8.83636208333333</v>
      </c>
      <c r="BC82" s="44" t="n">
        <v>7.42</v>
      </c>
      <c r="BD82" s="45" t="n">
        <f aca="false">AVERAGE(Table27857[[#This Row],[PERSONAL FREEDOM]:[ECONOMIC FREEDOM]])</f>
        <v>8.12818104166667</v>
      </c>
      <c r="BE82" s="61" t="n">
        <f aca="false">RANK(BF82,$BF$2:$BF$158)</f>
        <v>26</v>
      </c>
      <c r="BF82" s="30" t="n">
        <f aca="false">ROUND(BD82, 2)</f>
        <v>8.13</v>
      </c>
      <c r="BG82" s="43" t="n">
        <f aca="false">Table27857[[#This Row],[1 Rule of Law]]</f>
        <v>6.352115</v>
      </c>
      <c r="BH82" s="43" t="n">
        <f aca="false">Table27857[[#This Row],[2 Security &amp; Safety]]</f>
        <v>9.37333333333333</v>
      </c>
      <c r="BI82" s="43" t="n">
        <f aca="false">AVERAGE(AS82,W82,AK82,BA82,Z82)</f>
        <v>9.81</v>
      </c>
    </row>
    <row r="83" customFormat="false" ht="15" hidden="false" customHeight="true" outlineLevel="0" collapsed="false">
      <c r="A83" s="41" t="s">
        <v>208</v>
      </c>
      <c r="B83" s="42" t="n">
        <v>6.1</v>
      </c>
      <c r="C83" s="42" t="n">
        <v>4.5</v>
      </c>
      <c r="D83" s="42" t="n">
        <v>4.1</v>
      </c>
      <c r="E83" s="42" t="n">
        <v>4.90952380952381</v>
      </c>
      <c r="F83" s="42" t="n">
        <v>9.12</v>
      </c>
      <c r="G83" s="42" t="n">
        <v>5</v>
      </c>
      <c r="H83" s="42" t="n">
        <v>10</v>
      </c>
      <c r="I83" s="42" t="n">
        <v>2.5</v>
      </c>
      <c r="J83" s="42" t="n">
        <v>0</v>
      </c>
      <c r="K83" s="42" t="n">
        <v>0</v>
      </c>
      <c r="L83" s="42" t="n">
        <f aca="false">AVERAGE(Table27857[[#This Row],[2Bi Disappearance]:[2Bv Terrorism Injured ]])</f>
        <v>3.5</v>
      </c>
      <c r="M83" s="42" t="n">
        <v>10</v>
      </c>
      <c r="N83" s="42" t="n">
        <v>10</v>
      </c>
      <c r="O83" s="47" t="n">
        <v>0</v>
      </c>
      <c r="P83" s="47" t="n">
        <v>0</v>
      </c>
      <c r="Q83" s="47" t="n">
        <f aca="false">AVERAGE(Table27857[[#This Row],[2Ciii(a) Equal Inheritance Rights: Widows]:[2Ciii(b) Equal Inheritance Rights: Daughters]])</f>
        <v>0</v>
      </c>
      <c r="R83" s="47" t="n">
        <f aca="false">AVERAGE(M83:N83,Q83)</f>
        <v>6.66666666666667</v>
      </c>
      <c r="S83" s="42" t="n">
        <f aca="false">AVERAGE(F83,L83,R83)</f>
        <v>6.42888888888889</v>
      </c>
      <c r="T83" s="42" t="n">
        <v>5</v>
      </c>
      <c r="U83" s="42" t="n">
        <v>5</v>
      </c>
      <c r="V83" s="42" t="n">
        <v>5</v>
      </c>
      <c r="W83" s="42" t="n">
        <f aca="false">AVERAGE(T83:V83)</f>
        <v>5</v>
      </c>
      <c r="X83" s="42" t="n">
        <v>7.5</v>
      </c>
      <c r="Y83" s="42" t="n">
        <v>10</v>
      </c>
      <c r="Z83" s="42" t="n">
        <f aca="false">AVERAGE(Table27857[[#This Row],[4A Freedom to establish religious organizations]:[4B Autonomy of religious organizations]])</f>
        <v>8.75</v>
      </c>
      <c r="AA83" s="42" t="n">
        <v>10</v>
      </c>
      <c r="AB83" s="42" t="n">
        <v>10</v>
      </c>
      <c r="AC83" s="42" t="n">
        <v>10</v>
      </c>
      <c r="AD83" s="42" t="n">
        <v>7.5</v>
      </c>
      <c r="AE83" s="42" t="n">
        <v>7.5</v>
      </c>
      <c r="AF83" s="42" t="e">
        <f aca="false">AVERAGE(Table27857[[#This Row],[5Ci Political parties]:[5ciii educational, sporting and cultural organizations]])</f>
        <v>#N/A</v>
      </c>
      <c r="AG83" s="42" t="n">
        <v>7.5</v>
      </c>
      <c r="AH83" s="42" t="n">
        <v>7.5</v>
      </c>
      <c r="AI83" s="42" t="n">
        <v>10</v>
      </c>
      <c r="AJ83" s="42" t="e">
        <f aca="false">AVERAGE(Table27857[[#This Row],[5Di Political parties]:[5diii educational, sporting and cultural organizations5]])</f>
        <v>#N/A</v>
      </c>
      <c r="AK83" s="42" t="n">
        <f aca="false">AVERAGE(AA83,AB83,AF83,AJ83)</f>
        <v>9.16666666666667</v>
      </c>
      <c r="AL83" s="42" t="n">
        <v>10</v>
      </c>
      <c r="AM83" s="47" t="n">
        <v>4</v>
      </c>
      <c r="AN83" s="47" t="n">
        <v>4.75</v>
      </c>
      <c r="AO83" s="47" t="n">
        <v>10</v>
      </c>
      <c r="AP83" s="47" t="n">
        <v>10</v>
      </c>
      <c r="AQ83" s="47" t="n">
        <f aca="false">AVERAGE(Table27857[[#This Row],[6Di Access to foreign television (cable/ satellite)]:[6Dii Access to foreign newspapers]])</f>
        <v>10</v>
      </c>
      <c r="AR83" s="47" t="n">
        <v>10</v>
      </c>
      <c r="AS83" s="42" t="n">
        <f aca="false">AVERAGE(AL83:AN83,AQ83:AR83)</f>
        <v>7.75</v>
      </c>
      <c r="AT83" s="42" t="n">
        <v>5</v>
      </c>
      <c r="AU83" s="42" t="n">
        <v>5</v>
      </c>
      <c r="AV83" s="42" t="n">
        <f aca="false">AVERAGE(Table27857[[#This Row],[7Ai Parental Authority: In marriage]:[7Aii Parental Authority: After divorce]])</f>
        <v>5</v>
      </c>
      <c r="AW83" s="42" t="n">
        <v>0</v>
      </c>
      <c r="AX83" s="42" t="n">
        <v>0</v>
      </c>
      <c r="AY83" s="42" t="n">
        <f aca="false">IFERROR(AVERAGE(AW83:AX83),"-")</f>
        <v>0</v>
      </c>
      <c r="AZ83" s="42" t="n">
        <v>0</v>
      </c>
      <c r="BA83" s="42" t="n">
        <f aca="false">AVERAGE(AV83,AZ83,AY83)</f>
        <v>1.66666666666667</v>
      </c>
      <c r="BB83" s="43" t="n">
        <f aca="false">AVERAGE(Table27857[[#This Row],[RULE OF LAW]],Table27857[[#This Row],[SECURITY &amp; SAFETY]],Table27857[[#This Row],[PERSONAL FREEDOM (minus Security &amp;Safety and Rule of Law)]],Table27857[[#This Row],[PERSONAL FREEDOM (minus Security &amp;Safety and Rule of Law)]])</f>
        <v>6.06793650793651</v>
      </c>
      <c r="BC83" s="44" t="n">
        <v>7.01</v>
      </c>
      <c r="BD83" s="45" t="n">
        <f aca="false">AVERAGE(Table27857[[#This Row],[PERSONAL FREEDOM]:[ECONOMIC FREEDOM]])</f>
        <v>6.53896825396825</v>
      </c>
      <c r="BE83" s="61" t="n">
        <f aca="false">RANK(BF83,$BF$2:$BF$158)</f>
        <v>104</v>
      </c>
      <c r="BF83" s="30" t="n">
        <f aca="false">ROUND(BD83, 2)</f>
        <v>6.54</v>
      </c>
      <c r="BG83" s="43" t="n">
        <f aca="false">Table27857[[#This Row],[1 Rule of Law]]</f>
        <v>4.90952380952381</v>
      </c>
      <c r="BH83" s="43" t="n">
        <f aca="false">Table27857[[#This Row],[2 Security &amp; Safety]]</f>
        <v>6.42888888888889</v>
      </c>
      <c r="BI83" s="43" t="n">
        <f aca="false">AVERAGE(AS83,W83,AK83,BA83,Z83)</f>
        <v>6.46666666666667</v>
      </c>
    </row>
    <row r="84" customFormat="false" ht="15" hidden="false" customHeight="true" outlineLevel="0" collapsed="false">
      <c r="A84" s="41" t="s">
        <v>135</v>
      </c>
      <c r="B84" s="42" t="s">
        <v>60</v>
      </c>
      <c r="C84" s="42" t="s">
        <v>60</v>
      </c>
      <c r="D84" s="42" t="s">
        <v>60</v>
      </c>
      <c r="E84" s="42" t="n">
        <v>4.789785</v>
      </c>
      <c r="F84" s="42" t="n">
        <v>0</v>
      </c>
      <c r="G84" s="42" t="n">
        <v>10</v>
      </c>
      <c r="H84" s="42" t="n">
        <v>10</v>
      </c>
      <c r="I84" s="42" t="n">
        <v>7.5</v>
      </c>
      <c r="J84" s="42" t="n">
        <v>10</v>
      </c>
      <c r="K84" s="42" t="n">
        <v>10</v>
      </c>
      <c r="L84" s="42" t="n">
        <f aca="false">AVERAGE(Table27857[[#This Row],[2Bi Disappearance]:[2Bv Terrorism Injured ]])</f>
        <v>9.5</v>
      </c>
      <c r="M84" s="42" t="n">
        <v>10</v>
      </c>
      <c r="N84" s="42" t="n">
        <v>7.5</v>
      </c>
      <c r="O84" s="47" t="n">
        <v>5</v>
      </c>
      <c r="P84" s="47" t="n">
        <v>5</v>
      </c>
      <c r="Q84" s="47" t="n">
        <f aca="false">AVERAGE(Table27857[[#This Row],[2Ciii(a) Equal Inheritance Rights: Widows]:[2Ciii(b) Equal Inheritance Rights: Daughters]])</f>
        <v>5</v>
      </c>
      <c r="R84" s="47" t="n">
        <f aca="false">AVERAGE(M84:N84,Q84)</f>
        <v>7.5</v>
      </c>
      <c r="S84" s="42" t="n">
        <f aca="false">AVERAGE(F84,L84,R84)</f>
        <v>5.66666666666667</v>
      </c>
      <c r="T84" s="42" t="n">
        <v>10</v>
      </c>
      <c r="U84" s="42" t="n">
        <v>10</v>
      </c>
      <c r="V84" s="42" t="n">
        <v>10</v>
      </c>
      <c r="W84" s="42" t="n">
        <f aca="false">AVERAGE(T84:V84)</f>
        <v>10</v>
      </c>
      <c r="X84" s="42" t="s">
        <v>60</v>
      </c>
      <c r="Y84" s="42" t="s">
        <v>60</v>
      </c>
      <c r="Z84" s="42" t="s">
        <v>60</v>
      </c>
      <c r="AA84" s="42" t="s">
        <v>60</v>
      </c>
      <c r="AB84" s="42" t="s">
        <v>60</v>
      </c>
      <c r="AC84" s="42" t="s">
        <v>60</v>
      </c>
      <c r="AD84" s="42" t="s">
        <v>60</v>
      </c>
      <c r="AE84" s="42" t="s">
        <v>60</v>
      </c>
      <c r="AF84" s="42" t="s">
        <v>60</v>
      </c>
      <c r="AG84" s="42" t="s">
        <v>60</v>
      </c>
      <c r="AH84" s="42" t="s">
        <v>60</v>
      </c>
      <c r="AI84" s="42" t="s">
        <v>60</v>
      </c>
      <c r="AJ84" s="42" t="s">
        <v>60</v>
      </c>
      <c r="AK84" s="42" t="s">
        <v>60</v>
      </c>
      <c r="AL84" s="42" t="n">
        <v>10</v>
      </c>
      <c r="AM84" s="47" t="n">
        <v>5.66666666666667</v>
      </c>
      <c r="AN84" s="47" t="n">
        <v>5.5</v>
      </c>
      <c r="AO84" s="47" t="s">
        <v>60</v>
      </c>
      <c r="AP84" s="47" t="s">
        <v>60</v>
      </c>
      <c r="AQ84" s="47" t="s">
        <v>60</v>
      </c>
      <c r="AR84" s="47" t="s">
        <v>60</v>
      </c>
      <c r="AS84" s="42" t="n">
        <f aca="false">AVERAGE(AL84:AN84,AQ84:AR84)</f>
        <v>7.05555555555556</v>
      </c>
      <c r="AT84" s="42" t="n">
        <v>5</v>
      </c>
      <c r="AU84" s="42" t="n">
        <v>10</v>
      </c>
      <c r="AV84" s="42" t="n">
        <f aca="false">AVERAGE(Table27857[[#This Row],[7Ai Parental Authority: In marriage]:[7Aii Parental Authority: After divorce]])</f>
        <v>7.5</v>
      </c>
      <c r="AW84" s="42" t="n">
        <v>0</v>
      </c>
      <c r="AX84" s="42" t="n">
        <v>10</v>
      </c>
      <c r="AY84" s="42" t="n">
        <f aca="false">IFERROR(AVERAGE(AW84:AX84),"-")</f>
        <v>5</v>
      </c>
      <c r="AZ84" s="42" t="n">
        <v>5</v>
      </c>
      <c r="BA84" s="42" t="n">
        <f aca="false">AVERAGE(AV84,AZ84,AY84)</f>
        <v>5.83333333333333</v>
      </c>
      <c r="BB84" s="43" t="n">
        <f aca="false">AVERAGE(Table27857[[#This Row],[RULE OF LAW]],Table27857[[#This Row],[SECURITY &amp; SAFETY]],Table27857[[#This Row],[PERSONAL FREEDOM (minus Security &amp;Safety and Rule of Law)]],Table27857[[#This Row],[PERSONAL FREEDOM (minus Security &amp;Safety and Rule of Law)]])</f>
        <v>6.42892773148148</v>
      </c>
      <c r="BC84" s="44" t="n">
        <v>6.36</v>
      </c>
      <c r="BD84" s="45" t="n">
        <f aca="false">AVERAGE(Table27857[[#This Row],[PERSONAL FREEDOM]:[ECONOMIC FREEDOM]])</f>
        <v>6.39446386574074</v>
      </c>
      <c r="BE84" s="61" t="n">
        <f aca="false">RANK(BF84,$BF$2:$BF$158)</f>
        <v>115</v>
      </c>
      <c r="BF84" s="30" t="n">
        <f aca="false">ROUND(BD84, 2)</f>
        <v>6.39</v>
      </c>
      <c r="BG84" s="43" t="n">
        <f aca="false">Table27857[[#This Row],[1 Rule of Law]]</f>
        <v>4.789785</v>
      </c>
      <c r="BH84" s="43" t="n">
        <f aca="false">Table27857[[#This Row],[2 Security &amp; Safety]]</f>
        <v>5.66666666666667</v>
      </c>
      <c r="BI84" s="43" t="n">
        <f aca="false">AVERAGE(AS84,W84,AK84,BA84,Z84)</f>
        <v>7.62962962962963</v>
      </c>
    </row>
    <row r="85" customFormat="false" ht="15" hidden="false" customHeight="true" outlineLevel="0" collapsed="false">
      <c r="A85" s="41" t="s">
        <v>226</v>
      </c>
      <c r="B85" s="42" t="s">
        <v>60</v>
      </c>
      <c r="C85" s="42" t="s">
        <v>60</v>
      </c>
      <c r="D85" s="42" t="s">
        <v>60</v>
      </c>
      <c r="E85" s="42" t="n">
        <v>3.510162</v>
      </c>
      <c r="F85" s="42" t="n">
        <v>9.32</v>
      </c>
      <c r="G85" s="42" t="n">
        <v>0</v>
      </c>
      <c r="H85" s="42" t="n">
        <v>10</v>
      </c>
      <c r="I85" s="42" t="n">
        <v>2.5</v>
      </c>
      <c r="J85" s="42" t="n">
        <v>0</v>
      </c>
      <c r="K85" s="42" t="n">
        <v>0</v>
      </c>
      <c r="L85" s="42" t="n">
        <f aca="false">AVERAGE(Table27857[[#This Row],[2Bi Disappearance]:[2Bv Terrorism Injured ]])</f>
        <v>2.5</v>
      </c>
      <c r="M85" s="42" t="n">
        <v>10</v>
      </c>
      <c r="N85" s="42" t="n">
        <v>7.5</v>
      </c>
      <c r="O85" s="47" t="n">
        <v>0</v>
      </c>
      <c r="P85" s="47" t="n">
        <v>0</v>
      </c>
      <c r="Q85" s="47" t="n">
        <f aca="false">AVERAGE(Table27857[[#This Row],[2Ciii(a) Equal Inheritance Rights: Widows]:[2Ciii(b) Equal Inheritance Rights: Daughters]])</f>
        <v>0</v>
      </c>
      <c r="R85" s="47" t="n">
        <f aca="false">AVERAGE(M85:N85,Q85)</f>
        <v>5.83333333333333</v>
      </c>
      <c r="S85" s="42" t="n">
        <f aca="false">AVERAGE(F85,L85,R85)</f>
        <v>5.88444444444444</v>
      </c>
      <c r="T85" s="42" t="n">
        <v>0</v>
      </c>
      <c r="U85" s="42" t="n">
        <v>5</v>
      </c>
      <c r="V85" s="42" t="n">
        <v>5</v>
      </c>
      <c r="W85" s="42" t="n">
        <f aca="false">AVERAGE(T85:V85)</f>
        <v>3.33333333333333</v>
      </c>
      <c r="X85" s="42" t="n">
        <v>7.5</v>
      </c>
      <c r="Y85" s="42" t="n">
        <v>7.5</v>
      </c>
      <c r="Z85" s="42" t="n">
        <f aca="false">AVERAGE(Table27857[[#This Row],[4A Freedom to establish religious organizations]:[4B Autonomy of religious organizations]])</f>
        <v>7.5</v>
      </c>
      <c r="AA85" s="42" t="n">
        <v>7.5</v>
      </c>
      <c r="AB85" s="42" t="n">
        <v>7.5</v>
      </c>
      <c r="AC85" s="42" t="n">
        <v>7.5</v>
      </c>
      <c r="AD85" s="42" t="n">
        <v>5</v>
      </c>
      <c r="AE85" s="42" t="n">
        <v>7.5</v>
      </c>
      <c r="AF85" s="42" t="e">
        <f aca="false">AVERAGE(Table27857[[#This Row],[5Ci Political parties]:[5ciii educational, sporting and cultural organizations]])</f>
        <v>#N/A</v>
      </c>
      <c r="AG85" s="42" t="n">
        <v>7.5</v>
      </c>
      <c r="AH85" s="42" t="n">
        <v>7.5</v>
      </c>
      <c r="AI85" s="42" t="n">
        <v>7.5</v>
      </c>
      <c r="AJ85" s="42" t="e">
        <f aca="false">AVERAGE(Table27857[[#This Row],[5Di Political parties]:[5diii educational, sporting and cultural organizations5]])</f>
        <v>#N/A</v>
      </c>
      <c r="AK85" s="42" t="n">
        <f aca="false">AVERAGE(AA85,AB85,AF85,AJ85)</f>
        <v>7.29166666666667</v>
      </c>
      <c r="AL85" s="42" t="n">
        <v>0</v>
      </c>
      <c r="AM85" s="47" t="n">
        <v>4.66666666666667</v>
      </c>
      <c r="AN85" s="47" t="n">
        <v>2.75</v>
      </c>
      <c r="AO85" s="47" t="n">
        <v>10</v>
      </c>
      <c r="AP85" s="47" t="n">
        <v>10</v>
      </c>
      <c r="AQ85" s="47" t="n">
        <f aca="false">AVERAGE(Table27857[[#This Row],[6Di Access to foreign television (cable/ satellite)]:[6Dii Access to foreign newspapers]])</f>
        <v>10</v>
      </c>
      <c r="AR85" s="47" t="n">
        <v>7.5</v>
      </c>
      <c r="AS85" s="42" t="n">
        <f aca="false">AVERAGE(AL85:AN85,AQ85:AR85)</f>
        <v>4.98333333333333</v>
      </c>
      <c r="AT85" s="42" t="n">
        <v>0</v>
      </c>
      <c r="AU85" s="42" t="n">
        <v>5</v>
      </c>
      <c r="AV85" s="42" t="n">
        <f aca="false">AVERAGE(Table27857[[#This Row],[7Ai Parental Authority: In marriage]:[7Aii Parental Authority: After divorce]])</f>
        <v>2.5</v>
      </c>
      <c r="AW85" s="42" t="n">
        <v>0</v>
      </c>
      <c r="AX85" s="42" t="n">
        <v>0</v>
      </c>
      <c r="AY85" s="42" t="n">
        <f aca="false">IFERROR(AVERAGE(AW85:AX85),"-")</f>
        <v>0</v>
      </c>
      <c r="AZ85" s="42" t="n">
        <v>0</v>
      </c>
      <c r="BA85" s="42" t="n">
        <f aca="false">AVERAGE(AV85,AZ85,AY85)</f>
        <v>0.833333333333333</v>
      </c>
      <c r="BB85" s="43" t="n">
        <f aca="false">AVERAGE(Table27857[[#This Row],[RULE OF LAW]],Table27857[[#This Row],[SECURITY &amp; SAFETY]],Table27857[[#This Row],[PERSONAL FREEDOM (minus Security &amp;Safety and Rule of Law)]],Table27857[[#This Row],[PERSONAL FREEDOM (minus Security &amp;Safety and Rule of Law)]])</f>
        <v>4.74281827777778</v>
      </c>
      <c r="BC85" s="44" t="n">
        <v>5.11</v>
      </c>
      <c r="BD85" s="45" t="n">
        <f aca="false">AVERAGE(Table27857[[#This Row],[PERSONAL FREEDOM]:[ECONOMIC FREEDOM]])</f>
        <v>4.92640913888889</v>
      </c>
      <c r="BE85" s="61" t="n">
        <f aca="false">RANK(BF85,$BF$2:$BF$158)</f>
        <v>151</v>
      </c>
      <c r="BF85" s="30" t="n">
        <f aca="false">ROUND(BD85, 2)</f>
        <v>4.93</v>
      </c>
      <c r="BG85" s="43" t="n">
        <f aca="false">Table27857[[#This Row],[1 Rule of Law]]</f>
        <v>3.510162</v>
      </c>
      <c r="BH85" s="43" t="n">
        <f aca="false">Table27857[[#This Row],[2 Security &amp; Safety]]</f>
        <v>5.88444444444444</v>
      </c>
      <c r="BI85" s="43" t="n">
        <f aca="false">AVERAGE(AS85,W85,AK85,BA85,Z85)</f>
        <v>4.78833333333333</v>
      </c>
    </row>
    <row r="86" customFormat="false" ht="15" hidden="false" customHeight="true" outlineLevel="0" collapsed="false">
      <c r="A86" s="41" t="s">
        <v>136</v>
      </c>
      <c r="B86" s="42" t="s">
        <v>60</v>
      </c>
      <c r="C86" s="42" t="s">
        <v>60</v>
      </c>
      <c r="D86" s="42" t="s">
        <v>60</v>
      </c>
      <c r="E86" s="42" t="n">
        <v>6.426511</v>
      </c>
      <c r="F86" s="42" t="n">
        <v>7.32</v>
      </c>
      <c r="G86" s="42" t="n">
        <v>10</v>
      </c>
      <c r="H86" s="42" t="n">
        <v>10</v>
      </c>
      <c r="I86" s="42" t="n">
        <v>10</v>
      </c>
      <c r="J86" s="42" t="n">
        <v>10</v>
      </c>
      <c r="K86" s="42" t="n">
        <v>10</v>
      </c>
      <c r="L86" s="42" t="n">
        <f aca="false">AVERAGE(Table27857[[#This Row],[2Bi Disappearance]:[2Bv Terrorism Injured ]])</f>
        <v>10</v>
      </c>
      <c r="M86" s="42" t="n">
        <v>10</v>
      </c>
      <c r="N86" s="42" t="n">
        <v>10</v>
      </c>
      <c r="O86" s="47" t="n">
        <v>10</v>
      </c>
      <c r="P86" s="47" t="n">
        <v>10</v>
      </c>
      <c r="Q86" s="47" t="n">
        <f aca="false">AVERAGE(Table27857[[#This Row],[2Ciii(a) Equal Inheritance Rights: Widows]:[2Ciii(b) Equal Inheritance Rights: Daughters]])</f>
        <v>10</v>
      </c>
      <c r="R86" s="47" t="n">
        <f aca="false">AVERAGE(M86:N86,Q86)</f>
        <v>10</v>
      </c>
      <c r="S86" s="42" t="n">
        <f aca="false">AVERAGE(F86,L86,R86)</f>
        <v>9.10666666666667</v>
      </c>
      <c r="T86" s="42" t="n">
        <v>10</v>
      </c>
      <c r="U86" s="42" t="n">
        <v>10</v>
      </c>
      <c r="V86" s="42" t="n">
        <v>10</v>
      </c>
      <c r="W86" s="42" t="n">
        <f aca="false">AVERAGE(T86:V86)</f>
        <v>10</v>
      </c>
      <c r="X86" s="42" t="n">
        <v>10</v>
      </c>
      <c r="Y86" s="42" t="n">
        <v>10</v>
      </c>
      <c r="Z86" s="42" t="n">
        <f aca="false">AVERAGE(Table27857[[#This Row],[4A Freedom to establish religious organizations]:[4B Autonomy of religious organizations]])</f>
        <v>10</v>
      </c>
      <c r="AA86" s="42" t="n">
        <v>10</v>
      </c>
      <c r="AB86" s="42" t="n">
        <v>10</v>
      </c>
      <c r="AC86" s="42" t="n">
        <v>10</v>
      </c>
      <c r="AD86" s="42" t="n">
        <v>10</v>
      </c>
      <c r="AE86" s="42" t="n">
        <v>10</v>
      </c>
      <c r="AF86" s="42" t="e">
        <f aca="false">AVERAGE(Table27857[[#This Row],[5Ci Political parties]:[5ciii educational, sporting and cultural organizations]])</f>
        <v>#N/A</v>
      </c>
      <c r="AG86" s="42" t="n">
        <v>10</v>
      </c>
      <c r="AH86" s="42" t="n">
        <v>10</v>
      </c>
      <c r="AI86" s="42" t="n">
        <v>10</v>
      </c>
      <c r="AJ86" s="42" t="e">
        <f aca="false">AVERAGE(Table27857[[#This Row],[5Di Political parties]:[5diii educational, sporting and cultural organizations5]])</f>
        <v>#N/A</v>
      </c>
      <c r="AK86" s="42" t="n">
        <f aca="false">AVERAGE(AA86,AB86,AF86,AJ86)</f>
        <v>10</v>
      </c>
      <c r="AL86" s="42" t="n">
        <v>10</v>
      </c>
      <c r="AM86" s="47" t="n">
        <v>8</v>
      </c>
      <c r="AN86" s="47" t="n">
        <v>8</v>
      </c>
      <c r="AO86" s="47" t="n">
        <v>10</v>
      </c>
      <c r="AP86" s="47" t="n">
        <v>10</v>
      </c>
      <c r="AQ86" s="47" t="n">
        <f aca="false">AVERAGE(Table27857[[#This Row],[6Di Access to foreign television (cable/ satellite)]:[6Dii Access to foreign newspapers]])</f>
        <v>10</v>
      </c>
      <c r="AR86" s="47" t="n">
        <v>10</v>
      </c>
      <c r="AS86" s="42" t="n">
        <f aca="false">AVERAGE(AL86:AN86,AQ86:AR86)</f>
        <v>9.2</v>
      </c>
      <c r="AT86" s="42" t="n">
        <v>10</v>
      </c>
      <c r="AU86" s="42" t="n">
        <v>10</v>
      </c>
      <c r="AV86" s="42" t="n">
        <f aca="false">AVERAGE(Table27857[[#This Row],[7Ai Parental Authority: In marriage]:[7Aii Parental Authority: After divorce]])</f>
        <v>10</v>
      </c>
      <c r="AW86" s="42" t="n">
        <v>10</v>
      </c>
      <c r="AX86" s="42" t="n">
        <v>10</v>
      </c>
      <c r="AY86" s="42" t="n">
        <f aca="false">IFERROR(AVERAGE(AW86:AX86),"-")</f>
        <v>10</v>
      </c>
      <c r="AZ86" s="42" t="n">
        <v>10</v>
      </c>
      <c r="BA86" s="42" t="n">
        <f aca="false">AVERAGE(AV86,AZ86,AY86)</f>
        <v>10</v>
      </c>
      <c r="BB86" s="43" t="n">
        <f aca="false">AVERAGE(Table27857[[#This Row],[RULE OF LAW]],Table27857[[#This Row],[SECURITY &amp; SAFETY]],Table27857[[#This Row],[PERSONAL FREEDOM (minus Security &amp;Safety and Rule of Law)]],Table27857[[#This Row],[PERSONAL FREEDOM (minus Security &amp;Safety and Rule of Law)]])</f>
        <v>8.80329441666667</v>
      </c>
      <c r="BC86" s="44" t="n">
        <v>7.61</v>
      </c>
      <c r="BD86" s="45" t="n">
        <f aca="false">AVERAGE(Table27857[[#This Row],[PERSONAL FREEDOM]:[ECONOMIC FREEDOM]])</f>
        <v>8.20664720833333</v>
      </c>
      <c r="BE86" s="61" t="n">
        <f aca="false">RANK(BF86,$BF$2:$BF$158)</f>
        <v>22</v>
      </c>
      <c r="BF86" s="30" t="n">
        <f aca="false">ROUND(BD86, 2)</f>
        <v>8.21</v>
      </c>
      <c r="BG86" s="43" t="n">
        <f aca="false">Table27857[[#This Row],[1 Rule of Law]]</f>
        <v>6.426511</v>
      </c>
      <c r="BH86" s="43" t="n">
        <f aca="false">Table27857[[#This Row],[2 Security &amp; Safety]]</f>
        <v>9.10666666666667</v>
      </c>
      <c r="BI86" s="43" t="n">
        <f aca="false">AVERAGE(AS86,W86,AK86,BA86,Z86)</f>
        <v>9.84</v>
      </c>
    </row>
    <row r="87" customFormat="false" ht="15" hidden="false" customHeight="true" outlineLevel="0" collapsed="false">
      <c r="A87" s="41" t="s">
        <v>137</v>
      </c>
      <c r="B87" s="42" t="s">
        <v>60</v>
      </c>
      <c r="C87" s="42" t="s">
        <v>60</v>
      </c>
      <c r="D87" s="42" t="s">
        <v>60</v>
      </c>
      <c r="E87" s="42" t="n">
        <v>7.854927</v>
      </c>
      <c r="F87" s="42" t="n">
        <v>9.68</v>
      </c>
      <c r="G87" s="42" t="n">
        <v>10</v>
      </c>
      <c r="H87" s="42" t="n">
        <v>10</v>
      </c>
      <c r="I87" s="42" t="s">
        <v>60</v>
      </c>
      <c r="J87" s="42" t="n">
        <v>10</v>
      </c>
      <c r="K87" s="42" t="n">
        <v>10</v>
      </c>
      <c r="L87" s="42" t="n">
        <f aca="false">AVERAGE(Table27857[[#This Row],[2Bi Disappearance]:[2Bv Terrorism Injured ]])</f>
        <v>10</v>
      </c>
      <c r="M87" s="42" t="n">
        <v>10</v>
      </c>
      <c r="N87" s="42" t="n">
        <v>10</v>
      </c>
      <c r="O87" s="47" t="n">
        <v>10</v>
      </c>
      <c r="P87" s="47" t="n">
        <v>10</v>
      </c>
      <c r="Q87" s="47" t="n">
        <f aca="false">AVERAGE(Table27857[[#This Row],[2Ciii(a) Equal Inheritance Rights: Widows]:[2Ciii(b) Equal Inheritance Rights: Daughters]])</f>
        <v>10</v>
      </c>
      <c r="R87" s="47" t="n">
        <f aca="false">AVERAGE(M87:N87,Q87)</f>
        <v>10</v>
      </c>
      <c r="S87" s="42" t="n">
        <f aca="false">AVERAGE(F87,L87,R87)</f>
        <v>9.89333333333333</v>
      </c>
      <c r="T87" s="42" t="n">
        <v>10</v>
      </c>
      <c r="U87" s="42" t="n">
        <v>10</v>
      </c>
      <c r="V87" s="42" t="n">
        <v>10</v>
      </c>
      <c r="W87" s="42" t="n">
        <f aca="false">AVERAGE(T87:V87)</f>
        <v>10</v>
      </c>
      <c r="X87" s="42" t="s">
        <v>60</v>
      </c>
      <c r="Y87" s="42" t="s">
        <v>60</v>
      </c>
      <c r="Z87" s="42" t="s">
        <v>60</v>
      </c>
      <c r="AA87" s="42" t="s">
        <v>60</v>
      </c>
      <c r="AB87" s="42" t="s">
        <v>60</v>
      </c>
      <c r="AC87" s="42" t="s">
        <v>60</v>
      </c>
      <c r="AD87" s="42" t="s">
        <v>60</v>
      </c>
      <c r="AE87" s="42" t="s">
        <v>60</v>
      </c>
      <c r="AF87" s="42" t="s">
        <v>60</v>
      </c>
      <c r="AG87" s="42" t="s">
        <v>60</v>
      </c>
      <c r="AH87" s="42" t="s">
        <v>60</v>
      </c>
      <c r="AI87" s="42" t="s">
        <v>60</v>
      </c>
      <c r="AJ87" s="42" t="s">
        <v>60</v>
      </c>
      <c r="AK87" s="42" t="s">
        <v>60</v>
      </c>
      <c r="AL87" s="42" t="n">
        <v>10</v>
      </c>
      <c r="AM87" s="47" t="n">
        <v>9.33333333333333</v>
      </c>
      <c r="AN87" s="47" t="n">
        <v>9</v>
      </c>
      <c r="AO87" s="47" t="s">
        <v>60</v>
      </c>
      <c r="AP87" s="47" t="s">
        <v>60</v>
      </c>
      <c r="AQ87" s="47" t="s">
        <v>60</v>
      </c>
      <c r="AR87" s="47" t="s">
        <v>60</v>
      </c>
      <c r="AS87" s="42" t="n">
        <f aca="false">AVERAGE(AL87:AN87,AQ87:AR87)</f>
        <v>9.44444444444444</v>
      </c>
      <c r="AT87" s="42" t="n">
        <v>10</v>
      </c>
      <c r="AU87" s="42" t="n">
        <v>10</v>
      </c>
      <c r="AV87" s="42" t="n">
        <f aca="false">AVERAGE(Table27857[[#This Row],[7Ai Parental Authority: In marriage]:[7Aii Parental Authority: After divorce]])</f>
        <v>10</v>
      </c>
      <c r="AW87" s="42" t="n">
        <v>10</v>
      </c>
      <c r="AX87" s="42" t="n">
        <v>10</v>
      </c>
      <c r="AY87" s="42" t="n">
        <f aca="false">IFERROR(AVERAGE(AW87:AX87),"-")</f>
        <v>10</v>
      </c>
      <c r="AZ87" s="42" t="n">
        <v>10</v>
      </c>
      <c r="BA87" s="42" t="n">
        <f aca="false">AVERAGE(AV87,AZ87,AY87)</f>
        <v>10</v>
      </c>
      <c r="BB87" s="43" t="n">
        <f aca="false">AVERAGE(Table27857[[#This Row],[RULE OF LAW]],Table27857[[#This Row],[SECURITY &amp; SAFETY]],Table27857[[#This Row],[PERSONAL FREEDOM (minus Security &amp;Safety and Rule of Law)]],Table27857[[#This Row],[PERSONAL FREEDOM (minus Security &amp;Safety and Rule of Law)]])</f>
        <v>9.34447249074074</v>
      </c>
      <c r="BC87" s="44" t="n">
        <v>7.51</v>
      </c>
      <c r="BD87" s="45" t="n">
        <f aca="false">AVERAGE(Table27857[[#This Row],[PERSONAL FREEDOM]:[ECONOMIC FREEDOM]])</f>
        <v>8.42723624537037</v>
      </c>
      <c r="BE87" s="61" t="n">
        <f aca="false">RANK(BF87,$BF$2:$BF$158)</f>
        <v>12</v>
      </c>
      <c r="BF87" s="30" t="n">
        <f aca="false">ROUND(BD87, 2)</f>
        <v>8.43</v>
      </c>
      <c r="BG87" s="43" t="n">
        <f aca="false">Table27857[[#This Row],[1 Rule of Law]]</f>
        <v>7.854927</v>
      </c>
      <c r="BH87" s="43" t="n">
        <f aca="false">Table27857[[#This Row],[2 Security &amp; Safety]]</f>
        <v>9.89333333333333</v>
      </c>
      <c r="BI87" s="43" t="n">
        <f aca="false">AVERAGE(AS87,W87,AK87,BA87,Z87)</f>
        <v>9.81481481481482</v>
      </c>
    </row>
    <row r="88" customFormat="false" ht="15" hidden="false" customHeight="true" outlineLevel="0" collapsed="false">
      <c r="A88" s="41" t="s">
        <v>138</v>
      </c>
      <c r="B88" s="42" t="n">
        <v>6.1</v>
      </c>
      <c r="C88" s="42" t="n">
        <v>5.4</v>
      </c>
      <c r="D88" s="42" t="n">
        <v>5</v>
      </c>
      <c r="E88" s="42" t="n">
        <v>6.173562</v>
      </c>
      <c r="F88" s="42" t="n">
        <v>9.44</v>
      </c>
      <c r="G88" s="42" t="n">
        <v>10</v>
      </c>
      <c r="H88" s="42" t="n">
        <v>10</v>
      </c>
      <c r="I88" s="42" t="n">
        <v>7.5</v>
      </c>
      <c r="J88" s="42" t="n">
        <v>10</v>
      </c>
      <c r="K88" s="42" t="n">
        <v>10</v>
      </c>
      <c r="L88" s="42" t="n">
        <f aca="false">AVERAGE(Table27857[[#This Row],[2Bi Disappearance]:[2Bv Terrorism Injured ]])</f>
        <v>9.5</v>
      </c>
      <c r="M88" s="42" t="n">
        <v>10</v>
      </c>
      <c r="N88" s="42" t="n">
        <v>7.5</v>
      </c>
      <c r="O88" s="47" t="n">
        <v>5</v>
      </c>
      <c r="P88" s="47" t="n">
        <v>5</v>
      </c>
      <c r="Q88" s="47" t="n">
        <f aca="false">AVERAGE(Table27857[[#This Row],[2Ciii(a) Equal Inheritance Rights: Widows]:[2Ciii(b) Equal Inheritance Rights: Daughters]])</f>
        <v>5</v>
      </c>
      <c r="R88" s="47" t="n">
        <f aca="false">AVERAGE(M88:N88,Q88)</f>
        <v>7.5</v>
      </c>
      <c r="S88" s="42" t="n">
        <f aca="false">AVERAGE(F88,L88,R88)</f>
        <v>8.81333333333333</v>
      </c>
      <c r="T88" s="42" t="n">
        <v>10</v>
      </c>
      <c r="U88" s="42" t="n">
        <v>10</v>
      </c>
      <c r="V88" s="42" t="n">
        <v>10</v>
      </c>
      <c r="W88" s="42" t="n">
        <f aca="false">AVERAGE(T88:V88)</f>
        <v>10</v>
      </c>
      <c r="X88" s="42" t="s">
        <v>60</v>
      </c>
      <c r="Y88" s="42" t="s">
        <v>60</v>
      </c>
      <c r="Z88" s="42" t="s">
        <v>60</v>
      </c>
      <c r="AA88" s="42" t="s">
        <v>60</v>
      </c>
      <c r="AB88" s="42" t="s">
        <v>60</v>
      </c>
      <c r="AC88" s="42" t="s">
        <v>60</v>
      </c>
      <c r="AD88" s="42" t="s">
        <v>60</v>
      </c>
      <c r="AE88" s="42" t="s">
        <v>60</v>
      </c>
      <c r="AF88" s="42" t="s">
        <v>60</v>
      </c>
      <c r="AG88" s="42" t="s">
        <v>60</v>
      </c>
      <c r="AH88" s="42" t="s">
        <v>60</v>
      </c>
      <c r="AI88" s="42" t="s">
        <v>60</v>
      </c>
      <c r="AJ88" s="42" t="s">
        <v>60</v>
      </c>
      <c r="AK88" s="42" t="s">
        <v>60</v>
      </c>
      <c r="AL88" s="42" t="n">
        <v>10</v>
      </c>
      <c r="AM88" s="47" t="n">
        <v>4.33333333333333</v>
      </c>
      <c r="AN88" s="47" t="n">
        <v>4.75</v>
      </c>
      <c r="AO88" s="47" t="s">
        <v>60</v>
      </c>
      <c r="AP88" s="47" t="s">
        <v>60</v>
      </c>
      <c r="AQ88" s="47" t="s">
        <v>60</v>
      </c>
      <c r="AR88" s="47" t="s">
        <v>60</v>
      </c>
      <c r="AS88" s="42" t="n">
        <f aca="false">AVERAGE(AL88:AN88,AQ88:AR88)</f>
        <v>6.36111111111111</v>
      </c>
      <c r="AT88" s="42" t="n">
        <v>10</v>
      </c>
      <c r="AU88" s="42" t="n">
        <v>10</v>
      </c>
      <c r="AV88" s="42" t="n">
        <f aca="false">AVERAGE(Table27857[[#This Row],[7Ai Parental Authority: In marriage]:[7Aii Parental Authority: After divorce]])</f>
        <v>10</v>
      </c>
      <c r="AW88" s="42" t="n">
        <v>10</v>
      </c>
      <c r="AX88" s="42" t="n">
        <v>10</v>
      </c>
      <c r="AY88" s="42" t="n">
        <f aca="false">IFERROR(AVERAGE(AW88:AX88),"-")</f>
        <v>10</v>
      </c>
      <c r="AZ88" s="42" t="n">
        <v>10</v>
      </c>
      <c r="BA88" s="42" t="n">
        <f aca="false">AVERAGE(AV88,AZ88,AY88)</f>
        <v>10</v>
      </c>
      <c r="BB88" s="43" t="n">
        <f aca="false">AVERAGE(Table27857[[#This Row],[RULE OF LAW]],Table27857[[#This Row],[SECURITY &amp; SAFETY]],Table27857[[#This Row],[PERSONAL FREEDOM (minus Security &amp;Safety and Rule of Law)]],Table27857[[#This Row],[PERSONAL FREEDOM (minus Security &amp;Safety and Rule of Law)]])</f>
        <v>8.14024235185185</v>
      </c>
      <c r="BC88" s="44" t="n">
        <v>7.19</v>
      </c>
      <c r="BD88" s="45" t="n">
        <f aca="false">AVERAGE(Table27857[[#This Row],[PERSONAL FREEDOM]:[ECONOMIC FREEDOM]])</f>
        <v>7.66512117592593</v>
      </c>
      <c r="BE88" s="61" t="n">
        <f aca="false">RANK(BF88,$BF$2:$BF$158)</f>
        <v>44</v>
      </c>
      <c r="BF88" s="30" t="n">
        <f aca="false">ROUND(BD88, 2)</f>
        <v>7.67</v>
      </c>
      <c r="BG88" s="43" t="n">
        <f aca="false">Table27857[[#This Row],[1 Rule of Law]]</f>
        <v>6.173562</v>
      </c>
      <c r="BH88" s="43" t="n">
        <f aca="false">Table27857[[#This Row],[2 Security &amp; Safety]]</f>
        <v>8.81333333333333</v>
      </c>
      <c r="BI88" s="43" t="n">
        <f aca="false">AVERAGE(AS88,W88,AK88,BA88,Z88)</f>
        <v>8.78703703703704</v>
      </c>
    </row>
    <row r="89" customFormat="false" ht="15" hidden="false" customHeight="true" outlineLevel="0" collapsed="false">
      <c r="A89" s="41" t="s">
        <v>139</v>
      </c>
      <c r="B89" s="42" t="n">
        <v>2.9</v>
      </c>
      <c r="C89" s="42" t="n">
        <v>4.1</v>
      </c>
      <c r="D89" s="42" t="n">
        <v>3.5</v>
      </c>
      <c r="E89" s="42" t="n">
        <v>5.49365079365079</v>
      </c>
      <c r="F89" s="42" t="n">
        <v>5.56</v>
      </c>
      <c r="G89" s="42" t="n">
        <v>10</v>
      </c>
      <c r="H89" s="42" t="n">
        <v>10</v>
      </c>
      <c r="I89" s="42" t="n">
        <v>7.5</v>
      </c>
      <c r="J89" s="42" t="n">
        <v>10</v>
      </c>
      <c r="K89" s="42" t="n">
        <v>10</v>
      </c>
      <c r="L89" s="42" t="n">
        <f aca="false">AVERAGE(Table27857[[#This Row],[2Bi Disappearance]:[2Bv Terrorism Injured ]])</f>
        <v>9.5</v>
      </c>
      <c r="M89" s="42" t="n">
        <v>10</v>
      </c>
      <c r="N89" s="42" t="n">
        <v>10</v>
      </c>
      <c r="O89" s="47" t="n">
        <v>5</v>
      </c>
      <c r="P89" s="47" t="n">
        <v>5</v>
      </c>
      <c r="Q89" s="47" t="n">
        <f aca="false">AVERAGE(Table27857[[#This Row],[2Ciii(a) Equal Inheritance Rights: Widows]:[2Ciii(b) Equal Inheritance Rights: Daughters]])</f>
        <v>5</v>
      </c>
      <c r="R89" s="47" t="n">
        <f aca="false">AVERAGE(M89:N89,Q89)</f>
        <v>8.33333333333333</v>
      </c>
      <c r="S89" s="42" t="n">
        <f aca="false">AVERAGE(F89,L89,R89)</f>
        <v>7.79777777777778</v>
      </c>
      <c r="T89" s="42" t="n">
        <v>5</v>
      </c>
      <c r="U89" s="42" t="n">
        <v>10</v>
      </c>
      <c r="V89" s="42" t="n">
        <v>10</v>
      </c>
      <c r="W89" s="42" t="n">
        <f aca="false">AVERAGE(T89:V89)</f>
        <v>8.33333333333333</v>
      </c>
      <c r="X89" s="42" t="n">
        <v>10</v>
      </c>
      <c r="Y89" s="42" t="n">
        <v>7.5</v>
      </c>
      <c r="Z89" s="42" t="n">
        <f aca="false">AVERAGE(Table27857[[#This Row],[4A Freedom to establish religious organizations]:[4B Autonomy of religious organizations]])</f>
        <v>8.75</v>
      </c>
      <c r="AA89" s="42" t="n">
        <v>10</v>
      </c>
      <c r="AB89" s="42" t="n">
        <v>5</v>
      </c>
      <c r="AC89" s="42" t="n">
        <v>10</v>
      </c>
      <c r="AD89" s="42" t="n">
        <v>7.5</v>
      </c>
      <c r="AE89" s="42" t="n">
        <v>7.5</v>
      </c>
      <c r="AF89" s="42" t="e">
        <f aca="false">AVERAGE(Table27857[[#This Row],[5Ci Political parties]:[5ciii educational, sporting and cultural organizations]])</f>
        <v>#N/A</v>
      </c>
      <c r="AG89" s="42" t="n">
        <v>10</v>
      </c>
      <c r="AH89" s="42" t="n">
        <v>10</v>
      </c>
      <c r="AI89" s="42" t="n">
        <v>10</v>
      </c>
      <c r="AJ89" s="42" t="e">
        <f aca="false">AVERAGE(Table27857[[#This Row],[5Di Political parties]:[5diii educational, sporting and cultural organizations5]])</f>
        <v>#N/A</v>
      </c>
      <c r="AK89" s="42" t="n">
        <f aca="false">AVERAGE(AA89,AB89,AF89,AJ89)</f>
        <v>8.33333333333333</v>
      </c>
      <c r="AL89" s="42" t="n">
        <v>10</v>
      </c>
      <c r="AM89" s="47" t="n">
        <v>3.33333333333333</v>
      </c>
      <c r="AN89" s="47" t="n">
        <v>3.25</v>
      </c>
      <c r="AO89" s="47" t="n">
        <v>10</v>
      </c>
      <c r="AP89" s="47" t="n">
        <v>10</v>
      </c>
      <c r="AQ89" s="47" t="n">
        <f aca="false">AVERAGE(Table27857[[#This Row],[6Di Access to foreign television (cable/ satellite)]:[6Dii Access to foreign newspapers]])</f>
        <v>10</v>
      </c>
      <c r="AR89" s="47" t="n">
        <v>10</v>
      </c>
      <c r="AS89" s="42" t="n">
        <f aca="false">AVERAGE(AL89:AN89,AQ89:AR89)</f>
        <v>7.31666666666667</v>
      </c>
      <c r="AT89" s="42" t="n">
        <v>10</v>
      </c>
      <c r="AU89" s="42" t="n">
        <v>5</v>
      </c>
      <c r="AV89" s="42" t="n">
        <f aca="false">AVERAGE(Table27857[[#This Row],[7Ai Parental Authority: In marriage]:[7Aii Parental Authority: After divorce]])</f>
        <v>7.5</v>
      </c>
      <c r="AW89" s="42" t="n">
        <v>10</v>
      </c>
      <c r="AX89" s="42" t="n">
        <v>10</v>
      </c>
      <c r="AY89" s="42" t="n">
        <f aca="false">IFERROR(AVERAGE(AW89:AX89),"-")</f>
        <v>10</v>
      </c>
      <c r="AZ89" s="42" t="n">
        <v>5</v>
      </c>
      <c r="BA89" s="42" t="n">
        <f aca="false">AVERAGE(AV89,AZ89,AY89)</f>
        <v>7.5</v>
      </c>
      <c r="BB89" s="43" t="n">
        <f aca="false">AVERAGE(Table27857[[#This Row],[RULE OF LAW]],Table27857[[#This Row],[SECURITY &amp; SAFETY]],Table27857[[#This Row],[PERSONAL FREEDOM (minus Security &amp;Safety and Rule of Law)]],Table27857[[#This Row],[PERSONAL FREEDOM (minus Security &amp;Safety and Rule of Law)]])</f>
        <v>7.34619047619048</v>
      </c>
      <c r="BC89" s="44" t="n">
        <v>6.71</v>
      </c>
      <c r="BD89" s="45" t="n">
        <f aca="false">AVERAGE(Table27857[[#This Row],[PERSONAL FREEDOM]:[ECONOMIC FREEDOM]])</f>
        <v>7.02809523809524</v>
      </c>
      <c r="BE89" s="61" t="n">
        <f aca="false">RANK(BF89,$BF$2:$BF$158)</f>
        <v>66</v>
      </c>
      <c r="BF89" s="30" t="n">
        <f aca="false">ROUND(BD89, 2)</f>
        <v>7.03</v>
      </c>
      <c r="BG89" s="43" t="n">
        <f aca="false">Table27857[[#This Row],[1 Rule of Law]]</f>
        <v>5.49365079365079</v>
      </c>
      <c r="BH89" s="43" t="n">
        <f aca="false">Table27857[[#This Row],[2 Security &amp; Safety]]</f>
        <v>7.79777777777778</v>
      </c>
      <c r="BI89" s="43" t="n">
        <f aca="false">AVERAGE(AS89,W89,AK89,BA89,Z89)</f>
        <v>8.04666666666667</v>
      </c>
    </row>
    <row r="90" customFormat="false" ht="15" hidden="false" customHeight="true" outlineLevel="0" collapsed="false">
      <c r="A90" s="41" t="s">
        <v>140</v>
      </c>
      <c r="B90" s="42" t="n">
        <v>4.8</v>
      </c>
      <c r="C90" s="42" t="n">
        <v>5.9</v>
      </c>
      <c r="D90" s="42" t="n">
        <v>4.8</v>
      </c>
      <c r="E90" s="42" t="n">
        <v>3.5047619047619</v>
      </c>
      <c r="F90" s="42" t="n">
        <v>9.28</v>
      </c>
      <c r="G90" s="42" t="n">
        <v>10</v>
      </c>
      <c r="H90" s="42" t="n">
        <v>10</v>
      </c>
      <c r="I90" s="42" t="n">
        <v>7.5</v>
      </c>
      <c r="J90" s="42" t="n">
        <v>10</v>
      </c>
      <c r="K90" s="42" t="n">
        <v>10</v>
      </c>
      <c r="L90" s="42" t="n">
        <f aca="false">AVERAGE(Table27857[[#This Row],[2Bi Disappearance]:[2Bv Terrorism Injured ]])</f>
        <v>9.5</v>
      </c>
      <c r="M90" s="42" t="n">
        <v>10</v>
      </c>
      <c r="N90" s="42" t="n">
        <v>7.5</v>
      </c>
      <c r="O90" s="47" t="n">
        <v>5</v>
      </c>
      <c r="P90" s="47" t="n">
        <v>5</v>
      </c>
      <c r="Q90" s="47" t="n">
        <f aca="false">AVERAGE(Table27857[[#This Row],[2Ciii(a) Equal Inheritance Rights: Widows]:[2Ciii(b) Equal Inheritance Rights: Daughters]])</f>
        <v>5</v>
      </c>
      <c r="R90" s="47" t="n">
        <f aca="false">AVERAGE(M90:N90,Q90)</f>
        <v>7.5</v>
      </c>
      <c r="S90" s="42" t="n">
        <f aca="false">AVERAGE(F90,L90,R90)</f>
        <v>8.76</v>
      </c>
      <c r="T90" s="42" t="n">
        <v>10</v>
      </c>
      <c r="U90" s="42" t="n">
        <v>10</v>
      </c>
      <c r="V90" s="42" t="n">
        <v>5</v>
      </c>
      <c r="W90" s="42" t="n">
        <f aca="false">AVERAGE(T90:V90)</f>
        <v>8.33333333333333</v>
      </c>
      <c r="X90" s="42" t="s">
        <v>60</v>
      </c>
      <c r="Y90" s="42" t="s">
        <v>60</v>
      </c>
      <c r="Z90" s="42" t="s">
        <v>60</v>
      </c>
      <c r="AA90" s="42" t="s">
        <v>60</v>
      </c>
      <c r="AB90" s="42" t="s">
        <v>60</v>
      </c>
      <c r="AC90" s="42" t="s">
        <v>60</v>
      </c>
      <c r="AD90" s="42" t="s">
        <v>60</v>
      </c>
      <c r="AE90" s="42" t="s">
        <v>60</v>
      </c>
      <c r="AF90" s="42" t="s">
        <v>60</v>
      </c>
      <c r="AG90" s="42" t="s">
        <v>60</v>
      </c>
      <c r="AH90" s="42" t="s">
        <v>60</v>
      </c>
      <c r="AI90" s="42" t="s">
        <v>60</v>
      </c>
      <c r="AJ90" s="42" t="s">
        <v>60</v>
      </c>
      <c r="AK90" s="42" t="s">
        <v>60</v>
      </c>
      <c r="AL90" s="42" t="n">
        <v>10</v>
      </c>
      <c r="AM90" s="47" t="n">
        <v>4.33333333333333</v>
      </c>
      <c r="AN90" s="47" t="n">
        <v>5.5</v>
      </c>
      <c r="AO90" s="47" t="s">
        <v>60</v>
      </c>
      <c r="AP90" s="47" t="s">
        <v>60</v>
      </c>
      <c r="AQ90" s="47" t="s">
        <v>60</v>
      </c>
      <c r="AR90" s="47" t="s">
        <v>60</v>
      </c>
      <c r="AS90" s="42" t="n">
        <f aca="false">AVERAGE(AL90:AN90,AQ90:AR90)</f>
        <v>6.61111111111111</v>
      </c>
      <c r="AT90" s="42" t="n">
        <v>10</v>
      </c>
      <c r="AU90" s="42" t="n">
        <v>10</v>
      </c>
      <c r="AV90" s="42" t="n">
        <f aca="false">AVERAGE(Table27857[[#This Row],[7Ai Parental Authority: In marriage]:[7Aii Parental Authority: After divorce]])</f>
        <v>10</v>
      </c>
      <c r="AW90" s="42" t="n">
        <v>0</v>
      </c>
      <c r="AX90" s="42" t="n">
        <v>10</v>
      </c>
      <c r="AY90" s="42" t="n">
        <f aca="false">IFERROR(AVERAGE(AW90:AX90),"-")</f>
        <v>5</v>
      </c>
      <c r="AZ90" s="42" t="n">
        <v>10</v>
      </c>
      <c r="BA90" s="42" t="n">
        <f aca="false">AVERAGE(AV90,AZ90,AY90)</f>
        <v>8.33333333333333</v>
      </c>
      <c r="BB90" s="43" t="n">
        <f aca="false">AVERAGE(Table27857[[#This Row],[RULE OF LAW]],Table27857[[#This Row],[SECURITY &amp; SAFETY]],Table27857[[#This Row],[PERSONAL FREEDOM (minus Security &amp;Safety and Rule of Law)]],Table27857[[#This Row],[PERSONAL FREEDOM (minus Security &amp;Safety and Rule of Law)]])</f>
        <v>6.94582010582011</v>
      </c>
      <c r="BC90" s="44" t="n">
        <v>5.87</v>
      </c>
      <c r="BD90" s="45" t="n">
        <f aca="false">AVERAGE(Table27857[[#This Row],[PERSONAL FREEDOM]:[ECONOMIC FREEDOM]])</f>
        <v>6.40791005291005</v>
      </c>
      <c r="BE90" s="61" t="n">
        <f aca="false">RANK(BF90,$BF$2:$BF$158)</f>
        <v>111</v>
      </c>
      <c r="BF90" s="30" t="n">
        <f aca="false">ROUND(BD90, 2)</f>
        <v>6.41</v>
      </c>
      <c r="BG90" s="43" t="n">
        <f aca="false">Table27857[[#This Row],[1 Rule of Law]]</f>
        <v>3.5047619047619</v>
      </c>
      <c r="BH90" s="43" t="n">
        <f aca="false">Table27857[[#This Row],[2 Security &amp; Safety]]</f>
        <v>8.76</v>
      </c>
      <c r="BI90" s="43" t="n">
        <f aca="false">AVERAGE(AS90,W90,AK90,BA90,Z90)</f>
        <v>7.75925925925926</v>
      </c>
    </row>
    <row r="91" customFormat="false" ht="15" hidden="false" customHeight="true" outlineLevel="0" collapsed="false">
      <c r="A91" s="41" t="s">
        <v>141</v>
      </c>
      <c r="B91" s="42" t="n">
        <v>4.6</v>
      </c>
      <c r="C91" s="42" t="n">
        <v>5.7</v>
      </c>
      <c r="D91" s="42" t="n">
        <v>5.3</v>
      </c>
      <c r="E91" s="42" t="n">
        <v>5.19047619047619</v>
      </c>
      <c r="F91" s="42" t="n">
        <v>9.06126290575094</v>
      </c>
      <c r="G91" s="42" t="n">
        <v>10</v>
      </c>
      <c r="H91" s="42" t="n">
        <v>9.23073543185993</v>
      </c>
      <c r="I91" s="42" t="n">
        <v>10</v>
      </c>
      <c r="J91" s="42" t="n">
        <v>9.98868728576264</v>
      </c>
      <c r="K91" s="42" t="n">
        <v>9.99321237145759</v>
      </c>
      <c r="L91" s="42" t="n">
        <f aca="false">AVERAGE(Table27857[[#This Row],[2Bi Disappearance]:[2Bv Terrorism Injured ]])</f>
        <v>9.84252701781603</v>
      </c>
      <c r="M91" s="42" t="n">
        <v>10</v>
      </c>
      <c r="N91" s="42" t="n">
        <v>10</v>
      </c>
      <c r="O91" s="47" t="n">
        <v>0</v>
      </c>
      <c r="P91" s="47" t="n">
        <v>0</v>
      </c>
      <c r="Q91" s="47" t="n">
        <f aca="false">AVERAGE(Table27857[[#This Row],[2Ciii(a) Equal Inheritance Rights: Widows]:[2Ciii(b) Equal Inheritance Rights: Daughters]])</f>
        <v>0</v>
      </c>
      <c r="R91" s="47" t="n">
        <f aca="false">AVERAGE(M91:N91,Q91)</f>
        <v>6.66666666666667</v>
      </c>
      <c r="S91" s="42" t="n">
        <f aca="false">AVERAGE(F91,L91,R91)</f>
        <v>8.52348553007788</v>
      </c>
      <c r="T91" s="42" t="n">
        <v>5</v>
      </c>
      <c r="U91" s="42" t="n">
        <v>5</v>
      </c>
      <c r="V91" s="42" t="n">
        <v>5</v>
      </c>
      <c r="W91" s="42" t="n">
        <f aca="false">AVERAGE(T91:V91)</f>
        <v>5</v>
      </c>
      <c r="X91" s="42" t="n">
        <v>2.5</v>
      </c>
      <c r="Y91" s="42" t="n">
        <v>5</v>
      </c>
      <c r="Z91" s="42" t="n">
        <f aca="false">AVERAGE(Table27857[[#This Row],[4A Freedom to establish religious organizations]:[4B Autonomy of religious organizations]])</f>
        <v>3.75</v>
      </c>
      <c r="AA91" s="42" t="n">
        <v>7.5</v>
      </c>
      <c r="AB91" s="42" t="n">
        <v>2.5</v>
      </c>
      <c r="AC91" s="42" t="n">
        <v>7.5</v>
      </c>
      <c r="AD91" s="42" t="n">
        <v>5</v>
      </c>
      <c r="AE91" s="42" t="n">
        <v>7.5</v>
      </c>
      <c r="AF91" s="42" t="e">
        <f aca="false">AVERAGE(Table27857[[#This Row],[5Ci Political parties]:[5ciii educational, sporting and cultural organizations]])</f>
        <v>#N/A</v>
      </c>
      <c r="AG91" s="42" t="n">
        <v>2.5</v>
      </c>
      <c r="AH91" s="42" t="n">
        <v>2.5</v>
      </c>
      <c r="AI91" s="42" t="n">
        <v>5</v>
      </c>
      <c r="AJ91" s="42" t="e">
        <f aca="false">AVERAGE(Table27857[[#This Row],[5Di Political parties]:[5diii educational, sporting and cultural organizations5]])</f>
        <v>#N/A</v>
      </c>
      <c r="AK91" s="42" t="e">
        <f aca="false">AVERAGE(AA91,AB91,AF91,AJ91)</f>
        <v>#N/A</v>
      </c>
      <c r="AL91" s="42" t="n">
        <v>10</v>
      </c>
      <c r="AM91" s="47" t="n">
        <v>2</v>
      </c>
      <c r="AN91" s="47" t="n">
        <v>4.25</v>
      </c>
      <c r="AO91" s="47" t="n">
        <v>5</v>
      </c>
      <c r="AP91" s="47" t="n">
        <v>5</v>
      </c>
      <c r="AQ91" s="47" t="n">
        <f aca="false">AVERAGE(Table27857[[#This Row],[6Di Access to foreign television (cable/ satellite)]:[6Dii Access to foreign newspapers]])</f>
        <v>5</v>
      </c>
      <c r="AR91" s="47" t="n">
        <v>7.5</v>
      </c>
      <c r="AS91" s="42" t="n">
        <f aca="false">AVERAGE(AL91:AN91,AQ91:AR91)</f>
        <v>5.75</v>
      </c>
      <c r="AT91" s="42" t="n">
        <v>5</v>
      </c>
      <c r="AU91" s="42" t="n">
        <v>5</v>
      </c>
      <c r="AV91" s="42" t="n">
        <f aca="false">AVERAGE(Table27857[[#This Row],[7Ai Parental Authority: In marriage]:[7Aii Parental Authority: After divorce]])</f>
        <v>5</v>
      </c>
      <c r="AW91" s="42" t="n">
        <v>0</v>
      </c>
      <c r="AX91" s="42" t="n">
        <v>0</v>
      </c>
      <c r="AY91" s="42" t="n">
        <f aca="false">IFERROR(AVERAGE(AW91:AX91),"-")</f>
        <v>0</v>
      </c>
      <c r="AZ91" s="42" t="n">
        <v>5</v>
      </c>
      <c r="BA91" s="42" t="n">
        <f aca="false">AVERAGE(AV91,AZ91,AY91)</f>
        <v>3.33333333333333</v>
      </c>
      <c r="BB91" s="43" t="n">
        <f aca="false">AVERAGE(Table27857[[#This Row],[RULE OF LAW]],Table27857[[#This Row],[SECURITY &amp; SAFETY]],Table27857[[#This Row],[PERSONAL FREEDOM (minus Security &amp;Safety and Rule of Law)]],Table27857[[#This Row],[PERSONAL FREEDOM (minus Security &amp;Safety and Rule of Law)]])</f>
        <v>5.71182376347185</v>
      </c>
      <c r="BC91" s="44" t="n">
        <v>7.22</v>
      </c>
      <c r="BD91" s="45" t="n">
        <f aca="false">AVERAGE(Table27857[[#This Row],[PERSONAL FREEDOM]:[ECONOMIC FREEDOM]])</f>
        <v>6.46591188173593</v>
      </c>
      <c r="BE91" s="61" t="n">
        <f aca="false">RANK(BF91,$BF$2:$BF$158)</f>
        <v>106</v>
      </c>
      <c r="BF91" s="30" t="n">
        <f aca="false">ROUND(BD91, 2)</f>
        <v>6.47</v>
      </c>
      <c r="BG91" s="43" t="n">
        <f aca="false">Table27857[[#This Row],[1 Rule of Law]]</f>
        <v>5.19047619047619</v>
      </c>
      <c r="BH91" s="43" t="n">
        <f aca="false">Table27857[[#This Row],[2 Security &amp; Safety]]</f>
        <v>8.52348553007788</v>
      </c>
      <c r="BI91" s="43" t="e">
        <f aca="false">AVERAGE(AS91,W91,AK91,BA91,Z91)</f>
        <v>#N/A</v>
      </c>
    </row>
    <row r="92" customFormat="false" ht="15" hidden="false" customHeight="true" outlineLevel="0" collapsed="false">
      <c r="A92" s="41" t="s">
        <v>142</v>
      </c>
      <c r="B92" s="42" t="s">
        <v>60</v>
      </c>
      <c r="C92" s="42" t="s">
        <v>60</v>
      </c>
      <c r="D92" s="42" t="s">
        <v>60</v>
      </c>
      <c r="E92" s="42" t="n">
        <v>4.194611</v>
      </c>
      <c r="F92" s="42" t="n">
        <v>7</v>
      </c>
      <c r="G92" s="42" t="n">
        <v>10</v>
      </c>
      <c r="H92" s="42" t="n">
        <v>0</v>
      </c>
      <c r="I92" s="42" t="n">
        <v>2.5</v>
      </c>
      <c r="J92" s="42" t="n">
        <v>7.24768565018233</v>
      </c>
      <c r="K92" s="42" t="n">
        <v>8.33655745865034</v>
      </c>
      <c r="L92" s="42" t="n">
        <f aca="false">AVERAGE(Table27857[[#This Row],[2Bi Disappearance]:[2Bv Terrorism Injured ]])</f>
        <v>5.61684862176654</v>
      </c>
      <c r="M92" s="42" t="n">
        <v>1.1</v>
      </c>
      <c r="N92" s="42" t="n">
        <v>7.5</v>
      </c>
      <c r="O92" s="47" t="n">
        <v>5</v>
      </c>
      <c r="P92" s="47" t="n">
        <v>5</v>
      </c>
      <c r="Q92" s="47" t="n">
        <f aca="false">AVERAGE(Table27857[[#This Row],[2Ciii(a) Equal Inheritance Rights: Widows]:[2Ciii(b) Equal Inheritance Rights: Daughters]])</f>
        <v>5</v>
      </c>
      <c r="R92" s="47" t="n">
        <f aca="false">AVERAGE(M92:N92,Q92)</f>
        <v>4.53333333333333</v>
      </c>
      <c r="S92" s="42" t="n">
        <f aca="false">AVERAGE(F92,L92,R92)</f>
        <v>5.71672731836662</v>
      </c>
      <c r="T92" s="42" t="n">
        <v>10</v>
      </c>
      <c r="U92" s="42" t="n">
        <v>10</v>
      </c>
      <c r="V92" s="42" t="n">
        <v>5</v>
      </c>
      <c r="W92" s="42" t="n">
        <f aca="false">AVERAGE(T92:V92)</f>
        <v>8.33333333333333</v>
      </c>
      <c r="X92" s="42" t="n">
        <v>10</v>
      </c>
      <c r="Y92" s="42" t="n">
        <v>10</v>
      </c>
      <c r="Z92" s="42" t="n">
        <f aca="false">AVERAGE(Table27857[[#This Row],[4A Freedom to establish religious organizations]:[4B Autonomy of religious organizations]])</f>
        <v>10</v>
      </c>
      <c r="AA92" s="42" t="n">
        <v>10</v>
      </c>
      <c r="AB92" s="42" t="n">
        <v>10</v>
      </c>
      <c r="AC92" s="42" t="n">
        <v>7.5</v>
      </c>
      <c r="AD92" s="42" t="n">
        <v>10</v>
      </c>
      <c r="AE92" s="42" t="n">
        <v>10</v>
      </c>
      <c r="AF92" s="42" t="e">
        <f aca="false">AVERAGE(Table27857[[#This Row],[5Ci Political parties]:[5ciii educational, sporting and cultural organizations]])</f>
        <v>#N/A</v>
      </c>
      <c r="AG92" s="42" t="n">
        <v>10</v>
      </c>
      <c r="AH92" s="42" t="n">
        <v>10</v>
      </c>
      <c r="AI92" s="42" t="n">
        <v>10</v>
      </c>
      <c r="AJ92" s="42" t="e">
        <f aca="false">AVERAGE(Table27857[[#This Row],[5Di Political parties]:[5diii educational, sporting and cultural organizations5]])</f>
        <v>#N/A</v>
      </c>
      <c r="AK92" s="42" t="e">
        <f aca="false">AVERAGE(AA92,AB92,AF92,AJ92)</f>
        <v>#N/A</v>
      </c>
      <c r="AL92" s="42" t="n">
        <v>0</v>
      </c>
      <c r="AM92" s="47" t="n">
        <v>7</v>
      </c>
      <c r="AN92" s="47" t="n">
        <v>5</v>
      </c>
      <c r="AO92" s="47" t="n">
        <v>5</v>
      </c>
      <c r="AP92" s="47" t="n">
        <v>5</v>
      </c>
      <c r="AQ92" s="47" t="n">
        <f aca="false">AVERAGE(Table27857[[#This Row],[6Di Access to foreign television (cable/ satellite)]:[6Dii Access to foreign newspapers]])</f>
        <v>5</v>
      </c>
      <c r="AR92" s="47" t="n">
        <v>7.5</v>
      </c>
      <c r="AS92" s="42" t="n">
        <f aca="false">AVERAGE(AL92:AN92,AQ92:AR92)</f>
        <v>4.9</v>
      </c>
      <c r="AT92" s="42" t="n">
        <v>0</v>
      </c>
      <c r="AU92" s="42" t="n">
        <v>0</v>
      </c>
      <c r="AV92" s="42" t="n">
        <f aca="false">AVERAGE(Table27857[[#This Row],[7Ai Parental Authority: In marriage]:[7Aii Parental Authority: After divorce]])</f>
        <v>0</v>
      </c>
      <c r="AW92" s="42" t="n">
        <v>10</v>
      </c>
      <c r="AX92" s="42" t="n">
        <v>10</v>
      </c>
      <c r="AY92" s="42" t="n">
        <f aca="false">IFERROR(AVERAGE(AW92:AX92),"-")</f>
        <v>10</v>
      </c>
      <c r="AZ92" s="42" t="n">
        <v>5</v>
      </c>
      <c r="BA92" s="42" t="n">
        <f aca="false">AVERAGE(AV92,AZ92,AY92)</f>
        <v>5</v>
      </c>
      <c r="BB92" s="43" t="n">
        <f aca="false">AVERAGE(Table27857[[#This Row],[RULE OF LAW]],Table27857[[#This Row],[SECURITY &amp; SAFETY]],Table27857[[#This Row],[PERSONAL FREEDOM (minus Security &amp;Safety and Rule of Law)]],Table27857[[#This Row],[PERSONAL FREEDOM (minus Security &amp;Safety and Rule of Law)]])</f>
        <v>6.28033457959166</v>
      </c>
      <c r="BC92" s="44" t="n">
        <v>6.29</v>
      </c>
      <c r="BD92" s="45" t="n">
        <f aca="false">AVERAGE(Table27857[[#This Row],[PERSONAL FREEDOM]:[ECONOMIC FREEDOM]])</f>
        <v>6.28516728979583</v>
      </c>
      <c r="BE92" s="61" t="n">
        <f aca="false">RANK(BF92,$BF$2:$BF$158)</f>
        <v>120</v>
      </c>
      <c r="BF92" s="30" t="n">
        <f aca="false">ROUND(BD92, 2)</f>
        <v>6.29</v>
      </c>
      <c r="BG92" s="43" t="n">
        <f aca="false">Table27857[[#This Row],[1 Rule of Law]]</f>
        <v>4.194611</v>
      </c>
      <c r="BH92" s="43" t="n">
        <f aca="false">Table27857[[#This Row],[2 Security &amp; Safety]]</f>
        <v>5.71672731836662</v>
      </c>
      <c r="BI92" s="43" t="e">
        <f aca="false">AVERAGE(AS92,W92,AK92,BA92,Z92)</f>
        <v>#N/A</v>
      </c>
    </row>
    <row r="93" customFormat="false" ht="15" hidden="false" customHeight="true" outlineLevel="0" collapsed="false">
      <c r="A93" s="41" t="s">
        <v>143</v>
      </c>
      <c r="B93" s="42" t="s">
        <v>60</v>
      </c>
      <c r="C93" s="42" t="s">
        <v>60</v>
      </c>
      <c r="D93" s="42" t="s">
        <v>60</v>
      </c>
      <c r="E93" s="42" t="n">
        <v>7.215116</v>
      </c>
      <c r="F93" s="42" t="n">
        <v>8.88</v>
      </c>
      <c r="G93" s="42" t="n">
        <v>10</v>
      </c>
      <c r="H93" s="42" t="n">
        <v>10</v>
      </c>
      <c r="I93" s="42" t="s">
        <v>60</v>
      </c>
      <c r="J93" s="42" t="n">
        <v>10</v>
      </c>
      <c r="K93" s="42" t="n">
        <v>10</v>
      </c>
      <c r="L93" s="42" t="n">
        <f aca="false">AVERAGE(Table27857[[#This Row],[2Bi Disappearance]:[2Bv Terrorism Injured ]])</f>
        <v>10</v>
      </c>
      <c r="M93" s="42" t="s">
        <v>60</v>
      </c>
      <c r="N93" s="42" t="s">
        <v>60</v>
      </c>
      <c r="O93" s="47" t="s">
        <v>60</v>
      </c>
      <c r="P93" s="47" t="s">
        <v>60</v>
      </c>
      <c r="Q93" s="47" t="s">
        <v>60</v>
      </c>
      <c r="R93" s="47" t="s">
        <v>60</v>
      </c>
      <c r="S93" s="42" t="n">
        <f aca="false">AVERAGE(F93,L93,R93)</f>
        <v>9.44</v>
      </c>
      <c r="T93" s="42" t="n">
        <v>10</v>
      </c>
      <c r="U93" s="42" t="n">
        <v>10</v>
      </c>
      <c r="V93" s="42" t="s">
        <v>60</v>
      </c>
      <c r="W93" s="42" t="n">
        <f aca="false">AVERAGE(T93:V93)</f>
        <v>10</v>
      </c>
      <c r="X93" s="42" t="n">
        <v>10</v>
      </c>
      <c r="Y93" s="42" t="n">
        <v>10</v>
      </c>
      <c r="Z93" s="42" t="n">
        <f aca="false">AVERAGE(Table27857[[#This Row],[4A Freedom to establish religious organizations]:[4B Autonomy of religious organizations]])</f>
        <v>10</v>
      </c>
      <c r="AA93" s="42" t="n">
        <v>10</v>
      </c>
      <c r="AB93" s="42" t="n">
        <v>10</v>
      </c>
      <c r="AC93" s="42" t="n">
        <v>10</v>
      </c>
      <c r="AD93" s="42" t="n">
        <v>10</v>
      </c>
      <c r="AE93" s="42" t="n">
        <v>10</v>
      </c>
      <c r="AF93" s="42" t="e">
        <f aca="false">AVERAGE(Table27857[[#This Row],[5Ci Political parties]:[5ciii educational, sporting and cultural organizations]])</f>
        <v>#N/A</v>
      </c>
      <c r="AG93" s="42" t="n">
        <v>10</v>
      </c>
      <c r="AH93" s="42" t="n">
        <v>10</v>
      </c>
      <c r="AI93" s="42" t="n">
        <v>10</v>
      </c>
      <c r="AJ93" s="42" t="e">
        <f aca="false">AVERAGE(Table27857[[#This Row],[5Di Political parties]:[5diii educational, sporting and cultural organizations5]])</f>
        <v>#N/A</v>
      </c>
      <c r="AK93" s="42" t="e">
        <f aca="false">AVERAGE(AA93,AB93,AF93,AJ93)</f>
        <v>#N/A</v>
      </c>
      <c r="AL93" s="42" t="n">
        <v>10</v>
      </c>
      <c r="AM93" s="47" t="n">
        <v>8.33333333333333</v>
      </c>
      <c r="AN93" s="47" t="n">
        <v>7.75</v>
      </c>
      <c r="AO93" s="47" t="n">
        <v>10</v>
      </c>
      <c r="AP93" s="47" t="n">
        <v>10</v>
      </c>
      <c r="AQ93" s="47" t="n">
        <f aca="false">AVERAGE(Table27857[[#This Row],[6Di Access to foreign television (cable/ satellite)]:[6Dii Access to foreign newspapers]])</f>
        <v>10</v>
      </c>
      <c r="AR93" s="47" t="n">
        <v>10</v>
      </c>
      <c r="AS93" s="42" t="n">
        <f aca="false">AVERAGE(AL93:AN93,AQ93:AR93)</f>
        <v>9.21666666666667</v>
      </c>
      <c r="AT93" s="42" t="s">
        <v>60</v>
      </c>
      <c r="AU93" s="42" t="s">
        <v>60</v>
      </c>
      <c r="AV93" s="42" t="s">
        <v>60</v>
      </c>
      <c r="AW93" s="42" t="n">
        <v>10</v>
      </c>
      <c r="AX93" s="42" t="n">
        <v>10</v>
      </c>
      <c r="AY93" s="42" t="n">
        <f aca="false">IFERROR(AVERAGE(AW93:AX93),"-")</f>
        <v>10</v>
      </c>
      <c r="AZ93" s="42" t="s">
        <v>60</v>
      </c>
      <c r="BA93" s="42" t="n">
        <f aca="false">AVERAGE(AV93,AZ93,AY93)</f>
        <v>10</v>
      </c>
      <c r="BB93" s="43" t="n">
        <f aca="false">AVERAGE(Table27857[[#This Row],[RULE OF LAW]],Table27857[[#This Row],[SECURITY &amp; SAFETY]],Table27857[[#This Row],[PERSONAL FREEDOM (minus Security &amp;Safety and Rule of Law)]],Table27857[[#This Row],[PERSONAL FREEDOM (minus Security &amp;Safety and Rule of Law)]])</f>
        <v>9.08544566666667</v>
      </c>
      <c r="BC93" s="44" t="n">
        <v>7.61</v>
      </c>
      <c r="BD93" s="45" t="n">
        <f aca="false">AVERAGE(Table27857[[#This Row],[PERSONAL FREEDOM]:[ECONOMIC FREEDOM]])</f>
        <v>8.34772283333333</v>
      </c>
      <c r="BE93" s="61" t="n">
        <f aca="false">RANK(BF93,$BF$2:$BF$158)</f>
        <v>16</v>
      </c>
      <c r="BF93" s="30" t="n">
        <f aca="false">ROUND(BD93, 2)</f>
        <v>8.35</v>
      </c>
      <c r="BG93" s="43" t="n">
        <f aca="false">Table27857[[#This Row],[1 Rule of Law]]</f>
        <v>7.215116</v>
      </c>
      <c r="BH93" s="43" t="n">
        <f aca="false">Table27857[[#This Row],[2 Security &amp; Safety]]</f>
        <v>9.44</v>
      </c>
      <c r="BI93" s="43" t="e">
        <f aca="false">AVERAGE(AS93,W93,AK93,BA93,Z93)</f>
        <v>#N/A</v>
      </c>
    </row>
    <row r="94" customFormat="false" ht="15" hidden="false" customHeight="true" outlineLevel="0" collapsed="false">
      <c r="A94" s="41" t="s">
        <v>144</v>
      </c>
      <c r="B94" s="42" t="s">
        <v>60</v>
      </c>
      <c r="C94" s="42" t="s">
        <v>60</v>
      </c>
      <c r="D94" s="42" t="s">
        <v>60</v>
      </c>
      <c r="E94" s="42" t="n">
        <v>3.926783</v>
      </c>
      <c r="F94" s="42" t="n">
        <v>8</v>
      </c>
      <c r="G94" s="42" t="n">
        <v>5</v>
      </c>
      <c r="H94" s="42" t="n">
        <v>10</v>
      </c>
      <c r="I94" s="42" t="n">
        <v>5</v>
      </c>
      <c r="J94" s="42" t="n">
        <v>10</v>
      </c>
      <c r="K94" s="42" t="n">
        <v>10</v>
      </c>
      <c r="L94" s="42" t="n">
        <f aca="false">AVERAGE(Table27857[[#This Row],[2Bi Disappearance]:[2Bv Terrorism Injured ]])</f>
        <v>8</v>
      </c>
      <c r="M94" s="42" t="n">
        <v>2.8</v>
      </c>
      <c r="N94" s="42" t="n">
        <v>7.5</v>
      </c>
      <c r="O94" s="47" t="n">
        <v>0</v>
      </c>
      <c r="P94" s="47" t="n">
        <v>0</v>
      </c>
      <c r="Q94" s="47" t="n">
        <f aca="false">AVERAGE(Table27857[[#This Row],[2Ciii(a) Equal Inheritance Rights: Widows]:[2Ciii(b) Equal Inheritance Rights: Daughters]])</f>
        <v>0</v>
      </c>
      <c r="R94" s="47" t="n">
        <f aca="false">AVERAGE(M94:N94,Q94)</f>
        <v>3.43333333333333</v>
      </c>
      <c r="S94" s="42" t="n">
        <f aca="false">AVERAGE(F94,L94,R94)</f>
        <v>6.47777777777778</v>
      </c>
      <c r="T94" s="42" t="n">
        <v>10</v>
      </c>
      <c r="U94" s="42" t="n">
        <v>0</v>
      </c>
      <c r="V94" s="42" t="n">
        <v>10</v>
      </c>
      <c r="W94" s="42" t="n">
        <f aca="false">AVERAGE(T94:V94)</f>
        <v>6.66666666666667</v>
      </c>
      <c r="X94" s="42" t="n">
        <v>2.5</v>
      </c>
      <c r="Y94" s="42" t="n">
        <v>7.5</v>
      </c>
      <c r="Z94" s="42" t="n">
        <f aca="false">AVERAGE(Table27857[[#This Row],[4A Freedom to establish religious organizations]:[4B Autonomy of religious organizations]])</f>
        <v>5</v>
      </c>
      <c r="AA94" s="42" t="n">
        <v>7.5</v>
      </c>
      <c r="AB94" s="42" t="n">
        <v>7.5</v>
      </c>
      <c r="AC94" s="42" t="n">
        <v>10</v>
      </c>
      <c r="AD94" s="42" t="n">
        <v>7.5</v>
      </c>
      <c r="AE94" s="42" t="n">
        <v>7.5</v>
      </c>
      <c r="AF94" s="42" t="e">
        <f aca="false">AVERAGE(Table27857[[#This Row],[5Ci Political parties]:[5ciii educational, sporting and cultural organizations]])</f>
        <v>#N/A</v>
      </c>
      <c r="AG94" s="42" t="n">
        <v>10</v>
      </c>
      <c r="AH94" s="42" t="n">
        <v>10</v>
      </c>
      <c r="AI94" s="42" t="n">
        <v>10</v>
      </c>
      <c r="AJ94" s="42" t="e">
        <f aca="false">AVERAGE(Table27857[[#This Row],[5Di Political parties]:[5diii educational, sporting and cultural organizations5]])</f>
        <v>#N/A</v>
      </c>
      <c r="AK94" s="42" t="e">
        <f aca="false">AVERAGE(AA94,AB94,AF94,AJ94)</f>
        <v>#N/A</v>
      </c>
      <c r="AL94" s="42" t="n">
        <v>10</v>
      </c>
      <c r="AM94" s="47" t="n">
        <v>5.33333333333333</v>
      </c>
      <c r="AN94" s="47" t="n">
        <v>5.25</v>
      </c>
      <c r="AO94" s="47" t="n">
        <v>7.5</v>
      </c>
      <c r="AP94" s="47" t="n">
        <v>7.5</v>
      </c>
      <c r="AQ94" s="47" t="n">
        <f aca="false">AVERAGE(Table27857[[#This Row],[6Di Access to foreign television (cable/ satellite)]:[6Dii Access to foreign newspapers]])</f>
        <v>7.5</v>
      </c>
      <c r="AR94" s="47" t="n">
        <v>7.5</v>
      </c>
      <c r="AS94" s="42" t="n">
        <f aca="false">AVERAGE(AL94:AN94,AQ94:AR94)</f>
        <v>7.11666666666667</v>
      </c>
      <c r="AT94" s="42" t="n">
        <v>0</v>
      </c>
      <c r="AU94" s="42" t="n">
        <v>0</v>
      </c>
      <c r="AV94" s="42" t="n">
        <f aca="false">AVERAGE(Table27857[[#This Row],[7Ai Parental Authority: In marriage]:[7Aii Parental Authority: After divorce]])</f>
        <v>0</v>
      </c>
      <c r="AW94" s="42" t="n">
        <v>0</v>
      </c>
      <c r="AX94" s="42" t="n">
        <v>0</v>
      </c>
      <c r="AY94" s="42" t="n">
        <f aca="false">IFERROR(AVERAGE(AW94:AX94),"-")</f>
        <v>0</v>
      </c>
      <c r="AZ94" s="42" t="n">
        <v>0</v>
      </c>
      <c r="BA94" s="42" t="n">
        <f aca="false">AVERAGE(AV94,AZ94,AY94)</f>
        <v>0</v>
      </c>
      <c r="BB94" s="43" t="n">
        <f aca="false">AVERAGE(Table27857[[#This Row],[RULE OF LAW]],Table27857[[#This Row],[SECURITY &amp; SAFETY]],Table27857[[#This Row],[PERSONAL FREEDOM (minus Security &amp;Safety and Rule of Law)]],Table27857[[#This Row],[PERSONAL FREEDOM (minus Security &amp;Safety and Rule of Law)]])</f>
        <v>5.31280686111111</v>
      </c>
      <c r="BC94" s="44" t="n">
        <v>5.79</v>
      </c>
      <c r="BD94" s="45" t="n">
        <f aca="false">AVERAGE(Table27857[[#This Row],[PERSONAL FREEDOM]:[ECONOMIC FREEDOM]])</f>
        <v>5.55140343055556</v>
      </c>
      <c r="BE94" s="61" t="n">
        <f aca="false">RANK(BF94,$BF$2:$BF$158)</f>
        <v>143</v>
      </c>
      <c r="BF94" s="30" t="n">
        <f aca="false">ROUND(BD94, 2)</f>
        <v>5.55</v>
      </c>
      <c r="BG94" s="43" t="n">
        <f aca="false">Table27857[[#This Row],[1 Rule of Law]]</f>
        <v>3.926783</v>
      </c>
      <c r="BH94" s="43" t="n">
        <f aca="false">Table27857[[#This Row],[2 Security &amp; Safety]]</f>
        <v>6.47777777777778</v>
      </c>
      <c r="BI94" s="43" t="e">
        <f aca="false">AVERAGE(AS94,W94,AK94,BA94,Z94)</f>
        <v>#N/A</v>
      </c>
    </row>
    <row r="95" customFormat="false" ht="15" hidden="false" customHeight="true" outlineLevel="0" collapsed="false">
      <c r="A95" s="41" t="s">
        <v>145</v>
      </c>
      <c r="B95" s="42" t="s">
        <v>60</v>
      </c>
      <c r="C95" s="42" t="s">
        <v>60</v>
      </c>
      <c r="D95" s="42" t="s">
        <v>60</v>
      </c>
      <c r="E95" s="42" t="n">
        <v>6.619943</v>
      </c>
      <c r="F95" s="42" t="n">
        <v>8.88</v>
      </c>
      <c r="G95" s="42" t="n">
        <v>10</v>
      </c>
      <c r="H95" s="42" t="n">
        <v>10</v>
      </c>
      <c r="I95" s="42" t="n">
        <v>10</v>
      </c>
      <c r="J95" s="42" t="n">
        <v>10</v>
      </c>
      <c r="K95" s="42" t="n">
        <v>10</v>
      </c>
      <c r="L95" s="42" t="n">
        <f aca="false">AVERAGE(Table27857[[#This Row],[2Bi Disappearance]:[2Bv Terrorism Injured ]])</f>
        <v>10</v>
      </c>
      <c r="M95" s="42" t="n">
        <v>10</v>
      </c>
      <c r="N95" s="42" t="n">
        <v>10</v>
      </c>
      <c r="O95" s="47" t="n">
        <v>5</v>
      </c>
      <c r="P95" s="47" t="n">
        <v>5</v>
      </c>
      <c r="Q95" s="47" t="n">
        <f aca="false">AVERAGE(Table27857[[#This Row],[2Ciii(a) Equal Inheritance Rights: Widows]:[2Ciii(b) Equal Inheritance Rights: Daughters]])</f>
        <v>5</v>
      </c>
      <c r="R95" s="47" t="n">
        <f aca="false">AVERAGE(M95:N95,Q95)</f>
        <v>8.33333333333333</v>
      </c>
      <c r="S95" s="42" t="n">
        <f aca="false">AVERAGE(F95,L95,R95)</f>
        <v>9.07111111111111</v>
      </c>
      <c r="T95" s="42" t="n">
        <v>10</v>
      </c>
      <c r="U95" s="42" t="n">
        <v>10</v>
      </c>
      <c r="V95" s="42" t="n">
        <v>10</v>
      </c>
      <c r="W95" s="42" t="n">
        <f aca="false">AVERAGE(T95:V95)</f>
        <v>10</v>
      </c>
      <c r="X95" s="42" t="n">
        <v>10</v>
      </c>
      <c r="Y95" s="42" t="n">
        <v>7.5</v>
      </c>
      <c r="Z95" s="42" t="n">
        <f aca="false">AVERAGE(Table27857[[#This Row],[4A Freedom to establish religious organizations]:[4B Autonomy of religious organizations]])</f>
        <v>8.75</v>
      </c>
      <c r="AA95" s="42" t="n">
        <v>10</v>
      </c>
      <c r="AB95" s="42" t="n">
        <v>7.5</v>
      </c>
      <c r="AC95" s="42" t="n">
        <v>5</v>
      </c>
      <c r="AD95" s="42" t="n">
        <v>10</v>
      </c>
      <c r="AE95" s="42" t="n">
        <v>7.5</v>
      </c>
      <c r="AF95" s="42" t="e">
        <f aca="false">AVERAGE(Table27857[[#This Row],[5Ci Political parties]:[5ciii educational, sporting and cultural organizations]])</f>
        <v>#N/A</v>
      </c>
      <c r="AG95" s="42" t="n">
        <v>10</v>
      </c>
      <c r="AH95" s="42" t="n">
        <v>10</v>
      </c>
      <c r="AI95" s="42" t="n">
        <v>10</v>
      </c>
      <c r="AJ95" s="42" t="e">
        <f aca="false">AVERAGE(Table27857[[#This Row],[5Di Political parties]:[5diii educational, sporting and cultural organizations5]])</f>
        <v>#N/A</v>
      </c>
      <c r="AK95" s="42" t="e">
        <f aca="false">AVERAGE(AA95,AB95,AF95,AJ95)</f>
        <v>#N/A</v>
      </c>
      <c r="AL95" s="42" t="n">
        <v>10</v>
      </c>
      <c r="AM95" s="47" t="n">
        <v>7.66666666666667</v>
      </c>
      <c r="AN95" s="47" t="n">
        <v>7.5</v>
      </c>
      <c r="AO95" s="47" t="n">
        <v>10</v>
      </c>
      <c r="AP95" s="47" t="n">
        <v>10</v>
      </c>
      <c r="AQ95" s="47" t="n">
        <f aca="false">AVERAGE(Table27857[[#This Row],[6Di Access to foreign television (cable/ satellite)]:[6Dii Access to foreign newspapers]])</f>
        <v>10</v>
      </c>
      <c r="AR95" s="47" t="n">
        <v>10</v>
      </c>
      <c r="AS95" s="42" t="n">
        <f aca="false">AVERAGE(AL95:AN95,AQ95:AR95)</f>
        <v>9.03333333333334</v>
      </c>
      <c r="AT95" s="42" t="n">
        <v>10</v>
      </c>
      <c r="AU95" s="42" t="n">
        <v>10</v>
      </c>
      <c r="AV95" s="42" t="n">
        <f aca="false">AVERAGE(Table27857[[#This Row],[7Ai Parental Authority: In marriage]:[7Aii Parental Authority: After divorce]])</f>
        <v>10</v>
      </c>
      <c r="AW95" s="42" t="n">
        <v>0</v>
      </c>
      <c r="AX95" s="42" t="n">
        <v>10</v>
      </c>
      <c r="AY95" s="42" t="n">
        <f aca="false">IFERROR(AVERAGE(AW95:AX95),"-")</f>
        <v>5</v>
      </c>
      <c r="AZ95" s="42" t="n">
        <v>5</v>
      </c>
      <c r="BA95" s="42" t="n">
        <f aca="false">AVERAGE(AV95,AZ95,AY95)</f>
        <v>6.66666666666667</v>
      </c>
      <c r="BB95" s="43" t="n">
        <f aca="false">AVERAGE(Table27857[[#This Row],[RULE OF LAW]],Table27857[[#This Row],[SECURITY &amp; SAFETY]],Table27857[[#This Row],[PERSONAL FREEDOM (minus Security &amp;Safety and Rule of Law)]],Table27857[[#This Row],[PERSONAL FREEDOM (minus Security &amp;Safety and Rule of Law)]])</f>
        <v>8.24276352777778</v>
      </c>
      <c r="BC95" s="44" t="n">
        <v>8.08</v>
      </c>
      <c r="BD95" s="45" t="n">
        <f aca="false">AVERAGE(Table27857[[#This Row],[PERSONAL FREEDOM]:[ECONOMIC FREEDOM]])</f>
        <v>8.16138176388889</v>
      </c>
      <c r="BE95" s="61" t="n">
        <f aca="false">RANK(BF95,$BF$2:$BF$158)</f>
        <v>24</v>
      </c>
      <c r="BF95" s="30" t="n">
        <f aca="false">ROUND(BD95, 2)</f>
        <v>8.16</v>
      </c>
      <c r="BG95" s="43" t="n">
        <f aca="false">Table27857[[#This Row],[1 Rule of Law]]</f>
        <v>6.619943</v>
      </c>
      <c r="BH95" s="43" t="n">
        <f aca="false">Table27857[[#This Row],[2 Security &amp; Safety]]</f>
        <v>9.07111111111111</v>
      </c>
      <c r="BI95" s="43" t="e">
        <f aca="false">AVERAGE(AS95,W95,AK95,BA95,Z95)</f>
        <v>#N/A</v>
      </c>
    </row>
    <row r="96" customFormat="false" ht="15" hidden="false" customHeight="true" outlineLevel="0" collapsed="false">
      <c r="A96" s="41" t="s">
        <v>146</v>
      </c>
      <c r="B96" s="42" t="n">
        <v>4.2</v>
      </c>
      <c r="C96" s="42" t="n">
        <v>3.9</v>
      </c>
      <c r="D96" s="42" t="n">
        <v>2.5</v>
      </c>
      <c r="E96" s="42" t="n">
        <v>3.51269841269841</v>
      </c>
      <c r="F96" s="42" t="n">
        <v>1.4</v>
      </c>
      <c r="G96" s="42" t="n">
        <v>0</v>
      </c>
      <c r="H96" s="42" t="n">
        <v>10</v>
      </c>
      <c r="I96" s="42" t="n">
        <v>7.5</v>
      </c>
      <c r="J96" s="42" t="n">
        <v>9.87339055385294</v>
      </c>
      <c r="K96" s="42" t="n">
        <v>9.82220801179349</v>
      </c>
      <c r="L96" s="42" t="n">
        <f aca="false">AVERAGE(Table27857[[#This Row],[2Bi Disappearance]:[2Bv Terrorism Injured ]])</f>
        <v>7.43911971312929</v>
      </c>
      <c r="M96" s="42" t="n">
        <v>10</v>
      </c>
      <c r="N96" s="42" t="n">
        <v>10</v>
      </c>
      <c r="O96" s="47" t="n">
        <v>5</v>
      </c>
      <c r="P96" s="47" t="n">
        <v>5</v>
      </c>
      <c r="Q96" s="47" t="n">
        <f aca="false">AVERAGE(Table27857[[#This Row],[2Ciii(a) Equal Inheritance Rights: Widows]:[2Ciii(b) Equal Inheritance Rights: Daughters]])</f>
        <v>5</v>
      </c>
      <c r="R96" s="47" t="n">
        <f aca="false">AVERAGE(M96:N96,Q96)</f>
        <v>8.33333333333333</v>
      </c>
      <c r="S96" s="42" t="n">
        <f aca="false">AVERAGE(F96,L96,R96)</f>
        <v>5.72415101548754</v>
      </c>
      <c r="T96" s="42" t="n">
        <v>10</v>
      </c>
      <c r="U96" s="42" t="n">
        <v>10</v>
      </c>
      <c r="V96" s="42" t="n">
        <v>10</v>
      </c>
      <c r="W96" s="42" t="n">
        <f aca="false">AVERAGE(T96:V96)</f>
        <v>10</v>
      </c>
      <c r="X96" s="42" t="n">
        <v>7.5</v>
      </c>
      <c r="Y96" s="42" t="n">
        <v>7.5</v>
      </c>
      <c r="Z96" s="42" t="n">
        <f aca="false">AVERAGE(Table27857[[#This Row],[4A Freedom to establish religious organizations]:[4B Autonomy of religious organizations]])</f>
        <v>7.5</v>
      </c>
      <c r="AA96" s="42" t="n">
        <v>10</v>
      </c>
      <c r="AB96" s="42" t="n">
        <v>10</v>
      </c>
      <c r="AC96" s="42" t="n">
        <v>2.5</v>
      </c>
      <c r="AD96" s="42" t="n">
        <v>5</v>
      </c>
      <c r="AE96" s="42" t="n">
        <v>7.5</v>
      </c>
      <c r="AF96" s="42" t="e">
        <f aca="false">AVERAGE(Table27857[[#This Row],[5Ci Political parties]:[5ciii educational, sporting and cultural organizations]])</f>
        <v>#N/A</v>
      </c>
      <c r="AG96" s="42" t="n">
        <v>7.5</v>
      </c>
      <c r="AH96" s="42" t="n">
        <v>7.5</v>
      </c>
      <c r="AI96" s="42" t="n">
        <v>7.5</v>
      </c>
      <c r="AJ96" s="42" t="e">
        <f aca="false">AVERAGE(Table27857[[#This Row],[5Di Political parties]:[5diii educational, sporting and cultural organizations5]])</f>
        <v>#N/A</v>
      </c>
      <c r="AK96" s="42" t="e">
        <f aca="false">AVERAGE(AA96,AB96,AF96,AJ96)</f>
        <v>#N/A</v>
      </c>
      <c r="AL96" s="42" t="n">
        <v>10</v>
      </c>
      <c r="AM96" s="47" t="n">
        <v>4.66666666666667</v>
      </c>
      <c r="AN96" s="47" t="n">
        <v>2.25</v>
      </c>
      <c r="AO96" s="47" t="n">
        <v>10</v>
      </c>
      <c r="AP96" s="47" t="n">
        <v>10</v>
      </c>
      <c r="AQ96" s="47" t="n">
        <f aca="false">AVERAGE(Table27857[[#This Row],[6Di Access to foreign television (cable/ satellite)]:[6Dii Access to foreign newspapers]])</f>
        <v>10</v>
      </c>
      <c r="AR96" s="47" t="n">
        <v>10</v>
      </c>
      <c r="AS96" s="42" t="n">
        <f aca="false">AVERAGE(AL96:AN96,AQ96:AR96)</f>
        <v>7.38333333333333</v>
      </c>
      <c r="AT96" s="42" t="n">
        <v>10</v>
      </c>
      <c r="AU96" s="42" t="n">
        <v>10</v>
      </c>
      <c r="AV96" s="42" t="n">
        <f aca="false">AVERAGE(Table27857[[#This Row],[7Ai Parental Authority: In marriage]:[7Aii Parental Authority: After divorce]])</f>
        <v>10</v>
      </c>
      <c r="AW96" s="42" t="n">
        <v>10</v>
      </c>
      <c r="AX96" s="42" t="n">
        <v>10</v>
      </c>
      <c r="AY96" s="42" t="n">
        <f aca="false">IFERROR(AVERAGE(AW96:AX96),"-")</f>
        <v>10</v>
      </c>
      <c r="AZ96" s="42" t="n">
        <v>10</v>
      </c>
      <c r="BA96" s="42" t="n">
        <f aca="false">AVERAGE(AV96,AZ96,AY96)</f>
        <v>10</v>
      </c>
      <c r="BB96" s="43" t="n">
        <f aca="false">AVERAGE(Table27857[[#This Row],[RULE OF LAW]],Table27857[[#This Row],[SECURITY &amp; SAFETY]],Table27857[[#This Row],[PERSONAL FREEDOM (minus Security &amp;Safety and Rule of Law)]],Table27857[[#This Row],[PERSONAL FREEDOM (minus Security &amp;Safety and Rule of Law)]])</f>
        <v>6.61004569037982</v>
      </c>
      <c r="BC96" s="44" t="n">
        <v>6.79</v>
      </c>
      <c r="BD96" s="45" t="n">
        <f aca="false">AVERAGE(Table27857[[#This Row],[PERSONAL FREEDOM]:[ECONOMIC FREEDOM]])</f>
        <v>6.70002284518991</v>
      </c>
      <c r="BE96" s="61" t="n">
        <f aca="false">RANK(BF96,$BF$2:$BF$158)</f>
        <v>93</v>
      </c>
      <c r="BF96" s="30" t="n">
        <f aca="false">ROUND(BD96, 2)</f>
        <v>6.7</v>
      </c>
      <c r="BG96" s="43" t="n">
        <f aca="false">Table27857[[#This Row],[1 Rule of Law]]</f>
        <v>3.51269841269841</v>
      </c>
      <c r="BH96" s="43" t="n">
        <f aca="false">Table27857[[#This Row],[2 Security &amp; Safety]]</f>
        <v>5.72415101548754</v>
      </c>
      <c r="BI96" s="43" t="e">
        <f aca="false">AVERAGE(AS96,W96,AK96,BA96,Z96)</f>
        <v>#N/A</v>
      </c>
    </row>
    <row r="97" customFormat="false" ht="15" hidden="false" customHeight="true" outlineLevel="0" collapsed="false">
      <c r="A97" s="41" t="s">
        <v>147</v>
      </c>
      <c r="B97" s="42" t="n">
        <v>4.4</v>
      </c>
      <c r="C97" s="42" t="n">
        <v>4.1</v>
      </c>
      <c r="D97" s="42" t="n">
        <v>3.4</v>
      </c>
      <c r="E97" s="42" t="n">
        <v>3.94603174603175</v>
      </c>
      <c r="F97" s="42" t="n">
        <v>7.4</v>
      </c>
      <c r="G97" s="42" t="n">
        <v>10</v>
      </c>
      <c r="H97" s="42" t="n">
        <v>10</v>
      </c>
      <c r="I97" s="42" t="n">
        <v>5</v>
      </c>
      <c r="J97" s="42" t="n">
        <v>10</v>
      </c>
      <c r="K97" s="42" t="n">
        <v>10</v>
      </c>
      <c r="L97" s="42" t="n">
        <f aca="false">AVERAGE(Table27857[[#This Row],[2Bi Disappearance]:[2Bv Terrorism Injured ]])</f>
        <v>9</v>
      </c>
      <c r="M97" s="42" t="n">
        <v>10</v>
      </c>
      <c r="N97" s="42" t="n">
        <v>10</v>
      </c>
      <c r="O97" s="47" t="n">
        <v>5</v>
      </c>
      <c r="P97" s="47" t="n">
        <v>5</v>
      </c>
      <c r="Q97" s="47" t="n">
        <f aca="false">AVERAGE(Table27857[[#This Row],[2Ciii(a) Equal Inheritance Rights: Widows]:[2Ciii(b) Equal Inheritance Rights: Daughters]])</f>
        <v>5</v>
      </c>
      <c r="R97" s="47" t="n">
        <f aca="false">AVERAGE(M97:N97,Q97)</f>
        <v>8.33333333333333</v>
      </c>
      <c r="S97" s="42" t="n">
        <f aca="false">AVERAGE(F97,L97,R97)</f>
        <v>8.24444444444445</v>
      </c>
      <c r="T97" s="42" t="n">
        <v>5</v>
      </c>
      <c r="U97" s="42" t="n">
        <v>10</v>
      </c>
      <c r="V97" s="42" t="n">
        <v>10</v>
      </c>
      <c r="W97" s="42" t="n">
        <f aca="false">AVERAGE(T97:V97)</f>
        <v>8.33333333333333</v>
      </c>
      <c r="X97" s="42" t="s">
        <v>60</v>
      </c>
      <c r="Y97" s="42" t="s">
        <v>60</v>
      </c>
      <c r="Z97" s="42" t="s">
        <v>60</v>
      </c>
      <c r="AA97" s="42" t="s">
        <v>60</v>
      </c>
      <c r="AB97" s="42" t="s">
        <v>60</v>
      </c>
      <c r="AC97" s="42" t="s">
        <v>60</v>
      </c>
      <c r="AD97" s="42" t="s">
        <v>60</v>
      </c>
      <c r="AE97" s="42" t="s">
        <v>60</v>
      </c>
      <c r="AF97" s="42" t="s">
        <v>60</v>
      </c>
      <c r="AG97" s="42" t="s">
        <v>60</v>
      </c>
      <c r="AH97" s="42" t="s">
        <v>60</v>
      </c>
      <c r="AI97" s="42" t="s">
        <v>60</v>
      </c>
      <c r="AJ97" s="42" t="s">
        <v>60</v>
      </c>
      <c r="AK97" s="42" t="s">
        <v>60</v>
      </c>
      <c r="AL97" s="42" t="n">
        <v>10</v>
      </c>
      <c r="AM97" s="47" t="n">
        <v>4.66666666666667</v>
      </c>
      <c r="AN97" s="47" t="n">
        <v>5.5</v>
      </c>
      <c r="AO97" s="47" t="s">
        <v>60</v>
      </c>
      <c r="AP97" s="47" t="s">
        <v>60</v>
      </c>
      <c r="AQ97" s="47" t="s">
        <v>60</v>
      </c>
      <c r="AR97" s="47" t="s">
        <v>60</v>
      </c>
      <c r="AS97" s="42" t="n">
        <f aca="false">AVERAGE(AL97:AN97,AQ97:AR97)</f>
        <v>6.72222222222222</v>
      </c>
      <c r="AT97" s="42" t="n">
        <v>10</v>
      </c>
      <c r="AU97" s="42" t="n">
        <v>10</v>
      </c>
      <c r="AV97" s="42" t="n">
        <f aca="false">AVERAGE(Table27857[[#This Row],[7Ai Parental Authority: In marriage]:[7Aii Parental Authority: After divorce]])</f>
        <v>10</v>
      </c>
      <c r="AW97" s="42" t="n">
        <v>10</v>
      </c>
      <c r="AX97" s="42" t="n">
        <v>10</v>
      </c>
      <c r="AY97" s="42" t="n">
        <f aca="false">IFERROR(AVERAGE(AW97:AX97),"-")</f>
        <v>10</v>
      </c>
      <c r="AZ97" s="42" t="n">
        <v>10</v>
      </c>
      <c r="BA97" s="42" t="n">
        <f aca="false">AVERAGE(AV97,AZ97,AY97)</f>
        <v>10</v>
      </c>
      <c r="BB97" s="43" t="n">
        <f aca="false">AVERAGE(Table27857[[#This Row],[RULE OF LAW]],Table27857[[#This Row],[SECURITY &amp; SAFETY]],Table27857[[#This Row],[PERSONAL FREEDOM (minus Security &amp;Safety and Rule of Law)]],Table27857[[#This Row],[PERSONAL FREEDOM (minus Security &amp;Safety and Rule of Law)]])</f>
        <v>7.22354497354498</v>
      </c>
      <c r="BC97" s="44" t="n">
        <v>6.63</v>
      </c>
      <c r="BD97" s="45" t="n">
        <f aca="false">AVERAGE(Table27857[[#This Row],[PERSONAL FREEDOM]:[ECONOMIC FREEDOM]])</f>
        <v>6.92677248677249</v>
      </c>
      <c r="BE97" s="61" t="n">
        <f aca="false">RANK(BF97,$BF$2:$BF$158)</f>
        <v>77</v>
      </c>
      <c r="BF97" s="30" t="n">
        <f aca="false">ROUND(BD97, 2)</f>
        <v>6.93</v>
      </c>
      <c r="BG97" s="43" t="n">
        <f aca="false">Table27857[[#This Row],[1 Rule of Law]]</f>
        <v>3.94603174603175</v>
      </c>
      <c r="BH97" s="43" t="n">
        <f aca="false">Table27857[[#This Row],[2 Security &amp; Safety]]</f>
        <v>8.24444444444445</v>
      </c>
      <c r="BI97" s="43" t="n">
        <f aca="false">AVERAGE(AS97,W97,AK97,BA97,Z97)</f>
        <v>8.35185185185185</v>
      </c>
    </row>
    <row r="98" customFormat="false" ht="15" hidden="false" customHeight="true" outlineLevel="0" collapsed="false">
      <c r="A98" s="41" t="s">
        <v>148</v>
      </c>
      <c r="B98" s="42" t="n">
        <v>5.5</v>
      </c>
      <c r="C98" s="42" t="n">
        <v>5.2</v>
      </c>
      <c r="D98" s="42" t="n">
        <v>4.8</v>
      </c>
      <c r="E98" s="42" t="n">
        <v>5.18730158730159</v>
      </c>
      <c r="F98" s="42" t="n">
        <v>6.12</v>
      </c>
      <c r="G98" s="42" t="n">
        <v>10</v>
      </c>
      <c r="H98" s="42" t="n">
        <v>10</v>
      </c>
      <c r="I98" s="42" t="n">
        <v>10</v>
      </c>
      <c r="J98" s="42" t="n">
        <v>10</v>
      </c>
      <c r="K98" s="42" t="n">
        <v>10</v>
      </c>
      <c r="L98" s="42" t="n">
        <f aca="false">AVERAGE(Table27857[[#This Row],[2Bi Disappearance]:[2Bv Terrorism Injured ]])</f>
        <v>10</v>
      </c>
      <c r="M98" s="42" t="n">
        <v>10</v>
      </c>
      <c r="N98" s="42" t="n">
        <v>10</v>
      </c>
      <c r="O98" s="47" t="n">
        <v>10</v>
      </c>
      <c r="P98" s="47" t="n">
        <v>10</v>
      </c>
      <c r="Q98" s="47" t="n">
        <f aca="false">AVERAGE(Table27857[[#This Row],[2Ciii(a) Equal Inheritance Rights: Widows]:[2Ciii(b) Equal Inheritance Rights: Daughters]])</f>
        <v>10</v>
      </c>
      <c r="R98" s="47" t="n">
        <f aca="false">AVERAGE(M98:N98,Q98)</f>
        <v>10</v>
      </c>
      <c r="S98" s="42" t="n">
        <f aca="false">AVERAGE(F98,L98,R98)</f>
        <v>8.70666666666667</v>
      </c>
      <c r="T98" s="42" t="n">
        <v>10</v>
      </c>
      <c r="U98" s="42" t="n">
        <v>10</v>
      </c>
      <c r="V98" s="42" t="n">
        <v>10</v>
      </c>
      <c r="W98" s="42" t="n">
        <f aca="false">AVERAGE(T98:V98)</f>
        <v>10</v>
      </c>
      <c r="X98" s="42" t="n">
        <v>5</v>
      </c>
      <c r="Y98" s="42" t="n">
        <v>5</v>
      </c>
      <c r="Z98" s="42" t="n">
        <f aca="false">AVERAGE(Table27857[[#This Row],[4A Freedom to establish religious organizations]:[4B Autonomy of religious organizations]])</f>
        <v>5</v>
      </c>
      <c r="AA98" s="42" t="n">
        <v>7.5</v>
      </c>
      <c r="AB98" s="42" t="n">
        <v>7.5</v>
      </c>
      <c r="AC98" s="42" t="n">
        <v>7.5</v>
      </c>
      <c r="AD98" s="42" t="n">
        <v>5</v>
      </c>
      <c r="AE98" s="42" t="n">
        <v>10</v>
      </c>
      <c r="AF98" s="42" t="e">
        <f aca="false">AVERAGE(Table27857[[#This Row],[5Ci Political parties]:[5ciii educational, sporting and cultural organizations]])</f>
        <v>#N/A</v>
      </c>
      <c r="AG98" s="42" t="n">
        <v>7.5</v>
      </c>
      <c r="AH98" s="42" t="n">
        <v>10</v>
      </c>
      <c r="AI98" s="42" t="n">
        <v>10</v>
      </c>
      <c r="AJ98" s="42" t="e">
        <f aca="false">AVERAGE(Table27857[[#This Row],[5Di Political parties]:[5diii educational, sporting and cultural organizations5]])</f>
        <v>#N/A</v>
      </c>
      <c r="AK98" s="42" t="n">
        <f aca="false">AVERAGE(AA98,AB98,AF98,AJ98)</f>
        <v>7.91666666666667</v>
      </c>
      <c r="AL98" s="42" t="n">
        <v>10</v>
      </c>
      <c r="AM98" s="47" t="n">
        <v>5.66666666666667</v>
      </c>
      <c r="AN98" s="47" t="n">
        <v>7</v>
      </c>
      <c r="AO98" s="47" t="n">
        <v>10</v>
      </c>
      <c r="AP98" s="47" t="n">
        <v>10</v>
      </c>
      <c r="AQ98" s="47" t="n">
        <f aca="false">AVERAGE(Table27857[[#This Row],[6Di Access to foreign television (cable/ satellite)]:[6Dii Access to foreign newspapers]])</f>
        <v>10</v>
      </c>
      <c r="AR98" s="47" t="n">
        <v>10</v>
      </c>
      <c r="AS98" s="42" t="n">
        <f aca="false">AVERAGE(AL98:AN98,AQ98:AR98)</f>
        <v>8.53333333333334</v>
      </c>
      <c r="AT98" s="42" t="n">
        <v>10</v>
      </c>
      <c r="AU98" s="42" t="n">
        <v>10</v>
      </c>
      <c r="AV98" s="42" t="n">
        <f aca="false">AVERAGE(Table27857[[#This Row],[7Ai Parental Authority: In marriage]:[7Aii Parental Authority: After divorce]])</f>
        <v>10</v>
      </c>
      <c r="AW98" s="42" t="n">
        <v>10</v>
      </c>
      <c r="AX98" s="42" t="n">
        <v>10</v>
      </c>
      <c r="AY98" s="42" t="n">
        <f aca="false">IFERROR(AVERAGE(AW98:AX98),"-")</f>
        <v>10</v>
      </c>
      <c r="AZ98" s="42" t="n">
        <v>10</v>
      </c>
      <c r="BA98" s="42" t="n">
        <f aca="false">AVERAGE(AV98,AZ98,AY98)</f>
        <v>10</v>
      </c>
      <c r="BB98" s="43" t="n">
        <f aca="false">AVERAGE(Table27857[[#This Row],[RULE OF LAW]],Table27857[[#This Row],[SECURITY &amp; SAFETY]],Table27857[[#This Row],[PERSONAL FREEDOM (minus Security &amp;Safety and Rule of Law)]],Table27857[[#This Row],[PERSONAL FREEDOM (minus Security &amp;Safety and Rule of Law)]])</f>
        <v>7.61849206349207</v>
      </c>
      <c r="BC98" s="44" t="n">
        <v>7.19</v>
      </c>
      <c r="BD98" s="45" t="n">
        <f aca="false">AVERAGE(Table27857[[#This Row],[PERSONAL FREEDOM]:[ECONOMIC FREEDOM]])</f>
        <v>7.40424603174603</v>
      </c>
      <c r="BE98" s="61" t="n">
        <f aca="false">RANK(BF98,$BF$2:$BF$158)</f>
        <v>54</v>
      </c>
      <c r="BF98" s="30" t="n">
        <f aca="false">ROUND(BD98, 2)</f>
        <v>7.4</v>
      </c>
      <c r="BG98" s="43" t="n">
        <f aca="false">Table27857[[#This Row],[1 Rule of Law]]</f>
        <v>5.18730158730159</v>
      </c>
      <c r="BH98" s="43" t="n">
        <f aca="false">Table27857[[#This Row],[2 Security &amp; Safety]]</f>
        <v>8.70666666666667</v>
      </c>
      <c r="BI98" s="43" t="n">
        <f aca="false">AVERAGE(AS98,W98,AK98,BA98,Z98)</f>
        <v>8.29</v>
      </c>
    </row>
    <row r="99" customFormat="false" ht="15" hidden="false" customHeight="true" outlineLevel="0" collapsed="false">
      <c r="A99" s="41" t="s">
        <v>149</v>
      </c>
      <c r="B99" s="42" t="s">
        <v>60</v>
      </c>
      <c r="C99" s="42" t="s">
        <v>60</v>
      </c>
      <c r="D99" s="42" t="s">
        <v>60</v>
      </c>
      <c r="E99" s="42" t="n">
        <v>5.206406</v>
      </c>
      <c r="F99" s="42" t="n">
        <v>8.92</v>
      </c>
      <c r="G99" s="42" t="n">
        <v>10</v>
      </c>
      <c r="H99" s="42" t="n">
        <v>10</v>
      </c>
      <c r="I99" s="42" t="n">
        <v>7.5</v>
      </c>
      <c r="J99" s="42" t="n">
        <v>10</v>
      </c>
      <c r="K99" s="42" t="n">
        <v>10</v>
      </c>
      <c r="L99" s="42" t="n">
        <f aca="false">AVERAGE(Table27857[[#This Row],[2Bi Disappearance]:[2Bv Terrorism Injured ]])</f>
        <v>9.5</v>
      </c>
      <c r="M99" s="42" t="s">
        <v>60</v>
      </c>
      <c r="N99" s="42" t="s">
        <v>60</v>
      </c>
      <c r="O99" s="47" t="s">
        <v>60</v>
      </c>
      <c r="P99" s="47" t="s">
        <v>60</v>
      </c>
      <c r="Q99" s="47" t="s">
        <v>60</v>
      </c>
      <c r="R99" s="47" t="s">
        <v>60</v>
      </c>
      <c r="S99" s="42" t="n">
        <f aca="false">AVERAGE(F99,L99,R99)</f>
        <v>9.21</v>
      </c>
      <c r="T99" s="42" t="n">
        <v>10</v>
      </c>
      <c r="U99" s="42" t="n">
        <v>10</v>
      </c>
      <c r="V99" s="42" t="s">
        <v>60</v>
      </c>
      <c r="W99" s="42" t="n">
        <f aca="false">AVERAGE(T99:V99)</f>
        <v>10</v>
      </c>
      <c r="X99" s="42" t="s">
        <v>60</v>
      </c>
      <c r="Y99" s="42" t="s">
        <v>60</v>
      </c>
      <c r="Z99" s="42" t="s">
        <v>60</v>
      </c>
      <c r="AA99" s="42" t="s">
        <v>60</v>
      </c>
      <c r="AB99" s="42" t="s">
        <v>60</v>
      </c>
      <c r="AC99" s="42" t="s">
        <v>60</v>
      </c>
      <c r="AD99" s="42" t="s">
        <v>60</v>
      </c>
      <c r="AE99" s="42" t="s">
        <v>60</v>
      </c>
      <c r="AF99" s="42" t="s">
        <v>60</v>
      </c>
      <c r="AG99" s="42" t="s">
        <v>60</v>
      </c>
      <c r="AH99" s="42" t="s">
        <v>60</v>
      </c>
      <c r="AI99" s="42" t="s">
        <v>60</v>
      </c>
      <c r="AJ99" s="42" t="s">
        <v>60</v>
      </c>
      <c r="AK99" s="42" t="s">
        <v>60</v>
      </c>
      <c r="AL99" s="42" t="n">
        <v>10</v>
      </c>
      <c r="AM99" s="47" t="n">
        <v>6.66666666666667</v>
      </c>
      <c r="AN99" s="47" t="n">
        <v>5.5</v>
      </c>
      <c r="AO99" s="47" t="s">
        <v>60</v>
      </c>
      <c r="AP99" s="47" t="s">
        <v>60</v>
      </c>
      <c r="AQ99" s="47" t="s">
        <v>60</v>
      </c>
      <c r="AR99" s="47" t="s">
        <v>60</v>
      </c>
      <c r="AS99" s="42" t="n">
        <f aca="false">AVERAGE(AL99:AN99,AQ99:AR99)</f>
        <v>7.38888888888889</v>
      </c>
      <c r="AT99" s="42" t="s">
        <v>60</v>
      </c>
      <c r="AU99" s="42" t="s">
        <v>60</v>
      </c>
      <c r="AV99" s="42" t="s">
        <v>60</v>
      </c>
      <c r="AW99" s="42" t="n">
        <v>10</v>
      </c>
      <c r="AX99" s="42" t="n">
        <v>10</v>
      </c>
      <c r="AY99" s="42" t="n">
        <f aca="false">IFERROR(AVERAGE(AW99:AX99),"-")</f>
        <v>10</v>
      </c>
      <c r="AZ99" s="42" t="s">
        <v>60</v>
      </c>
      <c r="BA99" s="42" t="n">
        <f aca="false">AVERAGE(AV99,AZ99,AY99)</f>
        <v>10</v>
      </c>
      <c r="BB99" s="43" t="n">
        <f aca="false">AVERAGE(Table27857[[#This Row],[RULE OF LAW]],Table27857[[#This Row],[SECURITY &amp; SAFETY]],Table27857[[#This Row],[PERSONAL FREEDOM (minus Security &amp;Safety and Rule of Law)]],Table27857[[#This Row],[PERSONAL FREEDOM (minus Security &amp;Safety and Rule of Law)]])</f>
        <v>8.16891631481482</v>
      </c>
      <c r="BC99" s="44" t="n">
        <v>7.18</v>
      </c>
      <c r="BD99" s="45" t="n">
        <f aca="false">AVERAGE(Table27857[[#This Row],[PERSONAL FREEDOM]:[ECONOMIC FREEDOM]])</f>
        <v>7.67445815740741</v>
      </c>
      <c r="BE99" s="61" t="n">
        <f aca="false">RANK(BF99,$BF$2:$BF$158)</f>
        <v>44</v>
      </c>
      <c r="BF99" s="30" t="n">
        <f aca="false">ROUND(BD99, 2)</f>
        <v>7.67</v>
      </c>
      <c r="BG99" s="43" t="n">
        <f aca="false">Table27857[[#This Row],[1 Rule of Law]]</f>
        <v>5.206406</v>
      </c>
      <c r="BH99" s="43" t="n">
        <f aca="false">Table27857[[#This Row],[2 Security &amp; Safety]]</f>
        <v>9.21</v>
      </c>
      <c r="BI99" s="43" t="n">
        <f aca="false">AVERAGE(AS99,W99,AK99,BA99,Z99)</f>
        <v>9.12962962962963</v>
      </c>
    </row>
    <row r="100" customFormat="false" ht="15" hidden="false" customHeight="true" outlineLevel="0" collapsed="false">
      <c r="A100" s="41" t="s">
        <v>150</v>
      </c>
      <c r="B100" s="42" t="n">
        <v>2.7</v>
      </c>
      <c r="C100" s="42" t="n">
        <v>5</v>
      </c>
      <c r="D100" s="42" t="n">
        <v>3.5</v>
      </c>
      <c r="E100" s="42" t="n">
        <v>3.73809523809524</v>
      </c>
      <c r="F100" s="42" t="n">
        <v>9.12</v>
      </c>
      <c r="G100" s="42" t="n">
        <v>5</v>
      </c>
      <c r="H100" s="42" t="n">
        <v>10</v>
      </c>
      <c r="I100" s="42" t="n">
        <v>5</v>
      </c>
      <c r="J100" s="42" t="n">
        <v>10</v>
      </c>
      <c r="K100" s="42" t="n">
        <v>10</v>
      </c>
      <c r="L100" s="42" t="n">
        <f aca="false">AVERAGE(Table27857[[#This Row],[2Bi Disappearance]:[2Bv Terrorism Injured ]])</f>
        <v>8</v>
      </c>
      <c r="M100" s="42" t="n">
        <v>10</v>
      </c>
      <c r="N100" s="42" t="n">
        <v>10</v>
      </c>
      <c r="O100" s="47" t="n">
        <v>0</v>
      </c>
      <c r="P100" s="47" t="n">
        <v>0</v>
      </c>
      <c r="Q100" s="47" t="n">
        <f aca="false">AVERAGE(Table27857[[#This Row],[2Ciii(a) Equal Inheritance Rights: Widows]:[2Ciii(b) Equal Inheritance Rights: Daughters]])</f>
        <v>0</v>
      </c>
      <c r="R100" s="47" t="n">
        <f aca="false">AVERAGE(M100:N100,Q100)</f>
        <v>6.66666666666667</v>
      </c>
      <c r="S100" s="42" t="n">
        <f aca="false">AVERAGE(F100,L100,R100)</f>
        <v>7.92888888888889</v>
      </c>
      <c r="T100" s="42" t="n">
        <v>5</v>
      </c>
      <c r="U100" s="42" t="n">
        <v>10</v>
      </c>
      <c r="V100" s="42" t="n">
        <v>10</v>
      </c>
      <c r="W100" s="42" t="n">
        <f aca="false">AVERAGE(T100:V100)</f>
        <v>8.33333333333333</v>
      </c>
      <c r="X100" s="42" t="n">
        <v>2.5</v>
      </c>
      <c r="Y100" s="42" t="n">
        <v>2.5</v>
      </c>
      <c r="Z100" s="42" t="n">
        <f aca="false">AVERAGE(Table27857[[#This Row],[4A Freedom to establish religious organizations]:[4B Autonomy of religious organizations]])</f>
        <v>2.5</v>
      </c>
      <c r="AA100" s="42" t="n">
        <v>7.5</v>
      </c>
      <c r="AB100" s="42" t="n">
        <v>7.5</v>
      </c>
      <c r="AC100" s="42" t="n">
        <v>7.5</v>
      </c>
      <c r="AD100" s="42" t="n">
        <v>7.5</v>
      </c>
      <c r="AE100" s="42" t="n">
        <v>7.5</v>
      </c>
      <c r="AF100" s="42" t="e">
        <f aca="false">AVERAGE(Table27857[[#This Row],[5Ci Political parties]:[5ciii educational, sporting and cultural organizations]])</f>
        <v>#N/A</v>
      </c>
      <c r="AG100" s="42" t="n">
        <v>10</v>
      </c>
      <c r="AH100" s="42" t="n">
        <v>5</v>
      </c>
      <c r="AI100" s="42" t="n">
        <v>7.5</v>
      </c>
      <c r="AJ100" s="42" t="e">
        <f aca="false">AVERAGE(Table27857[[#This Row],[5Di Political parties]:[5diii educational, sporting and cultural organizations5]])</f>
        <v>#N/A</v>
      </c>
      <c r="AK100" s="42" t="e">
        <f aca="false">AVERAGE(AA100,AB100,AF100,AJ100)</f>
        <v>#N/A</v>
      </c>
      <c r="AL100" s="42" t="n">
        <v>10</v>
      </c>
      <c r="AM100" s="47" t="n">
        <v>2</v>
      </c>
      <c r="AN100" s="47" t="n">
        <v>4</v>
      </c>
      <c r="AO100" s="47" t="n">
        <v>10</v>
      </c>
      <c r="AP100" s="47" t="n">
        <v>7.5</v>
      </c>
      <c r="AQ100" s="47" t="n">
        <f aca="false">AVERAGE(Table27857[[#This Row],[6Di Access to foreign television (cable/ satellite)]:[6Dii Access to foreign newspapers]])</f>
        <v>8.75</v>
      </c>
      <c r="AR100" s="47" t="n">
        <v>7.5</v>
      </c>
      <c r="AS100" s="42" t="n">
        <f aca="false">AVERAGE(AL100:AN100,AQ100:AR100)</f>
        <v>6.45</v>
      </c>
      <c r="AT100" s="42" t="n">
        <v>5</v>
      </c>
      <c r="AU100" s="42" t="n">
        <v>5</v>
      </c>
      <c r="AV100" s="42" t="n">
        <f aca="false">AVERAGE(Table27857[[#This Row],[7Ai Parental Authority: In marriage]:[7Aii Parental Authority: After divorce]])</f>
        <v>5</v>
      </c>
      <c r="AW100" s="42" t="n">
        <v>0</v>
      </c>
      <c r="AX100" s="42" t="n">
        <v>0</v>
      </c>
      <c r="AY100" s="42" t="n">
        <f aca="false">IFERROR(AVERAGE(AW100:AX100),"-")</f>
        <v>0</v>
      </c>
      <c r="AZ100" s="42" t="n">
        <v>5</v>
      </c>
      <c r="BA100" s="42" t="n">
        <f aca="false">AVERAGE(AV100,AZ100,AY100)</f>
        <v>3.33333333333333</v>
      </c>
      <c r="BB100" s="43" t="n">
        <f aca="false">AVERAGE(Table27857[[#This Row],[RULE OF LAW]],Table27857[[#This Row],[SECURITY &amp; SAFETY]],Table27857[[#This Row],[PERSONAL FREEDOM (minus Security &amp;Safety and Rule of Law)]],Table27857[[#This Row],[PERSONAL FREEDOM (minus Security &amp;Safety and Rule of Law)]])</f>
        <v>5.7284126984127</v>
      </c>
      <c r="BC100" s="44" t="n">
        <v>6.46</v>
      </c>
      <c r="BD100" s="45" t="n">
        <f aca="false">AVERAGE(Table27857[[#This Row],[PERSONAL FREEDOM]:[ECONOMIC FREEDOM]])</f>
        <v>6.09420634920635</v>
      </c>
      <c r="BE100" s="61" t="n">
        <f aca="false">RANK(BF100,$BF$2:$BF$158)</f>
        <v>127</v>
      </c>
      <c r="BF100" s="30" t="n">
        <f aca="false">ROUND(BD100, 2)</f>
        <v>6.09</v>
      </c>
      <c r="BG100" s="43" t="n">
        <f aca="false">Table27857[[#This Row],[1 Rule of Law]]</f>
        <v>3.73809523809524</v>
      </c>
      <c r="BH100" s="43" t="n">
        <f aca="false">Table27857[[#This Row],[2 Security &amp; Safety]]</f>
        <v>7.92888888888889</v>
      </c>
      <c r="BI100" s="43" t="e">
        <f aca="false">AVERAGE(AS100,W100,AK100,BA100,Z100)</f>
        <v>#N/A</v>
      </c>
    </row>
    <row r="101" customFormat="false" ht="15" hidden="false" customHeight="true" outlineLevel="0" collapsed="false">
      <c r="A101" s="41" t="s">
        <v>151</v>
      </c>
      <c r="B101" s="42" t="s">
        <v>60</v>
      </c>
      <c r="C101" s="42" t="s">
        <v>60</v>
      </c>
      <c r="D101" s="42" t="s">
        <v>60</v>
      </c>
      <c r="E101" s="42" t="n">
        <v>4.328525</v>
      </c>
      <c r="F101" s="42" t="n">
        <v>5.04</v>
      </c>
      <c r="G101" s="42" t="n">
        <v>10</v>
      </c>
      <c r="H101" s="42" t="n">
        <v>9.68514464580914</v>
      </c>
      <c r="I101" s="42" t="n">
        <v>2.5</v>
      </c>
      <c r="J101" s="42" t="n">
        <v>9.53401407579752</v>
      </c>
      <c r="K101" s="42" t="n">
        <v>9.41814730545529</v>
      </c>
      <c r="L101" s="42" t="n">
        <f aca="false">AVERAGE(Table27857[[#This Row],[2Bi Disappearance]:[2Bv Terrorism Injured ]])</f>
        <v>8.22746120541239</v>
      </c>
      <c r="M101" s="42" t="n">
        <v>10</v>
      </c>
      <c r="N101" s="42" t="n">
        <v>10</v>
      </c>
      <c r="O101" s="47" t="n">
        <v>5</v>
      </c>
      <c r="P101" s="47" t="n">
        <v>5</v>
      </c>
      <c r="Q101" s="47" t="n">
        <f aca="false">AVERAGE(Table27857[[#This Row],[2Ciii(a) Equal Inheritance Rights: Widows]:[2Ciii(b) Equal Inheritance Rights: Daughters]])</f>
        <v>5</v>
      </c>
      <c r="R101" s="47" t="n">
        <f aca="false">AVERAGE(M101:N101,Q101)</f>
        <v>8.33333333333333</v>
      </c>
      <c r="S101" s="42" t="n">
        <f aca="false">AVERAGE(F101,L101,R101)</f>
        <v>7.20026484624858</v>
      </c>
      <c r="T101" s="42" t="n">
        <v>10</v>
      </c>
      <c r="U101" s="42" t="n">
        <v>0</v>
      </c>
      <c r="V101" s="42" t="n">
        <v>5</v>
      </c>
      <c r="W101" s="42" t="n">
        <f aca="false">AVERAGE(T101:V101)</f>
        <v>5</v>
      </c>
      <c r="X101" s="42" t="n">
        <v>10</v>
      </c>
      <c r="Y101" s="42" t="n">
        <v>7.5</v>
      </c>
      <c r="Z101" s="42" t="n">
        <f aca="false">AVERAGE(Table27857[[#This Row],[4A Freedom to establish religious organizations]:[4B Autonomy of religious organizations]])</f>
        <v>8.75</v>
      </c>
      <c r="AA101" s="42" t="n">
        <v>10</v>
      </c>
      <c r="AB101" s="42" t="n">
        <v>10</v>
      </c>
      <c r="AC101" s="42" t="n">
        <v>7.5</v>
      </c>
      <c r="AD101" s="42" t="n">
        <v>7.5</v>
      </c>
      <c r="AE101" s="42" t="n">
        <v>7.5</v>
      </c>
      <c r="AF101" s="42" t="e">
        <f aca="false">AVERAGE(Table27857[[#This Row],[5Ci Political parties]:[5ciii educational, sporting and cultural organizations]])</f>
        <v>#N/A</v>
      </c>
      <c r="AG101" s="42" t="n">
        <v>10</v>
      </c>
      <c r="AH101" s="42" t="n">
        <v>7.5</v>
      </c>
      <c r="AI101" s="42" t="n">
        <v>10</v>
      </c>
      <c r="AJ101" s="42" t="e">
        <f aca="false">AVERAGE(Table27857[[#This Row],[5Di Political parties]:[5diii educational, sporting and cultural organizations5]])</f>
        <v>#N/A</v>
      </c>
      <c r="AK101" s="42" t="e">
        <f aca="false">AVERAGE(AA101,AB101,AF101,AJ101)</f>
        <v>#N/A</v>
      </c>
      <c r="AL101" s="42" t="n">
        <v>10</v>
      </c>
      <c r="AM101" s="47" t="n">
        <v>5.66666666666667</v>
      </c>
      <c r="AN101" s="47" t="n">
        <v>5.75</v>
      </c>
      <c r="AO101" s="47" t="n">
        <v>10</v>
      </c>
      <c r="AP101" s="47" t="n">
        <v>10</v>
      </c>
      <c r="AQ101" s="47" t="n">
        <f aca="false">AVERAGE(Table27857[[#This Row],[6Di Access to foreign television (cable/ satellite)]:[6Dii Access to foreign newspapers]])</f>
        <v>10</v>
      </c>
      <c r="AR101" s="47" t="n">
        <v>10</v>
      </c>
      <c r="AS101" s="42" t="n">
        <f aca="false">AVERAGE(AL101:AN101,AQ101:AR101)</f>
        <v>8.28333333333334</v>
      </c>
      <c r="AT101" s="42" t="n">
        <v>10</v>
      </c>
      <c r="AU101" s="42" t="n">
        <v>10</v>
      </c>
      <c r="AV101" s="42" t="n">
        <f aca="false">AVERAGE(Table27857[[#This Row],[7Ai Parental Authority: In marriage]:[7Aii Parental Authority: After divorce]])</f>
        <v>10</v>
      </c>
      <c r="AW101" s="42" t="n">
        <v>0</v>
      </c>
      <c r="AX101" s="42" t="n">
        <v>0</v>
      </c>
      <c r="AY101" s="42" t="n">
        <f aca="false">IFERROR(AVERAGE(AW101:AX101),"-")</f>
        <v>0</v>
      </c>
      <c r="AZ101" s="42" t="n">
        <v>10</v>
      </c>
      <c r="BA101" s="42" t="n">
        <f aca="false">AVERAGE(AV101,AZ101,AY101)</f>
        <v>6.66666666666667</v>
      </c>
      <c r="BB101" s="43" t="n">
        <f aca="false">AVERAGE(Table27857[[#This Row],[RULE OF LAW]],Table27857[[#This Row],[SECURITY &amp; SAFETY]],Table27857[[#This Row],[PERSONAL FREEDOM (minus Security &amp;Safety and Rule of Law)]],Table27857[[#This Row],[PERSONAL FREEDOM (minus Security &amp;Safety and Rule of Law)]])</f>
        <v>6.66886412822881</v>
      </c>
      <c r="BC101" s="44" t="n">
        <v>5.87</v>
      </c>
      <c r="BD101" s="45" t="n">
        <f aca="false">AVERAGE(Table27857[[#This Row],[PERSONAL FREEDOM]:[ECONOMIC FREEDOM]])</f>
        <v>6.26943206411441</v>
      </c>
      <c r="BE101" s="61" t="n">
        <f aca="false">RANK(BF101,$BF$2:$BF$158)</f>
        <v>121</v>
      </c>
      <c r="BF101" s="30" t="n">
        <f aca="false">ROUND(BD101, 2)</f>
        <v>6.27</v>
      </c>
      <c r="BG101" s="43" t="n">
        <f aca="false">Table27857[[#This Row],[1 Rule of Law]]</f>
        <v>4.328525</v>
      </c>
      <c r="BH101" s="43" t="n">
        <f aca="false">Table27857[[#This Row],[2 Security &amp; Safety]]</f>
        <v>7.20026484624858</v>
      </c>
      <c r="BI101" s="43" t="e">
        <f aca="false">AVERAGE(AS101,W101,AK101,BA101,Z101)</f>
        <v>#N/A</v>
      </c>
    </row>
    <row r="102" customFormat="false" ht="15" hidden="false" customHeight="true" outlineLevel="0" collapsed="false">
      <c r="A102" s="41" t="s">
        <v>152</v>
      </c>
      <c r="B102" s="42" t="n">
        <v>2.1</v>
      </c>
      <c r="C102" s="42" t="n">
        <v>3.9</v>
      </c>
      <c r="D102" s="42" t="n">
        <v>3.2</v>
      </c>
      <c r="E102" s="42" t="n">
        <v>3.08730158730159</v>
      </c>
      <c r="F102" s="42" t="n">
        <v>3.92</v>
      </c>
      <c r="G102" s="42" t="n">
        <v>5</v>
      </c>
      <c r="H102" s="42" t="n">
        <v>8.32024220069108</v>
      </c>
      <c r="I102" s="42" t="n">
        <v>2.5</v>
      </c>
      <c r="J102" s="42" t="n">
        <v>9.95596140601063</v>
      </c>
      <c r="K102" s="42" t="n">
        <v>9.90374421599466</v>
      </c>
      <c r="L102" s="42" t="n">
        <f aca="false">AVERAGE(Table27857[[#This Row],[2Bi Disappearance]:[2Bv Terrorism Injured ]])</f>
        <v>7.13598956453927</v>
      </c>
      <c r="M102" s="42" t="n">
        <v>10</v>
      </c>
      <c r="N102" s="42" t="n">
        <v>10</v>
      </c>
      <c r="O102" s="47" t="n">
        <v>0</v>
      </c>
      <c r="P102" s="47" t="n">
        <v>5</v>
      </c>
      <c r="Q102" s="47" t="n">
        <f aca="false">AVERAGE(Table27857[[#This Row],[2Ciii(a) Equal Inheritance Rights: Widows]:[2Ciii(b) Equal Inheritance Rights: Daughters]])</f>
        <v>2.5</v>
      </c>
      <c r="R102" s="47" t="n">
        <f aca="false">AVERAGE(M102:N102,Q102)</f>
        <v>7.5</v>
      </c>
      <c r="S102" s="42" t="n">
        <f aca="false">AVERAGE(F102,L102,R102)</f>
        <v>6.18532985484643</v>
      </c>
      <c r="T102" s="42" t="n">
        <v>0</v>
      </c>
      <c r="U102" s="42" t="n">
        <v>0</v>
      </c>
      <c r="V102" s="42" t="n">
        <v>5</v>
      </c>
      <c r="W102" s="42" t="n">
        <f aca="false">AVERAGE(T102:V102)</f>
        <v>1.66666666666667</v>
      </c>
      <c r="X102" s="42" t="n">
        <v>2.5</v>
      </c>
      <c r="Y102" s="42" t="n">
        <v>5</v>
      </c>
      <c r="Z102" s="42" t="n">
        <f aca="false">AVERAGE(Table27857[[#This Row],[4A Freedom to establish religious organizations]:[4B Autonomy of religious organizations]])</f>
        <v>3.75</v>
      </c>
      <c r="AA102" s="42" t="n">
        <v>0</v>
      </c>
      <c r="AB102" s="42" t="n">
        <v>0</v>
      </c>
      <c r="AC102" s="42" t="n">
        <v>7.5</v>
      </c>
      <c r="AD102" s="42" t="n">
        <v>5</v>
      </c>
      <c r="AE102" s="42" t="n">
        <v>5</v>
      </c>
      <c r="AF102" s="42" t="e">
        <f aca="false">AVERAGE(Table27857[[#This Row],[5Ci Political parties]:[5ciii educational, sporting and cultural organizations]])</f>
        <v>#N/A</v>
      </c>
      <c r="AG102" s="42" t="n">
        <v>7.5</v>
      </c>
      <c r="AH102" s="42" t="n">
        <v>2.5</v>
      </c>
      <c r="AI102" s="42" t="n">
        <v>2.5</v>
      </c>
      <c r="AJ102" s="42" t="e">
        <f aca="false">AVERAGE(Table27857[[#This Row],[5Di Political parties]:[5diii educational, sporting and cultural organizations5]])</f>
        <v>#N/A</v>
      </c>
      <c r="AK102" s="42" t="e">
        <f aca="false">AVERAGE(AA102,AB102,AF102,AJ102)</f>
        <v>#N/A</v>
      </c>
      <c r="AL102" s="42" t="n">
        <v>10</v>
      </c>
      <c r="AM102" s="47" t="n">
        <v>2.66666666666667</v>
      </c>
      <c r="AN102" s="47" t="n">
        <v>4</v>
      </c>
      <c r="AO102" s="47" t="n">
        <v>7.5</v>
      </c>
      <c r="AP102" s="47" t="n">
        <v>7.5</v>
      </c>
      <c r="AQ102" s="47" t="n">
        <f aca="false">AVERAGE(Table27857[[#This Row],[6Di Access to foreign television (cable/ satellite)]:[6Dii Access to foreign newspapers]])</f>
        <v>7.5</v>
      </c>
      <c r="AR102" s="47" t="n">
        <v>5</v>
      </c>
      <c r="AS102" s="42" t="n">
        <f aca="false">AVERAGE(AL102:AN102,AQ102:AR102)</f>
        <v>5.83333333333333</v>
      </c>
      <c r="AT102" s="42" t="n">
        <v>0</v>
      </c>
      <c r="AU102" s="42" t="n">
        <v>5</v>
      </c>
      <c r="AV102" s="42" t="n">
        <f aca="false">AVERAGE(Table27857[[#This Row],[7Ai Parental Authority: In marriage]:[7Aii Parental Authority: After divorce]])</f>
        <v>2.5</v>
      </c>
      <c r="AW102" s="42" t="n">
        <v>0</v>
      </c>
      <c r="AX102" s="42" t="n">
        <v>10</v>
      </c>
      <c r="AY102" s="42" t="n">
        <f aca="false">IFERROR(AVERAGE(AW102:AX102),"-")</f>
        <v>5</v>
      </c>
      <c r="AZ102" s="42" t="n">
        <v>10</v>
      </c>
      <c r="BA102" s="42" t="n">
        <f aca="false">AVERAGE(AV102,AZ102,AY102)</f>
        <v>5.83333333333333</v>
      </c>
      <c r="BB102" s="43" t="n">
        <f aca="false">AVERAGE(Table27857[[#This Row],[RULE OF LAW]],Table27857[[#This Row],[SECURITY &amp; SAFETY]],Table27857[[#This Row],[PERSONAL FREEDOM (minus Security &amp;Safety and Rule of Law)]],Table27857[[#This Row],[PERSONAL FREEDOM (minus Security &amp;Safety and Rule of Law)]])</f>
        <v>4.27649119387034</v>
      </c>
      <c r="BC102" s="44" t="n">
        <v>5.56</v>
      </c>
      <c r="BD102" s="45" t="n">
        <f aca="false">AVERAGE(Table27857[[#This Row],[PERSONAL FREEDOM]:[ECONOMIC FREEDOM]])</f>
        <v>4.91824559693517</v>
      </c>
      <c r="BE102" s="61" t="n">
        <f aca="false">RANK(BF102,$BF$2:$BF$158)</f>
        <v>152</v>
      </c>
      <c r="BF102" s="30" t="n">
        <f aca="false">ROUND(BD102, 2)</f>
        <v>4.92</v>
      </c>
      <c r="BG102" s="43" t="n">
        <f aca="false">Table27857[[#This Row],[1 Rule of Law]]</f>
        <v>3.08730158730159</v>
      </c>
      <c r="BH102" s="43" t="n">
        <f aca="false">Table27857[[#This Row],[2 Security &amp; Safety]]</f>
        <v>6.18532985484643</v>
      </c>
      <c r="BI102" s="43" t="e">
        <f aca="false">AVERAGE(AS102,W102,AK102,BA102,Z102)</f>
        <v>#N/A</v>
      </c>
    </row>
    <row r="103" customFormat="false" ht="15" hidden="false" customHeight="true" outlineLevel="0" collapsed="false">
      <c r="A103" s="41" t="s">
        <v>153</v>
      </c>
      <c r="B103" s="42" t="s">
        <v>60</v>
      </c>
      <c r="C103" s="42" t="s">
        <v>60</v>
      </c>
      <c r="D103" s="42" t="s">
        <v>60</v>
      </c>
      <c r="E103" s="42" t="n">
        <v>5.578389</v>
      </c>
      <c r="F103" s="42" t="n">
        <v>3.12</v>
      </c>
      <c r="G103" s="42" t="n">
        <v>10</v>
      </c>
      <c r="H103" s="42" t="n">
        <v>10</v>
      </c>
      <c r="I103" s="42" t="n">
        <v>7.5</v>
      </c>
      <c r="J103" s="42" t="n">
        <v>10</v>
      </c>
      <c r="K103" s="42" t="n">
        <v>10</v>
      </c>
      <c r="L103" s="42" t="n">
        <f aca="false">AVERAGE(Table27857[[#This Row],[2Bi Disappearance]:[2Bv Terrorism Injured ]])</f>
        <v>9.5</v>
      </c>
      <c r="M103" s="42" t="n">
        <v>10</v>
      </c>
      <c r="N103" s="42" t="n">
        <v>10</v>
      </c>
      <c r="O103" s="47" t="n">
        <v>5</v>
      </c>
      <c r="P103" s="47" t="n">
        <v>5</v>
      </c>
      <c r="Q103" s="47" t="n">
        <f aca="false">AVERAGE(Table27857[[#This Row],[2Ciii(a) Equal Inheritance Rights: Widows]:[2Ciii(b) Equal Inheritance Rights: Daughters]])</f>
        <v>5</v>
      </c>
      <c r="R103" s="47" t="n">
        <f aca="false">AVERAGE(M103:N103,Q103)</f>
        <v>8.33333333333333</v>
      </c>
      <c r="S103" s="42" t="n">
        <f aca="false">AVERAGE(F103,L103,R103)</f>
        <v>6.98444444444445</v>
      </c>
      <c r="T103" s="42" t="n">
        <v>10</v>
      </c>
      <c r="U103" s="42" t="n">
        <v>10</v>
      </c>
      <c r="V103" s="42" t="n">
        <v>10</v>
      </c>
      <c r="W103" s="42" t="n">
        <f aca="false">AVERAGE(T103:V103)</f>
        <v>10</v>
      </c>
      <c r="X103" s="42" t="n">
        <v>7.5</v>
      </c>
      <c r="Y103" s="42" t="n">
        <v>7.5</v>
      </c>
      <c r="Z103" s="42" t="n">
        <f aca="false">AVERAGE(Table27857[[#This Row],[4A Freedom to establish religious organizations]:[4B Autonomy of religious organizations]])</f>
        <v>7.5</v>
      </c>
      <c r="AA103" s="42" t="n">
        <v>7.5</v>
      </c>
      <c r="AB103" s="42" t="n">
        <v>7.5</v>
      </c>
      <c r="AC103" s="42" t="n">
        <v>7.5</v>
      </c>
      <c r="AD103" s="42" t="n">
        <v>7.5</v>
      </c>
      <c r="AE103" s="42" t="n">
        <v>7.5</v>
      </c>
      <c r="AF103" s="42" t="e">
        <f aca="false">AVERAGE(Table27857[[#This Row],[5Ci Political parties]:[5ciii educational, sporting and cultural organizations]])</f>
        <v>#N/A</v>
      </c>
      <c r="AG103" s="42" t="n">
        <v>7.5</v>
      </c>
      <c r="AH103" s="42" t="n">
        <v>7.5</v>
      </c>
      <c r="AI103" s="42" t="n">
        <v>7.5</v>
      </c>
      <c r="AJ103" s="42" t="e">
        <f aca="false">AVERAGE(Table27857[[#This Row],[5Di Political parties]:[5diii educational, sporting and cultural organizations5]])</f>
        <v>#N/A</v>
      </c>
      <c r="AK103" s="42" t="e">
        <f aca="false">AVERAGE(AA103,AB103,AF103,AJ103)</f>
        <v>#N/A</v>
      </c>
      <c r="AL103" s="42" t="n">
        <v>10</v>
      </c>
      <c r="AM103" s="47" t="n">
        <v>7</v>
      </c>
      <c r="AN103" s="47" t="n">
        <v>7</v>
      </c>
      <c r="AO103" s="47" t="n">
        <v>7.5</v>
      </c>
      <c r="AP103" s="47" t="n">
        <v>7.5</v>
      </c>
      <c r="AQ103" s="47" t="n">
        <f aca="false">AVERAGE(Table27857[[#This Row],[6Di Access to foreign television (cable/ satellite)]:[6Dii Access to foreign newspapers]])</f>
        <v>7.5</v>
      </c>
      <c r="AR103" s="47" t="n">
        <v>7.5</v>
      </c>
      <c r="AS103" s="42" t="n">
        <f aca="false">AVERAGE(AL103:AN103,AQ103:AR103)</f>
        <v>7.8</v>
      </c>
      <c r="AT103" s="42" t="n">
        <v>10</v>
      </c>
      <c r="AU103" s="42" t="n">
        <v>10</v>
      </c>
      <c r="AV103" s="42" t="n">
        <f aca="false">AVERAGE(Table27857[[#This Row],[7Ai Parental Authority: In marriage]:[7Aii Parental Authority: After divorce]])</f>
        <v>10</v>
      </c>
      <c r="AW103" s="42" t="n">
        <v>0</v>
      </c>
      <c r="AX103" s="42" t="n">
        <v>10</v>
      </c>
      <c r="AY103" s="42" t="n">
        <f aca="false">IFERROR(AVERAGE(AW103:AX103),"-")</f>
        <v>5</v>
      </c>
      <c r="AZ103" s="42" t="n">
        <v>10</v>
      </c>
      <c r="BA103" s="42" t="n">
        <f aca="false">AVERAGE(AV103,AZ103,AY103)</f>
        <v>8.33333333333333</v>
      </c>
      <c r="BB103" s="43" t="n">
        <f aca="false">AVERAGE(Table27857[[#This Row],[RULE OF LAW]],Table27857[[#This Row],[SECURITY &amp; SAFETY]],Table27857[[#This Row],[PERSONAL FREEDOM (minus Security &amp;Safety and Rule of Law)]],Table27857[[#This Row],[PERSONAL FREEDOM (minus Security &amp;Safety and Rule of Law)]])</f>
        <v>7.25404169444444</v>
      </c>
      <c r="BC103" s="44" t="n">
        <v>6.68</v>
      </c>
      <c r="BD103" s="45" t="n">
        <f aca="false">AVERAGE(Table27857[[#This Row],[PERSONAL FREEDOM]:[ECONOMIC FREEDOM]])</f>
        <v>6.96702084722222</v>
      </c>
      <c r="BE103" s="61" t="n">
        <f aca="false">RANK(BF103,$BF$2:$BF$158)</f>
        <v>75</v>
      </c>
      <c r="BF103" s="30" t="n">
        <f aca="false">ROUND(BD103, 2)</f>
        <v>6.97</v>
      </c>
      <c r="BG103" s="43" t="n">
        <f aca="false">Table27857[[#This Row],[1 Rule of Law]]</f>
        <v>5.578389</v>
      </c>
      <c r="BH103" s="43" t="n">
        <f aca="false">Table27857[[#This Row],[2 Security &amp; Safety]]</f>
        <v>6.98444444444445</v>
      </c>
      <c r="BI103" s="43" t="e">
        <f aca="false">AVERAGE(AS103,W103,AK103,BA103,Z103)</f>
        <v>#N/A</v>
      </c>
    </row>
    <row r="104" customFormat="false" ht="15" hidden="false" customHeight="true" outlineLevel="0" collapsed="false">
      <c r="A104" s="41" t="s">
        <v>154</v>
      </c>
      <c r="B104" s="42" t="n">
        <v>4.9</v>
      </c>
      <c r="C104" s="42" t="n">
        <v>4.2</v>
      </c>
      <c r="D104" s="42" t="n">
        <v>4.3</v>
      </c>
      <c r="E104" s="42" t="n">
        <v>4.45555555555556</v>
      </c>
      <c r="F104" s="42" t="n">
        <v>9.64</v>
      </c>
      <c r="G104" s="42" t="n">
        <v>10</v>
      </c>
      <c r="H104" s="42" t="n">
        <v>10</v>
      </c>
      <c r="I104" s="42" t="n">
        <v>7.5</v>
      </c>
      <c r="J104" s="42" t="n">
        <v>9.92814796604316</v>
      </c>
      <c r="K104" s="42" t="n">
        <v>9.36770210117981</v>
      </c>
      <c r="L104" s="42" t="n">
        <f aca="false">AVERAGE(Table27857[[#This Row],[2Bi Disappearance]:[2Bv Terrorism Injured ]])</f>
        <v>9.35917001344459</v>
      </c>
      <c r="M104" s="42" t="n">
        <v>10</v>
      </c>
      <c r="N104" s="42" t="n">
        <v>7.5</v>
      </c>
      <c r="O104" s="47" t="n">
        <v>10</v>
      </c>
      <c r="P104" s="47" t="n">
        <v>10</v>
      </c>
      <c r="Q104" s="47" t="n">
        <f aca="false">AVERAGE(Table27857[[#This Row],[2Ciii(a) Equal Inheritance Rights: Widows]:[2Ciii(b) Equal Inheritance Rights: Daughters]])</f>
        <v>10</v>
      </c>
      <c r="R104" s="47" t="n">
        <f aca="false">AVERAGE(M104:N104,Q104)</f>
        <v>9.16666666666667</v>
      </c>
      <c r="S104" s="42" t="n">
        <f aca="false">AVERAGE(F104,L104,R104)</f>
        <v>9.38861222670375</v>
      </c>
      <c r="T104" s="42" t="n">
        <v>10</v>
      </c>
      <c r="U104" s="42" t="n">
        <v>10</v>
      </c>
      <c r="V104" s="42" t="n">
        <v>5</v>
      </c>
      <c r="W104" s="42" t="n">
        <f aca="false">AVERAGE(T104:V104)</f>
        <v>8.33333333333333</v>
      </c>
      <c r="X104" s="42" t="n">
        <v>7.5</v>
      </c>
      <c r="Y104" s="42" t="n">
        <v>5</v>
      </c>
      <c r="Z104" s="42" t="n">
        <f aca="false">AVERAGE(Table27857[[#This Row],[4A Freedom to establish religious organizations]:[4B Autonomy of religious organizations]])</f>
        <v>6.25</v>
      </c>
      <c r="AA104" s="42" t="n">
        <v>7.5</v>
      </c>
      <c r="AB104" s="42" t="n">
        <v>7.5</v>
      </c>
      <c r="AC104" s="42" t="n">
        <v>5</v>
      </c>
      <c r="AD104" s="42" t="n">
        <v>5</v>
      </c>
      <c r="AE104" s="42" t="n">
        <v>5</v>
      </c>
      <c r="AF104" s="42" t="e">
        <f aca="false">AVERAGE(Table27857[[#This Row],[5Ci Political parties]:[5ciii educational, sporting and cultural organizations]])</f>
        <v>#N/A</v>
      </c>
      <c r="AG104" s="42" t="n">
        <v>7.5</v>
      </c>
      <c r="AH104" s="42" t="n">
        <v>2.5</v>
      </c>
      <c r="AI104" s="42" t="n">
        <v>7.5</v>
      </c>
      <c r="AJ104" s="42" t="e">
        <f aca="false">AVERAGE(Table27857[[#This Row],[5Di Political parties]:[5diii educational, sporting and cultural organizations5]])</f>
        <v>#N/A</v>
      </c>
      <c r="AK104" s="42" t="e">
        <f aca="false">AVERAGE(AA104,AB104,AF104,AJ104)</f>
        <v>#N/A</v>
      </c>
      <c r="AL104" s="42" t="n">
        <v>10</v>
      </c>
      <c r="AM104" s="47" t="n">
        <v>4.66666666666667</v>
      </c>
      <c r="AN104" s="47" t="n">
        <v>4</v>
      </c>
      <c r="AO104" s="47" t="n">
        <v>5</v>
      </c>
      <c r="AP104" s="47" t="n">
        <v>5</v>
      </c>
      <c r="AQ104" s="47" t="n">
        <f aca="false">AVERAGE(Table27857[[#This Row],[6Di Access to foreign television (cable/ satellite)]:[6Dii Access to foreign newspapers]])</f>
        <v>5</v>
      </c>
      <c r="AR104" s="47" t="n">
        <v>5</v>
      </c>
      <c r="AS104" s="42" t="n">
        <f aca="false">AVERAGE(AL104:AN104,AQ104:AR104)</f>
        <v>5.73333333333333</v>
      </c>
      <c r="AT104" s="42" t="n">
        <v>10</v>
      </c>
      <c r="AU104" s="42" t="n">
        <v>10</v>
      </c>
      <c r="AV104" s="42" t="n">
        <f aca="false">AVERAGE(Table27857[[#This Row],[7Ai Parental Authority: In marriage]:[7Aii Parental Authority: After divorce]])</f>
        <v>10</v>
      </c>
      <c r="AW104" s="42" t="n">
        <v>10</v>
      </c>
      <c r="AX104" s="42" t="n">
        <v>10</v>
      </c>
      <c r="AY104" s="42" t="n">
        <f aca="false">IFERROR(AVERAGE(AW104:AX104),"-")</f>
        <v>10</v>
      </c>
      <c r="AZ104" s="42" t="n">
        <v>10</v>
      </c>
      <c r="BA104" s="42" t="n">
        <f aca="false">AVERAGE(AV104,AZ104,AY104)</f>
        <v>10</v>
      </c>
      <c r="BB104" s="43" t="n">
        <f aca="false">AVERAGE(Table27857[[#This Row],[RULE OF LAW]],Table27857[[#This Row],[SECURITY &amp; SAFETY]],Table27857[[#This Row],[PERSONAL FREEDOM (minus Security &amp;Safety and Rule of Law)]],Table27857[[#This Row],[PERSONAL FREEDOM (minus Security &amp;Safety and Rule of Law)]])</f>
        <v>7.13854194556483</v>
      </c>
      <c r="BC104" s="44" t="n">
        <v>6.56</v>
      </c>
      <c r="BD104" s="45" t="n">
        <f aca="false">AVERAGE(Table27857[[#This Row],[PERSONAL FREEDOM]:[ECONOMIC FREEDOM]])</f>
        <v>6.84927097278241</v>
      </c>
      <c r="BE104" s="61" t="n">
        <f aca="false">RANK(BF104,$BF$2:$BF$158)</f>
        <v>81</v>
      </c>
      <c r="BF104" s="30" t="n">
        <f aca="false">ROUND(BD104, 2)</f>
        <v>6.85</v>
      </c>
      <c r="BG104" s="43" t="n">
        <f aca="false">Table27857[[#This Row],[1 Rule of Law]]</f>
        <v>4.45555555555556</v>
      </c>
      <c r="BH104" s="43" t="n">
        <f aca="false">Table27857[[#This Row],[2 Security &amp; Safety]]</f>
        <v>9.38861222670375</v>
      </c>
      <c r="BI104" s="43" t="e">
        <f aca="false">AVERAGE(AS104,W104,AK104,BA104,Z104)</f>
        <v>#N/A</v>
      </c>
    </row>
    <row r="105" customFormat="false" ht="15" hidden="false" customHeight="true" outlineLevel="0" collapsed="false">
      <c r="A105" s="41" t="s">
        <v>155</v>
      </c>
      <c r="B105" s="42" t="n">
        <v>8.7</v>
      </c>
      <c r="C105" s="42" t="n">
        <v>8.3</v>
      </c>
      <c r="D105" s="42" t="n">
        <v>7.5</v>
      </c>
      <c r="E105" s="42" t="n">
        <v>8.18730158730159</v>
      </c>
      <c r="F105" s="42" t="n">
        <v>8.68</v>
      </c>
      <c r="G105" s="42" t="n">
        <v>10</v>
      </c>
      <c r="H105" s="42" t="n">
        <v>10</v>
      </c>
      <c r="I105" s="42" t="n">
        <v>7.5</v>
      </c>
      <c r="J105" s="42" t="n">
        <v>10</v>
      </c>
      <c r="K105" s="42" t="n">
        <v>10</v>
      </c>
      <c r="L105" s="42" t="n">
        <f aca="false">AVERAGE(Table27857[[#This Row],[2Bi Disappearance]:[2Bv Terrorism Injured ]])</f>
        <v>9.5</v>
      </c>
      <c r="M105" s="42" t="n">
        <v>10</v>
      </c>
      <c r="N105" s="42" t="n">
        <v>10</v>
      </c>
      <c r="O105" s="47" t="n">
        <v>10</v>
      </c>
      <c r="P105" s="47" t="n">
        <v>10</v>
      </c>
      <c r="Q105" s="47" t="n">
        <f aca="false">AVERAGE(Table27857[[#This Row],[2Ciii(a) Equal Inheritance Rights: Widows]:[2Ciii(b) Equal Inheritance Rights: Daughters]])</f>
        <v>10</v>
      </c>
      <c r="R105" s="47" t="n">
        <f aca="false">AVERAGE(M105:N105,Q105)</f>
        <v>10</v>
      </c>
      <c r="S105" s="42" t="n">
        <f aca="false">AVERAGE(F105,L105,R105)</f>
        <v>9.39333333333333</v>
      </c>
      <c r="T105" s="42" t="n">
        <v>10</v>
      </c>
      <c r="U105" s="42" t="n">
        <v>10</v>
      </c>
      <c r="V105" s="42" t="n">
        <v>10</v>
      </c>
      <c r="W105" s="42" t="n">
        <f aca="false">AVERAGE(T105:V105)</f>
        <v>10</v>
      </c>
      <c r="X105" s="42" t="n">
        <v>10</v>
      </c>
      <c r="Y105" s="42" t="n">
        <v>10</v>
      </c>
      <c r="Z105" s="42" t="n">
        <f aca="false">AVERAGE(Table27857[[#This Row],[4A Freedom to establish religious organizations]:[4B Autonomy of religious organizations]])</f>
        <v>10</v>
      </c>
      <c r="AA105" s="42" t="n">
        <v>10</v>
      </c>
      <c r="AB105" s="42" t="n">
        <v>10</v>
      </c>
      <c r="AC105" s="42" t="n">
        <v>10</v>
      </c>
      <c r="AD105" s="42" t="n">
        <v>10</v>
      </c>
      <c r="AE105" s="42" t="n">
        <v>10</v>
      </c>
      <c r="AF105" s="42" t="e">
        <f aca="false">AVERAGE(Table27857[[#This Row],[5Ci Political parties]:[5ciii educational, sporting and cultural organizations]])</f>
        <v>#N/A</v>
      </c>
      <c r="AG105" s="42" t="n">
        <v>10</v>
      </c>
      <c r="AH105" s="42" t="n">
        <v>10</v>
      </c>
      <c r="AI105" s="42" t="n">
        <v>10</v>
      </c>
      <c r="AJ105" s="42" t="e">
        <f aca="false">AVERAGE(Table27857[[#This Row],[5Di Political parties]:[5diii educational, sporting and cultural organizations5]])</f>
        <v>#N/A</v>
      </c>
      <c r="AK105" s="42" t="e">
        <f aca="false">AVERAGE(AA105,AB105,AF105,AJ105)</f>
        <v>#N/A</v>
      </c>
      <c r="AL105" s="42" t="n">
        <v>10</v>
      </c>
      <c r="AM105" s="47" t="n">
        <v>9.66666666666667</v>
      </c>
      <c r="AN105" s="47" t="n">
        <v>8.75</v>
      </c>
      <c r="AO105" s="47" t="n">
        <v>10</v>
      </c>
      <c r="AP105" s="47" t="n">
        <v>10</v>
      </c>
      <c r="AQ105" s="47" t="n">
        <f aca="false">AVERAGE(Table27857[[#This Row],[6Di Access to foreign television (cable/ satellite)]:[6Dii Access to foreign newspapers]])</f>
        <v>10</v>
      </c>
      <c r="AR105" s="47" t="n">
        <v>10</v>
      </c>
      <c r="AS105" s="42" t="n">
        <f aca="false">AVERAGE(AL105:AN105,AQ105:AR105)</f>
        <v>9.68333333333333</v>
      </c>
      <c r="AT105" s="42" t="n">
        <v>10</v>
      </c>
      <c r="AU105" s="42" t="n">
        <v>10</v>
      </c>
      <c r="AV105" s="42" t="n">
        <f aca="false">AVERAGE(Table27857[[#This Row],[7Ai Parental Authority: In marriage]:[7Aii Parental Authority: After divorce]])</f>
        <v>10</v>
      </c>
      <c r="AW105" s="42" t="n">
        <v>10</v>
      </c>
      <c r="AX105" s="42" t="n">
        <v>10</v>
      </c>
      <c r="AY105" s="42" t="n">
        <f aca="false">IFERROR(AVERAGE(AW105:AX105),"-")</f>
        <v>10</v>
      </c>
      <c r="AZ105" s="42" t="n">
        <v>10</v>
      </c>
      <c r="BA105" s="42" t="n">
        <f aca="false">AVERAGE(AV105,AZ105,AY105)</f>
        <v>10</v>
      </c>
      <c r="BB105" s="43" t="n">
        <f aca="false">AVERAGE(Table27857[[#This Row],[RULE OF LAW]],Table27857[[#This Row],[SECURITY &amp; SAFETY]],Table27857[[#This Row],[PERSONAL FREEDOM (minus Security &amp;Safety and Rule of Law)]],Table27857[[#This Row],[PERSONAL FREEDOM (minus Security &amp;Safety and Rule of Law)]])</f>
        <v>9.36349206349206</v>
      </c>
      <c r="BC105" s="44" t="n">
        <v>7.48</v>
      </c>
      <c r="BD105" s="45" t="n">
        <f aca="false">AVERAGE(Table27857[[#This Row],[PERSONAL FREEDOM]:[ECONOMIC FREEDOM]])</f>
        <v>8.42174603174603</v>
      </c>
      <c r="BE105" s="61" t="n">
        <f aca="false">RANK(BF105,$BF$2:$BF$158)</f>
        <v>14</v>
      </c>
      <c r="BF105" s="30" t="n">
        <f aca="false">ROUND(BD105, 2)</f>
        <v>8.42</v>
      </c>
      <c r="BG105" s="43" t="n">
        <f aca="false">Table27857[[#This Row],[1 Rule of Law]]</f>
        <v>8.18730158730159</v>
      </c>
      <c r="BH105" s="43" t="n">
        <f aca="false">Table27857[[#This Row],[2 Security &amp; Safety]]</f>
        <v>9.39333333333333</v>
      </c>
      <c r="BI105" s="43" t="e">
        <f aca="false">AVERAGE(AS105,W105,AK105,BA105,Z105)</f>
        <v>#N/A</v>
      </c>
    </row>
    <row r="106" customFormat="false" ht="15" hidden="false" customHeight="true" outlineLevel="0" collapsed="false">
      <c r="A106" s="41" t="s">
        <v>156</v>
      </c>
      <c r="B106" s="42" t="n">
        <v>8.5</v>
      </c>
      <c r="C106" s="42" t="n">
        <v>7.5</v>
      </c>
      <c r="D106" s="42" t="n">
        <v>7.2</v>
      </c>
      <c r="E106" s="42" t="n">
        <v>7.73809523809524</v>
      </c>
      <c r="F106" s="42" t="n">
        <v>9.64</v>
      </c>
      <c r="G106" s="42" t="n">
        <v>10</v>
      </c>
      <c r="H106" s="42" t="n">
        <v>10</v>
      </c>
      <c r="I106" s="42" t="n">
        <v>10</v>
      </c>
      <c r="J106" s="42" t="n">
        <v>10</v>
      </c>
      <c r="K106" s="42" t="n">
        <v>10</v>
      </c>
      <c r="L106" s="42" t="n">
        <f aca="false">AVERAGE(Table27857[[#This Row],[2Bi Disappearance]:[2Bv Terrorism Injured ]])</f>
        <v>10</v>
      </c>
      <c r="M106" s="42" t="n">
        <v>10</v>
      </c>
      <c r="N106" s="42" t="n">
        <v>10</v>
      </c>
      <c r="O106" s="47" t="n">
        <v>10</v>
      </c>
      <c r="P106" s="47" t="n">
        <v>10</v>
      </c>
      <c r="Q106" s="47" t="n">
        <f aca="false">AVERAGE(Table27857[[#This Row],[2Ciii(a) Equal Inheritance Rights: Widows]:[2Ciii(b) Equal Inheritance Rights: Daughters]])</f>
        <v>10</v>
      </c>
      <c r="R106" s="47" t="n">
        <f aca="false">AVERAGE(M106:N106,Q106)</f>
        <v>10</v>
      </c>
      <c r="S106" s="42" t="n">
        <f aca="false">AVERAGE(F106,L106,R106)</f>
        <v>9.88</v>
      </c>
      <c r="T106" s="42" t="n">
        <v>10</v>
      </c>
      <c r="U106" s="42" t="n">
        <v>10</v>
      </c>
      <c r="V106" s="42" t="n">
        <v>10</v>
      </c>
      <c r="W106" s="42" t="n">
        <f aca="false">AVERAGE(T106:V106)</f>
        <v>10</v>
      </c>
      <c r="X106" s="42" t="n">
        <v>5</v>
      </c>
      <c r="Y106" s="42" t="n">
        <v>10</v>
      </c>
      <c r="Z106" s="42" t="n">
        <f aca="false">AVERAGE(Table27857[[#This Row],[4A Freedom to establish religious organizations]:[4B Autonomy of religious organizations]])</f>
        <v>7.5</v>
      </c>
      <c r="AA106" s="42" t="n">
        <v>10</v>
      </c>
      <c r="AB106" s="42" t="n">
        <v>10</v>
      </c>
      <c r="AC106" s="42" t="n">
        <v>10</v>
      </c>
      <c r="AD106" s="42" t="n">
        <v>7.5</v>
      </c>
      <c r="AE106" s="42" t="n">
        <v>10</v>
      </c>
      <c r="AF106" s="42" t="e">
        <f aca="false">AVERAGE(Table27857[[#This Row],[5Ci Political parties]:[5ciii educational, sporting and cultural organizations]])</f>
        <v>#N/A</v>
      </c>
      <c r="AG106" s="42" t="n">
        <v>5</v>
      </c>
      <c r="AH106" s="42" t="n">
        <v>2.5</v>
      </c>
      <c r="AI106" s="42" t="n">
        <v>10</v>
      </c>
      <c r="AJ106" s="42" t="e">
        <f aca="false">AVERAGE(Table27857[[#This Row],[5Di Political parties]:[5diii educational, sporting and cultural organizations5]])</f>
        <v>#N/A</v>
      </c>
      <c r="AK106" s="42" t="e">
        <f aca="false">AVERAGE(AA106,AB106,AF106,AJ106)</f>
        <v>#N/A</v>
      </c>
      <c r="AL106" s="42" t="n">
        <v>10</v>
      </c>
      <c r="AM106" s="47" t="n">
        <v>9</v>
      </c>
      <c r="AN106" s="47" t="n">
        <v>8</v>
      </c>
      <c r="AO106" s="47" t="n">
        <v>10</v>
      </c>
      <c r="AP106" s="47" t="n">
        <v>10</v>
      </c>
      <c r="AQ106" s="47" t="n">
        <f aca="false">AVERAGE(Table27857[[#This Row],[6Di Access to foreign television (cable/ satellite)]:[6Dii Access to foreign newspapers]])</f>
        <v>10</v>
      </c>
      <c r="AR106" s="47" t="n">
        <v>10</v>
      </c>
      <c r="AS106" s="42" t="n">
        <f aca="false">AVERAGE(AL106:AN106,AQ106:AR106)</f>
        <v>9.4</v>
      </c>
      <c r="AT106" s="42" t="n">
        <v>10</v>
      </c>
      <c r="AU106" s="42" t="n">
        <v>10</v>
      </c>
      <c r="AV106" s="42" t="n">
        <f aca="false">AVERAGE(Table27857[[#This Row],[7Ai Parental Authority: In marriage]:[7Aii Parental Authority: After divorce]])</f>
        <v>10</v>
      </c>
      <c r="AW106" s="42" t="n">
        <v>10</v>
      </c>
      <c r="AX106" s="42" t="n">
        <v>10</v>
      </c>
      <c r="AY106" s="42" t="n">
        <f aca="false">IFERROR(AVERAGE(AW106:AX106),"-")</f>
        <v>10</v>
      </c>
      <c r="AZ106" s="42" t="n">
        <v>10</v>
      </c>
      <c r="BA106" s="42" t="n">
        <f aca="false">AVERAGE(AV106,AZ106,AY106)</f>
        <v>10</v>
      </c>
      <c r="BB106" s="43" t="n">
        <f aca="false">AVERAGE(Table27857[[#This Row],[RULE OF LAW]],Table27857[[#This Row],[SECURITY &amp; SAFETY]],Table27857[[#This Row],[PERSONAL FREEDOM (minus Security &amp;Safety and Rule of Law)]],Table27857[[#This Row],[PERSONAL FREEDOM (minus Security &amp;Safety and Rule of Law)]])</f>
        <v>8.96952380952381</v>
      </c>
      <c r="BC106" s="44" t="n">
        <v>8.19</v>
      </c>
      <c r="BD106" s="45" t="n">
        <f aca="false">AVERAGE(Table27857[[#This Row],[PERSONAL FREEDOM]:[ECONOMIC FREEDOM]])</f>
        <v>8.57976190476191</v>
      </c>
      <c r="BE106" s="61" t="n">
        <f aca="false">RANK(BF106,$BF$2:$BF$158)</f>
        <v>4</v>
      </c>
      <c r="BF106" s="30" t="n">
        <f aca="false">ROUND(BD106, 2)</f>
        <v>8.58</v>
      </c>
      <c r="BG106" s="43" t="n">
        <f aca="false">Table27857[[#This Row],[1 Rule of Law]]</f>
        <v>7.73809523809524</v>
      </c>
      <c r="BH106" s="43" t="n">
        <f aca="false">Table27857[[#This Row],[2 Security &amp; Safety]]</f>
        <v>9.88</v>
      </c>
      <c r="BI106" s="43" t="e">
        <f aca="false">AVERAGE(AS106,W106,AK106,BA106,Z106)</f>
        <v>#N/A</v>
      </c>
    </row>
    <row r="107" customFormat="false" ht="15" hidden="false" customHeight="true" outlineLevel="0" collapsed="false">
      <c r="A107" s="41" t="s">
        <v>157</v>
      </c>
      <c r="B107" s="42" t="n">
        <v>4</v>
      </c>
      <c r="C107" s="42" t="n">
        <v>3.7</v>
      </c>
      <c r="D107" s="42" t="n">
        <v>3.5</v>
      </c>
      <c r="E107" s="42" t="n">
        <v>3.76190476190476</v>
      </c>
      <c r="F107" s="42" t="n">
        <v>5.48</v>
      </c>
      <c r="G107" s="42" t="n">
        <v>10</v>
      </c>
      <c r="H107" s="42" t="n">
        <v>10</v>
      </c>
      <c r="I107" s="42" t="n">
        <v>7.5</v>
      </c>
      <c r="J107" s="42" t="n">
        <v>10</v>
      </c>
      <c r="K107" s="42" t="n">
        <v>10</v>
      </c>
      <c r="L107" s="42" t="n">
        <f aca="false">AVERAGE(Table27857[[#This Row],[2Bi Disappearance]:[2Bv Terrorism Injured ]])</f>
        <v>9.5</v>
      </c>
      <c r="M107" s="42" t="n">
        <v>10</v>
      </c>
      <c r="N107" s="42" t="n">
        <v>10</v>
      </c>
      <c r="O107" s="47" t="n">
        <v>5</v>
      </c>
      <c r="P107" s="47" t="n">
        <v>5</v>
      </c>
      <c r="Q107" s="47" t="n">
        <f aca="false">AVERAGE(Table27857[[#This Row],[2Ciii(a) Equal Inheritance Rights: Widows]:[2Ciii(b) Equal Inheritance Rights: Daughters]])</f>
        <v>5</v>
      </c>
      <c r="R107" s="47" t="n">
        <f aca="false">AVERAGE(M107:N107,Q107)</f>
        <v>8.33333333333333</v>
      </c>
      <c r="S107" s="42" t="n">
        <f aca="false">AVERAGE(F107,L107,R107)</f>
        <v>7.77111111111111</v>
      </c>
      <c r="T107" s="42" t="n">
        <v>5</v>
      </c>
      <c r="U107" s="42" t="n">
        <v>10</v>
      </c>
      <c r="V107" s="42" t="n">
        <v>5</v>
      </c>
      <c r="W107" s="42" t="n">
        <f aca="false">AVERAGE(T107:V107)</f>
        <v>6.66666666666667</v>
      </c>
      <c r="X107" s="42" t="n">
        <v>5</v>
      </c>
      <c r="Y107" s="42" t="n">
        <v>7.5</v>
      </c>
      <c r="Z107" s="42" t="n">
        <f aca="false">AVERAGE(Table27857[[#This Row],[4A Freedom to establish religious organizations]:[4B Autonomy of religious organizations]])</f>
        <v>6.25</v>
      </c>
      <c r="AA107" s="42" t="n">
        <v>7.5</v>
      </c>
      <c r="AB107" s="42" t="n">
        <v>7.5</v>
      </c>
      <c r="AC107" s="42" t="n">
        <v>2.5</v>
      </c>
      <c r="AD107" s="42" t="n">
        <v>2.5</v>
      </c>
      <c r="AE107" s="42" t="n">
        <v>7.5</v>
      </c>
      <c r="AF107" s="42" t="e">
        <f aca="false">AVERAGE(Table27857[[#This Row],[5Ci Political parties]:[5ciii educational, sporting and cultural organizations]])</f>
        <v>#N/A</v>
      </c>
      <c r="AG107" s="42" t="n">
        <v>2.5</v>
      </c>
      <c r="AH107" s="42" t="n">
        <v>5</v>
      </c>
      <c r="AI107" s="42" t="n">
        <v>5</v>
      </c>
      <c r="AJ107" s="42" t="e">
        <f aca="false">AVERAGE(Table27857[[#This Row],[5Di Political parties]:[5diii educational, sporting and cultural organizations5]])</f>
        <v>#N/A</v>
      </c>
      <c r="AK107" s="42" t="e">
        <f aca="false">AVERAGE(AA107,AB107,AF107,AJ107)</f>
        <v>#N/A</v>
      </c>
      <c r="AL107" s="42" t="n">
        <v>10</v>
      </c>
      <c r="AM107" s="47" t="n">
        <v>5.33333333333333</v>
      </c>
      <c r="AN107" s="47" t="n">
        <v>4.75</v>
      </c>
      <c r="AO107" s="47" t="n">
        <v>10</v>
      </c>
      <c r="AP107" s="47" t="n">
        <v>7.5</v>
      </c>
      <c r="AQ107" s="47" t="n">
        <f aca="false">AVERAGE(Table27857[[#This Row],[6Di Access to foreign television (cable/ satellite)]:[6Dii Access to foreign newspapers]])</f>
        <v>8.75</v>
      </c>
      <c r="AR107" s="47" t="n">
        <v>10</v>
      </c>
      <c r="AS107" s="42" t="n">
        <f aca="false">AVERAGE(AL107:AN107,AQ107:AR107)</f>
        <v>7.76666666666667</v>
      </c>
      <c r="AT107" s="42" t="n">
        <v>5</v>
      </c>
      <c r="AU107" s="42" t="n">
        <v>10</v>
      </c>
      <c r="AV107" s="42" t="n">
        <f aca="false">AVERAGE(Table27857[[#This Row],[7Ai Parental Authority: In marriage]:[7Aii Parental Authority: After divorce]])</f>
        <v>7.5</v>
      </c>
      <c r="AW107" s="42" t="n">
        <v>10</v>
      </c>
      <c r="AX107" s="42" t="n">
        <v>10</v>
      </c>
      <c r="AY107" s="42" t="n">
        <f aca="false">IFERROR(AVERAGE(AW107:AX107),"-")</f>
        <v>10</v>
      </c>
      <c r="AZ107" s="42" t="n">
        <v>10</v>
      </c>
      <c r="BA107" s="42" t="n">
        <f aca="false">AVERAGE(AV107,AZ107,AY107)</f>
        <v>9.16666666666667</v>
      </c>
      <c r="BB107" s="43" t="n">
        <f aca="false">AVERAGE(Table27857[[#This Row],[RULE OF LAW]],Table27857[[#This Row],[SECURITY &amp; SAFETY]],Table27857[[#This Row],[PERSONAL FREEDOM (minus Security &amp;Safety and Rule of Law)]],Table27857[[#This Row],[PERSONAL FREEDOM (minus Security &amp;Safety and Rule of Law)]])</f>
        <v>6.4515873015873</v>
      </c>
      <c r="BC107" s="44" t="n">
        <v>7.4</v>
      </c>
      <c r="BD107" s="45" t="n">
        <f aca="false">AVERAGE(Table27857[[#This Row],[PERSONAL FREEDOM]:[ECONOMIC FREEDOM]])</f>
        <v>6.92579365079365</v>
      </c>
      <c r="BE107" s="61" t="n">
        <f aca="false">RANK(BF107,$BF$2:$BF$158)</f>
        <v>77</v>
      </c>
      <c r="BF107" s="30" t="n">
        <f aca="false">ROUND(BD107, 2)</f>
        <v>6.93</v>
      </c>
      <c r="BG107" s="43" t="n">
        <f aca="false">Table27857[[#This Row],[1 Rule of Law]]</f>
        <v>3.76190476190476</v>
      </c>
      <c r="BH107" s="43" t="n">
        <f aca="false">Table27857[[#This Row],[2 Security &amp; Safety]]</f>
        <v>7.77111111111111</v>
      </c>
      <c r="BI107" s="43" t="e">
        <f aca="false">AVERAGE(AS107,W107,AK107,BA107,Z107)</f>
        <v>#N/A</v>
      </c>
    </row>
    <row r="108" customFormat="false" ht="15" hidden="false" customHeight="true" outlineLevel="0" collapsed="false">
      <c r="A108" s="41" t="s">
        <v>158</v>
      </c>
      <c r="B108" s="42" t="s">
        <v>60</v>
      </c>
      <c r="C108" s="42" t="s">
        <v>60</v>
      </c>
      <c r="D108" s="42" t="s">
        <v>60</v>
      </c>
      <c r="E108" s="42" t="n">
        <v>4.120214</v>
      </c>
      <c r="F108" s="42" t="n">
        <v>8.12</v>
      </c>
      <c r="G108" s="42" t="n">
        <v>10</v>
      </c>
      <c r="H108" s="42" t="n">
        <v>10</v>
      </c>
      <c r="I108" s="42" t="n">
        <v>5</v>
      </c>
      <c r="J108" s="42" t="n">
        <v>9.52793009748661</v>
      </c>
      <c r="K108" s="42" t="n">
        <v>9.64050061270134</v>
      </c>
      <c r="L108" s="42" t="n">
        <f aca="false">AVERAGE(Table27857[[#This Row],[2Bi Disappearance]:[2Bv Terrorism Injured ]])</f>
        <v>8.83368614203759</v>
      </c>
      <c r="M108" s="42" t="n">
        <v>9.8</v>
      </c>
      <c r="N108" s="42" t="n">
        <v>7.5</v>
      </c>
      <c r="O108" s="47" t="n">
        <v>0</v>
      </c>
      <c r="P108" s="47" t="n">
        <v>0</v>
      </c>
      <c r="Q108" s="47" t="n">
        <f aca="false">AVERAGE(Table27857[[#This Row],[2Ciii(a) Equal Inheritance Rights: Widows]:[2Ciii(b) Equal Inheritance Rights: Daughters]])</f>
        <v>0</v>
      </c>
      <c r="R108" s="47" t="n">
        <f aca="false">AVERAGE(M108:N108,Q108)</f>
        <v>5.76666666666667</v>
      </c>
      <c r="S108" s="42" t="n">
        <f aca="false">AVERAGE(F108,L108,R108)</f>
        <v>7.57345093623475</v>
      </c>
      <c r="T108" s="42" t="n">
        <v>5</v>
      </c>
      <c r="U108" s="42" t="n">
        <v>5</v>
      </c>
      <c r="V108" s="42" t="n">
        <v>0</v>
      </c>
      <c r="W108" s="42" t="n">
        <f aca="false">AVERAGE(T108:V108)</f>
        <v>3.33333333333333</v>
      </c>
      <c r="X108" s="42" t="n">
        <v>7.5</v>
      </c>
      <c r="Y108" s="42" t="n">
        <v>7.5</v>
      </c>
      <c r="Z108" s="42" t="n">
        <f aca="false">AVERAGE(Table27857[[#This Row],[4A Freedom to establish religious organizations]:[4B Autonomy of religious organizations]])</f>
        <v>7.5</v>
      </c>
      <c r="AA108" s="42" t="n">
        <v>10</v>
      </c>
      <c r="AB108" s="42" t="n">
        <v>10</v>
      </c>
      <c r="AC108" s="42" t="n">
        <v>5</v>
      </c>
      <c r="AD108" s="42" t="n">
        <v>7.5</v>
      </c>
      <c r="AE108" s="42" t="n">
        <v>7.5</v>
      </c>
      <c r="AF108" s="42" t="e">
        <f aca="false">AVERAGE(Table27857[[#This Row],[5Ci Political parties]:[5ciii educational, sporting and cultural organizations]])</f>
        <v>#N/A</v>
      </c>
      <c r="AG108" s="42" t="n">
        <v>7.5</v>
      </c>
      <c r="AH108" s="42" t="n">
        <v>7.5</v>
      </c>
      <c r="AI108" s="42" t="n">
        <v>7.5</v>
      </c>
      <c r="AJ108" s="42" t="e">
        <f aca="false">AVERAGE(Table27857[[#This Row],[5Di Political parties]:[5diii educational, sporting and cultural organizations5]])</f>
        <v>#N/A</v>
      </c>
      <c r="AK108" s="42" t="e">
        <f aca="false">AVERAGE(AA108,AB108,AF108,AJ108)</f>
        <v>#N/A</v>
      </c>
      <c r="AL108" s="42" t="n">
        <v>10</v>
      </c>
      <c r="AM108" s="47" t="n">
        <v>5</v>
      </c>
      <c r="AN108" s="47" t="n">
        <v>5</v>
      </c>
      <c r="AO108" s="47" t="n">
        <v>10</v>
      </c>
      <c r="AP108" s="47" t="n">
        <v>10</v>
      </c>
      <c r="AQ108" s="47" t="n">
        <f aca="false">AVERAGE(Table27857[[#This Row],[6Di Access to foreign television (cable/ satellite)]:[6Dii Access to foreign newspapers]])</f>
        <v>10</v>
      </c>
      <c r="AR108" s="47" t="n">
        <v>10</v>
      </c>
      <c r="AS108" s="42" t="n">
        <f aca="false">AVERAGE(AL108:AN108,AQ108:AR108)</f>
        <v>8</v>
      </c>
      <c r="AT108" s="42" t="n">
        <v>5</v>
      </c>
      <c r="AU108" s="42" t="n">
        <v>0</v>
      </c>
      <c r="AV108" s="42" t="n">
        <f aca="false">AVERAGE(Table27857[[#This Row],[7Ai Parental Authority: In marriage]:[7Aii Parental Authority: After divorce]])</f>
        <v>2.5</v>
      </c>
      <c r="AW108" s="42" t="n">
        <v>10</v>
      </c>
      <c r="AX108" s="42" t="n">
        <v>10</v>
      </c>
      <c r="AY108" s="42" t="n">
        <f aca="false">IFERROR(AVERAGE(AW108:AX108),"-")</f>
        <v>10</v>
      </c>
      <c r="AZ108" s="42" t="n">
        <v>0</v>
      </c>
      <c r="BA108" s="42" t="n">
        <f aca="false">AVERAGE(AV108,AZ108,AY108)</f>
        <v>4.16666666666667</v>
      </c>
      <c r="BB108" s="43" t="n">
        <f aca="false">AVERAGE(Table27857[[#This Row],[RULE OF LAW]],Table27857[[#This Row],[SECURITY &amp; SAFETY]],Table27857[[#This Row],[PERSONAL FREEDOM (minus Security &amp;Safety and Rule of Law)]],Table27857[[#This Row],[PERSONAL FREEDOM (minus Security &amp;Safety and Rule of Law)]])</f>
        <v>6.07758290072535</v>
      </c>
      <c r="BC108" s="44" t="n">
        <v>5.79</v>
      </c>
      <c r="BD108" s="45" t="n">
        <f aca="false">AVERAGE(Table27857[[#This Row],[PERSONAL FREEDOM]:[ECONOMIC FREEDOM]])</f>
        <v>5.93379145036268</v>
      </c>
      <c r="BE108" s="61" t="n">
        <f aca="false">RANK(BF108,$BF$2:$BF$158)</f>
        <v>132</v>
      </c>
      <c r="BF108" s="30" t="n">
        <f aca="false">ROUND(BD108, 2)</f>
        <v>5.93</v>
      </c>
      <c r="BG108" s="43" t="n">
        <f aca="false">Table27857[[#This Row],[1 Rule of Law]]</f>
        <v>4.120214</v>
      </c>
      <c r="BH108" s="43" t="n">
        <f aca="false">Table27857[[#This Row],[2 Security &amp; Safety]]</f>
        <v>7.57345093623475</v>
      </c>
      <c r="BI108" s="43" t="e">
        <f aca="false">AVERAGE(AS108,W108,AK108,BA108,Z108)</f>
        <v>#N/A</v>
      </c>
    </row>
    <row r="109" customFormat="false" ht="15" hidden="false" customHeight="true" outlineLevel="0" collapsed="false">
      <c r="A109" s="41" t="s">
        <v>159</v>
      </c>
      <c r="B109" s="42" t="n">
        <v>2.7</v>
      </c>
      <c r="C109" s="42" t="n">
        <v>5</v>
      </c>
      <c r="D109" s="42" t="n">
        <v>3.1</v>
      </c>
      <c r="E109" s="42" t="n">
        <v>3.59365079365079</v>
      </c>
      <c r="F109" s="42" t="n">
        <v>2</v>
      </c>
      <c r="G109" s="42" t="n">
        <v>0</v>
      </c>
      <c r="H109" s="42" t="n">
        <v>7.15690755801233</v>
      </c>
      <c r="I109" s="42" t="n">
        <v>2.5</v>
      </c>
      <c r="J109" s="42" t="n">
        <v>6.12189846413813</v>
      </c>
      <c r="K109" s="42" t="n">
        <v>9.40746404465495</v>
      </c>
      <c r="L109" s="42" t="n">
        <f aca="false">AVERAGE(Table27857[[#This Row],[2Bi Disappearance]:[2Bv Terrorism Injured ]])</f>
        <v>5.03725401336108</v>
      </c>
      <c r="M109" s="42" t="n">
        <v>7</v>
      </c>
      <c r="N109" s="42" t="n">
        <v>7.5</v>
      </c>
      <c r="O109" s="47" t="n">
        <v>0</v>
      </c>
      <c r="P109" s="47" t="n">
        <v>0</v>
      </c>
      <c r="Q109" s="47" t="n">
        <f aca="false">AVERAGE(Table27857[[#This Row],[2Ciii(a) Equal Inheritance Rights: Widows]:[2Ciii(b) Equal Inheritance Rights: Daughters]])</f>
        <v>0</v>
      </c>
      <c r="R109" s="47" t="n">
        <f aca="false">AVERAGE(M109:N109,Q109)</f>
        <v>4.83333333333333</v>
      </c>
      <c r="S109" s="42" t="n">
        <f aca="false">AVERAGE(F109,L109,R109)</f>
        <v>3.95686244889814</v>
      </c>
      <c r="T109" s="42" t="n">
        <v>5</v>
      </c>
      <c r="U109" s="42" t="n">
        <v>0</v>
      </c>
      <c r="V109" s="42" t="n">
        <v>5</v>
      </c>
      <c r="W109" s="42" t="n">
        <f aca="false">AVERAGE(T109:V109)</f>
        <v>3.33333333333333</v>
      </c>
      <c r="X109" s="42" t="n">
        <v>10</v>
      </c>
      <c r="Y109" s="42" t="n">
        <v>2.5</v>
      </c>
      <c r="Z109" s="42" t="n">
        <f aca="false">AVERAGE(Table27857[[#This Row],[4A Freedom to establish religious organizations]:[4B Autonomy of religious organizations]])</f>
        <v>6.25</v>
      </c>
      <c r="AA109" s="42" t="n">
        <v>10</v>
      </c>
      <c r="AB109" s="42" t="n">
        <v>7.5</v>
      </c>
      <c r="AC109" s="42" t="n">
        <v>7.5</v>
      </c>
      <c r="AD109" s="42" t="n">
        <v>7.5</v>
      </c>
      <c r="AE109" s="42" t="n">
        <v>10</v>
      </c>
      <c r="AF109" s="42" t="e">
        <f aca="false">AVERAGE(Table27857[[#This Row],[5Ci Political parties]:[5ciii educational, sporting and cultural organizations]])</f>
        <v>#N/A</v>
      </c>
      <c r="AG109" s="42" t="n">
        <v>10</v>
      </c>
      <c r="AH109" s="42" t="n">
        <v>10</v>
      </c>
      <c r="AI109" s="42" t="n">
        <v>10</v>
      </c>
      <c r="AJ109" s="42" t="e">
        <f aca="false">AVERAGE(Table27857[[#This Row],[5Di Political parties]:[5diii educational, sporting and cultural organizations5]])</f>
        <v>#N/A</v>
      </c>
      <c r="AK109" s="42" t="e">
        <f aca="false">AVERAGE(AA109,AB109,AF109,AJ109)</f>
        <v>#N/A</v>
      </c>
      <c r="AL109" s="42" t="n">
        <v>10</v>
      </c>
      <c r="AM109" s="47" t="n">
        <v>5.33333333333333</v>
      </c>
      <c r="AN109" s="47" t="n">
        <v>4.5</v>
      </c>
      <c r="AO109" s="47" t="n">
        <v>10</v>
      </c>
      <c r="AP109" s="47" t="n">
        <v>10</v>
      </c>
      <c r="AQ109" s="47" t="n">
        <f aca="false">AVERAGE(Table27857[[#This Row],[6Di Access to foreign television (cable/ satellite)]:[6Dii Access to foreign newspapers]])</f>
        <v>10</v>
      </c>
      <c r="AR109" s="47" t="n">
        <v>10</v>
      </c>
      <c r="AS109" s="42" t="n">
        <f aca="false">AVERAGE(AL109:AN109,AQ109:AR109)</f>
        <v>7.96666666666667</v>
      </c>
      <c r="AT109" s="42" t="n">
        <v>5</v>
      </c>
      <c r="AU109" s="42" t="n">
        <v>5</v>
      </c>
      <c r="AV109" s="42" t="n">
        <f aca="false">AVERAGE(Table27857[[#This Row],[7Ai Parental Authority: In marriage]:[7Aii Parental Authority: After divorce]])</f>
        <v>5</v>
      </c>
      <c r="AW109" s="42" t="n">
        <v>0</v>
      </c>
      <c r="AX109" s="42" t="s">
        <v>60</v>
      </c>
      <c r="AY109" s="42" t="n">
        <f aca="false">IFERROR(AVERAGE(AW109:AX109),"-")</f>
        <v>0</v>
      </c>
      <c r="AZ109" s="42" t="n">
        <v>5</v>
      </c>
      <c r="BA109" s="42" t="n">
        <f aca="false">AVERAGE(AV109,AZ109,AY109)</f>
        <v>3.33333333333333</v>
      </c>
      <c r="BB109" s="43" t="n">
        <f aca="false">AVERAGE(Table27857[[#This Row],[RULE OF LAW]],Table27857[[#This Row],[SECURITY &amp; SAFETY]],Table27857[[#This Row],[PERSONAL FREEDOM (minus Security &amp;Safety and Rule of Law)]],Table27857[[#This Row],[PERSONAL FREEDOM (minus Security &amp;Safety and Rule of Law)]])</f>
        <v>4.8717949773039</v>
      </c>
      <c r="BC109" s="44" t="n">
        <v>6.44</v>
      </c>
      <c r="BD109" s="45" t="n">
        <f aca="false">AVERAGE(Table27857[[#This Row],[PERSONAL FREEDOM]:[ECONOMIC FREEDOM]])</f>
        <v>5.65589748865195</v>
      </c>
      <c r="BE109" s="61" t="n">
        <f aca="false">RANK(BF109,$BF$2:$BF$158)</f>
        <v>141</v>
      </c>
      <c r="BF109" s="30" t="n">
        <f aca="false">ROUND(BD109, 2)</f>
        <v>5.66</v>
      </c>
      <c r="BG109" s="43" t="n">
        <f aca="false">Table27857[[#This Row],[1 Rule of Law]]</f>
        <v>3.59365079365079</v>
      </c>
      <c r="BH109" s="43" t="n">
        <f aca="false">Table27857[[#This Row],[2 Security &amp; Safety]]</f>
        <v>3.95686244889814</v>
      </c>
      <c r="BI109" s="43" t="e">
        <f aca="false">AVERAGE(AS109,W109,AK109,BA109,Z109)</f>
        <v>#N/A</v>
      </c>
    </row>
    <row r="110" customFormat="false" ht="15" hidden="false" customHeight="true" outlineLevel="0" collapsed="false">
      <c r="A110" s="41" t="s">
        <v>160</v>
      </c>
      <c r="B110" s="42" t="n">
        <v>9.2</v>
      </c>
      <c r="C110" s="42" t="n">
        <v>8.6</v>
      </c>
      <c r="D110" s="42" t="n">
        <v>8.3</v>
      </c>
      <c r="E110" s="42" t="n">
        <v>8.71111111111111</v>
      </c>
      <c r="F110" s="42" t="n">
        <v>9.12</v>
      </c>
      <c r="G110" s="42" t="n">
        <v>10</v>
      </c>
      <c r="H110" s="42" t="n">
        <v>10</v>
      </c>
      <c r="I110" s="42" t="n">
        <v>10</v>
      </c>
      <c r="J110" s="42" t="n">
        <v>10</v>
      </c>
      <c r="K110" s="42" t="n">
        <v>10</v>
      </c>
      <c r="L110" s="42" t="n">
        <f aca="false">AVERAGE(Table27857[[#This Row],[2Bi Disappearance]:[2Bv Terrorism Injured ]])</f>
        <v>10</v>
      </c>
      <c r="M110" s="42" t="n">
        <v>10</v>
      </c>
      <c r="N110" s="42" t="n">
        <v>10</v>
      </c>
      <c r="O110" s="47" t="n">
        <v>10</v>
      </c>
      <c r="P110" s="47" t="n">
        <v>10</v>
      </c>
      <c r="Q110" s="47" t="n">
        <f aca="false">AVERAGE(Table27857[[#This Row],[2Ciii(a) Equal Inheritance Rights: Widows]:[2Ciii(b) Equal Inheritance Rights: Daughters]])</f>
        <v>10</v>
      </c>
      <c r="R110" s="47" t="n">
        <f aca="false">AVERAGE(M110:N110,Q110)</f>
        <v>10</v>
      </c>
      <c r="S110" s="42" t="n">
        <f aca="false">AVERAGE(F110,L110,R110)</f>
        <v>9.70666666666667</v>
      </c>
      <c r="T110" s="42" t="n">
        <v>10</v>
      </c>
      <c r="U110" s="42" t="n">
        <v>10</v>
      </c>
      <c r="V110" s="42" t="n">
        <v>10</v>
      </c>
      <c r="W110" s="42" t="n">
        <f aca="false">AVERAGE(T110:V110)</f>
        <v>10</v>
      </c>
      <c r="X110" s="42" t="n">
        <v>10</v>
      </c>
      <c r="Y110" s="42" t="n">
        <v>7.5</v>
      </c>
      <c r="Z110" s="42" t="n">
        <f aca="false">AVERAGE(Table27857[[#This Row],[4A Freedom to establish religious organizations]:[4B Autonomy of religious organizations]])</f>
        <v>8.75</v>
      </c>
      <c r="AA110" s="42" t="n">
        <v>10</v>
      </c>
      <c r="AB110" s="42" t="n">
        <v>10</v>
      </c>
      <c r="AC110" s="42" t="n">
        <v>10</v>
      </c>
      <c r="AD110" s="42" t="n">
        <v>10</v>
      </c>
      <c r="AE110" s="42" t="n">
        <v>10</v>
      </c>
      <c r="AF110" s="42" t="e">
        <f aca="false">AVERAGE(Table27857[[#This Row],[5Ci Political parties]:[5ciii educational, sporting and cultural organizations]])</f>
        <v>#N/A</v>
      </c>
      <c r="AG110" s="42" t="n">
        <v>10</v>
      </c>
      <c r="AH110" s="42" t="n">
        <v>10</v>
      </c>
      <c r="AI110" s="42" t="n">
        <v>10</v>
      </c>
      <c r="AJ110" s="42" t="e">
        <f aca="false">AVERAGE(Table27857[[#This Row],[5Di Political parties]:[5diii educational, sporting and cultural organizations5]])</f>
        <v>#N/A</v>
      </c>
      <c r="AK110" s="42" t="e">
        <f aca="false">AVERAGE(AA110,AB110,AF110,AJ110)</f>
        <v>#N/A</v>
      </c>
      <c r="AL110" s="42" t="n">
        <v>10</v>
      </c>
      <c r="AM110" s="47" t="n">
        <v>9</v>
      </c>
      <c r="AN110" s="47" t="n">
        <v>9.25</v>
      </c>
      <c r="AO110" s="47" t="n">
        <v>10</v>
      </c>
      <c r="AP110" s="47" t="n">
        <v>10</v>
      </c>
      <c r="AQ110" s="47" t="n">
        <f aca="false">AVERAGE(Table27857[[#This Row],[6Di Access to foreign television (cable/ satellite)]:[6Dii Access to foreign newspapers]])</f>
        <v>10</v>
      </c>
      <c r="AR110" s="47" t="n">
        <v>10</v>
      </c>
      <c r="AS110" s="42" t="n">
        <f aca="false">AVERAGE(AL110:AN110,AQ110:AR110)</f>
        <v>9.65</v>
      </c>
      <c r="AT110" s="42" t="n">
        <v>10</v>
      </c>
      <c r="AU110" s="42" t="n">
        <v>10</v>
      </c>
      <c r="AV110" s="42" t="n">
        <f aca="false">AVERAGE(Table27857[[#This Row],[7Ai Parental Authority: In marriage]:[7Aii Parental Authority: After divorce]])</f>
        <v>10</v>
      </c>
      <c r="AW110" s="42" t="n">
        <v>10</v>
      </c>
      <c r="AX110" s="42" t="n">
        <v>10</v>
      </c>
      <c r="AY110" s="42" t="n">
        <f aca="false">IFERROR(AVERAGE(AW110:AX110),"-")</f>
        <v>10</v>
      </c>
      <c r="AZ110" s="42" t="n">
        <v>10</v>
      </c>
      <c r="BA110" s="42" t="n">
        <f aca="false">AVERAGE(AV110,AZ110,AY110)</f>
        <v>10</v>
      </c>
      <c r="BB110" s="43" t="n">
        <f aca="false">AVERAGE(Table27857[[#This Row],[RULE OF LAW]],Table27857[[#This Row],[SECURITY &amp; SAFETY]],Table27857[[#This Row],[PERSONAL FREEDOM (minus Security &amp;Safety and Rule of Law)]],Table27857[[#This Row],[PERSONAL FREEDOM (minus Security &amp;Safety and Rule of Law)]])</f>
        <v>9.44444444444444</v>
      </c>
      <c r="BC110" s="44" t="n">
        <v>7.51</v>
      </c>
      <c r="BD110" s="45" t="n">
        <f aca="false">AVERAGE(Table27857[[#This Row],[PERSONAL FREEDOM]:[ECONOMIC FREEDOM]])</f>
        <v>8.47722222222222</v>
      </c>
      <c r="BE110" s="61" t="n">
        <f aca="false">RANK(BF110,$BF$2:$BF$158)</f>
        <v>10</v>
      </c>
      <c r="BF110" s="30" t="n">
        <f aca="false">ROUND(BD110, 2)</f>
        <v>8.48</v>
      </c>
      <c r="BG110" s="43" t="n">
        <f aca="false">Table27857[[#This Row],[1 Rule of Law]]</f>
        <v>8.71111111111111</v>
      </c>
      <c r="BH110" s="43" t="n">
        <f aca="false">Table27857[[#This Row],[2 Security &amp; Safety]]</f>
        <v>9.70666666666667</v>
      </c>
      <c r="BI110" s="43" t="e">
        <f aca="false">AVERAGE(AS110,W110,AK110,BA110,Z110)</f>
        <v>#N/A</v>
      </c>
    </row>
    <row r="111" customFormat="false" ht="15" hidden="false" customHeight="true" outlineLevel="0" collapsed="false">
      <c r="A111" s="41" t="s">
        <v>161</v>
      </c>
      <c r="B111" s="42" t="s">
        <v>60</v>
      </c>
      <c r="C111" s="42" t="s">
        <v>60</v>
      </c>
      <c r="D111" s="42" t="s">
        <v>60</v>
      </c>
      <c r="E111" s="42" t="n">
        <v>6.084287</v>
      </c>
      <c r="F111" s="42" t="n">
        <v>9.56</v>
      </c>
      <c r="G111" s="42" t="n">
        <v>5</v>
      </c>
      <c r="H111" s="42" t="n">
        <v>10</v>
      </c>
      <c r="I111" s="42" t="n">
        <v>7.5</v>
      </c>
      <c r="J111" s="42" t="n">
        <v>10</v>
      </c>
      <c r="K111" s="42" t="n">
        <v>10</v>
      </c>
      <c r="L111" s="42" t="n">
        <f aca="false">AVERAGE(Table27857[[#This Row],[2Bi Disappearance]:[2Bv Terrorism Injured ]])</f>
        <v>8.5</v>
      </c>
      <c r="M111" s="42" t="n">
        <v>10</v>
      </c>
      <c r="N111" s="42" t="n">
        <v>7.5</v>
      </c>
      <c r="O111" s="47" t="n">
        <v>0</v>
      </c>
      <c r="P111" s="47" t="n">
        <v>0</v>
      </c>
      <c r="Q111" s="47" t="n">
        <f aca="false">AVERAGE(Table27857[[#This Row],[2Ciii(a) Equal Inheritance Rights: Widows]:[2Ciii(b) Equal Inheritance Rights: Daughters]])</f>
        <v>0</v>
      </c>
      <c r="R111" s="47" t="n">
        <f aca="false">AVERAGE(M111:N111,Q111)</f>
        <v>5.83333333333333</v>
      </c>
      <c r="S111" s="42" t="n">
        <f aca="false">AVERAGE(F111,L111,R111)</f>
        <v>7.96444444444444</v>
      </c>
      <c r="T111" s="42" t="n">
        <v>10</v>
      </c>
      <c r="U111" s="42" t="n">
        <v>10</v>
      </c>
      <c r="V111" s="42" t="n">
        <v>0</v>
      </c>
      <c r="W111" s="42" t="n">
        <f aca="false">AVERAGE(T111:V111)</f>
        <v>6.66666666666667</v>
      </c>
      <c r="X111" s="42" t="n">
        <v>2.5</v>
      </c>
      <c r="Y111" s="42" t="n">
        <v>5</v>
      </c>
      <c r="Z111" s="42" t="n">
        <f aca="false">AVERAGE(Table27857[[#This Row],[4A Freedom to establish religious organizations]:[4B Autonomy of religious organizations]])</f>
        <v>3.75</v>
      </c>
      <c r="AA111" s="42" t="n">
        <v>2.5</v>
      </c>
      <c r="AB111" s="42" t="n">
        <v>2.5</v>
      </c>
      <c r="AC111" s="42" t="n">
        <v>2.5</v>
      </c>
      <c r="AD111" s="42" t="n">
        <v>5</v>
      </c>
      <c r="AE111" s="42" t="n">
        <v>5</v>
      </c>
      <c r="AF111" s="42" t="e">
        <f aca="false">AVERAGE(Table27857[[#This Row],[5Ci Political parties]:[5ciii educational, sporting and cultural organizations]])</f>
        <v>#N/A</v>
      </c>
      <c r="AG111" s="42" t="n">
        <v>2.5</v>
      </c>
      <c r="AH111" s="42" t="n">
        <v>2.5</v>
      </c>
      <c r="AI111" s="42" t="n">
        <v>5</v>
      </c>
      <c r="AJ111" s="42" t="e">
        <f aca="false">AVERAGE(Table27857[[#This Row],[5Di Political parties]:[5diii educational, sporting and cultural organizations5]])</f>
        <v>#N/A</v>
      </c>
      <c r="AK111" s="42" t="e">
        <f aca="false">AVERAGE(AA111,AB111,AF111,AJ111)</f>
        <v>#N/A</v>
      </c>
      <c r="AL111" s="42" t="n">
        <v>10</v>
      </c>
      <c r="AM111" s="47" t="n">
        <v>1.66666666666667</v>
      </c>
      <c r="AN111" s="47" t="n">
        <v>3.25</v>
      </c>
      <c r="AO111" s="47" t="n">
        <v>7.5</v>
      </c>
      <c r="AP111" s="47" t="n">
        <v>5</v>
      </c>
      <c r="AQ111" s="47" t="n">
        <f aca="false">AVERAGE(Table27857[[#This Row],[6Di Access to foreign television (cable/ satellite)]:[6Dii Access to foreign newspapers]])</f>
        <v>6.25</v>
      </c>
      <c r="AR111" s="47" t="n">
        <v>5</v>
      </c>
      <c r="AS111" s="42" t="n">
        <f aca="false">AVERAGE(AL111:AN111,AQ111:AR111)</f>
        <v>5.23333333333333</v>
      </c>
      <c r="AT111" s="42" t="n">
        <v>0</v>
      </c>
      <c r="AU111" s="42" t="n">
        <v>0</v>
      </c>
      <c r="AV111" s="42" t="n">
        <f aca="false">AVERAGE(Table27857[[#This Row],[7Ai Parental Authority: In marriage]:[7Aii Parental Authority: After divorce]])</f>
        <v>0</v>
      </c>
      <c r="AW111" s="42" t="n">
        <v>0</v>
      </c>
      <c r="AX111" s="42" t="n">
        <v>0</v>
      </c>
      <c r="AY111" s="42" t="n">
        <f aca="false">IFERROR(AVERAGE(AW111:AX111),"-")</f>
        <v>0</v>
      </c>
      <c r="AZ111" s="42" t="n">
        <v>0</v>
      </c>
      <c r="BA111" s="42" t="n">
        <f aca="false">AVERAGE(AV111,AZ111,AY111)</f>
        <v>0</v>
      </c>
      <c r="BB111" s="43" t="n">
        <f aca="false">AVERAGE(Table27857[[#This Row],[RULE OF LAW]],Table27857[[#This Row],[SECURITY &amp; SAFETY]],Table27857[[#This Row],[PERSONAL FREEDOM (minus Security &amp;Safety and Rule of Law)]],Table27857[[#This Row],[PERSONAL FREEDOM (minus Security &amp;Safety and Rule of Law)]])</f>
        <v>5.38968286111111</v>
      </c>
      <c r="BC111" s="44" t="n">
        <v>7.21</v>
      </c>
      <c r="BD111" s="45" t="n">
        <f aca="false">AVERAGE(Table27857[[#This Row],[PERSONAL FREEDOM]:[ECONOMIC FREEDOM]])</f>
        <v>6.29984143055556</v>
      </c>
      <c r="BE111" s="61" t="n">
        <f aca="false">RANK(BF111,$BF$2:$BF$158)</f>
        <v>119</v>
      </c>
      <c r="BF111" s="30" t="n">
        <f aca="false">ROUND(BD111, 2)</f>
        <v>6.3</v>
      </c>
      <c r="BG111" s="43" t="n">
        <f aca="false">Table27857[[#This Row],[1 Rule of Law]]</f>
        <v>6.084287</v>
      </c>
      <c r="BH111" s="43" t="n">
        <f aca="false">Table27857[[#This Row],[2 Security &amp; Safety]]</f>
        <v>7.96444444444444</v>
      </c>
      <c r="BI111" s="43" t="e">
        <f aca="false">AVERAGE(AS111,W111,AK111,BA111,Z111)</f>
        <v>#N/A</v>
      </c>
    </row>
    <row r="112" customFormat="false" ht="15" hidden="false" customHeight="true" outlineLevel="0" collapsed="false">
      <c r="A112" s="41" t="s">
        <v>162</v>
      </c>
      <c r="B112" s="42" t="n">
        <v>2.4</v>
      </c>
      <c r="C112" s="42" t="n">
        <v>3.6</v>
      </c>
      <c r="D112" s="42" t="n">
        <v>3.7</v>
      </c>
      <c r="E112" s="42" t="n">
        <v>3.24444444444444</v>
      </c>
      <c r="F112" s="42" t="n">
        <v>6.92</v>
      </c>
      <c r="G112" s="42" t="n">
        <v>0</v>
      </c>
      <c r="H112" s="42" t="n">
        <v>6.73643855648902</v>
      </c>
      <c r="I112" s="42" t="n">
        <v>2.5</v>
      </c>
      <c r="J112" s="42" t="n">
        <v>4.70913037681084</v>
      </c>
      <c r="K112" s="42" t="n">
        <v>3.61563493034922</v>
      </c>
      <c r="L112" s="42" t="n">
        <f aca="false">AVERAGE(Table27857[[#This Row],[2Bi Disappearance]:[2Bv Terrorism Injured ]])</f>
        <v>3.51224077272982</v>
      </c>
      <c r="M112" s="42" t="n">
        <v>10</v>
      </c>
      <c r="N112" s="42" t="n">
        <v>5</v>
      </c>
      <c r="O112" s="47" t="n">
        <v>0</v>
      </c>
      <c r="P112" s="47" t="n">
        <v>0</v>
      </c>
      <c r="Q112" s="47" t="n">
        <f aca="false">AVERAGE(Table27857[[#This Row],[2Ciii(a) Equal Inheritance Rights: Widows]:[2Ciii(b) Equal Inheritance Rights: Daughters]])</f>
        <v>0</v>
      </c>
      <c r="R112" s="47" t="n">
        <f aca="false">AVERAGE(M112:N112,Q112)</f>
        <v>5</v>
      </c>
      <c r="S112" s="42" t="n">
        <f aca="false">AVERAGE(F112,L112,R112)</f>
        <v>5.14408025757661</v>
      </c>
      <c r="T112" s="42" t="n">
        <v>5</v>
      </c>
      <c r="U112" s="42" t="n">
        <v>5</v>
      </c>
      <c r="V112" s="42" t="n">
        <v>5</v>
      </c>
      <c r="W112" s="42" t="n">
        <f aca="false">AVERAGE(T112:V112)</f>
        <v>5</v>
      </c>
      <c r="X112" s="42" t="n">
        <v>2.5</v>
      </c>
      <c r="Y112" s="42" t="n">
        <v>7.5</v>
      </c>
      <c r="Z112" s="42" t="n">
        <f aca="false">AVERAGE(Table27857[[#This Row],[4A Freedom to establish religious organizations]:[4B Autonomy of religious organizations]])</f>
        <v>5</v>
      </c>
      <c r="AA112" s="42" t="n">
        <v>7.5</v>
      </c>
      <c r="AB112" s="42" t="n">
        <v>7.5</v>
      </c>
      <c r="AC112" s="42" t="n">
        <v>7.5</v>
      </c>
      <c r="AD112" s="42" t="n">
        <v>7.5</v>
      </c>
      <c r="AE112" s="42" t="n">
        <v>7.5</v>
      </c>
      <c r="AF112" s="42" t="e">
        <f aca="false">AVERAGE(Table27857[[#This Row],[5Ci Political parties]:[5ciii educational, sporting and cultural organizations]])</f>
        <v>#N/A</v>
      </c>
      <c r="AG112" s="42" t="n">
        <v>10</v>
      </c>
      <c r="AH112" s="42" t="n">
        <v>10</v>
      </c>
      <c r="AI112" s="42" t="n">
        <v>10</v>
      </c>
      <c r="AJ112" s="42" t="e">
        <f aca="false">AVERAGE(Table27857[[#This Row],[5Di Political parties]:[5diii educational, sporting and cultural organizations5]])</f>
        <v>#N/A</v>
      </c>
      <c r="AK112" s="42" t="e">
        <f aca="false">AVERAGE(AA112,AB112,AF112,AJ112)</f>
        <v>#N/A</v>
      </c>
      <c r="AL112" s="42" t="n">
        <v>7.24050610751609</v>
      </c>
      <c r="AM112" s="47" t="n">
        <v>3.66666666666667</v>
      </c>
      <c r="AN112" s="47" t="n">
        <v>2.75</v>
      </c>
      <c r="AO112" s="47" t="n">
        <v>10</v>
      </c>
      <c r="AP112" s="47" t="n">
        <v>7.5</v>
      </c>
      <c r="AQ112" s="47" t="n">
        <f aca="false">AVERAGE(Table27857[[#This Row],[6Di Access to foreign television (cable/ satellite)]:[6Dii Access to foreign newspapers]])</f>
        <v>8.75</v>
      </c>
      <c r="AR112" s="47" t="n">
        <v>7.5</v>
      </c>
      <c r="AS112" s="42" t="n">
        <f aca="false">AVERAGE(AL112:AN112,AQ112:AR112)</f>
        <v>5.98143455483655</v>
      </c>
      <c r="AT112" s="42" t="n">
        <v>0</v>
      </c>
      <c r="AU112" s="42" t="n">
        <v>0</v>
      </c>
      <c r="AV112" s="42" t="n">
        <f aca="false">AVERAGE(Table27857[[#This Row],[7Ai Parental Authority: In marriage]:[7Aii Parental Authority: After divorce]])</f>
        <v>0</v>
      </c>
      <c r="AW112" s="42" t="n">
        <v>0</v>
      </c>
      <c r="AX112" s="42" t="n">
        <v>0</v>
      </c>
      <c r="AY112" s="42" t="n">
        <f aca="false">IFERROR(AVERAGE(AW112:AX112),"-")</f>
        <v>0</v>
      </c>
      <c r="AZ112" s="42" t="n">
        <v>0</v>
      </c>
      <c r="BA112" s="42" t="n">
        <f aca="false">AVERAGE(AV112,AZ112,AY112)</f>
        <v>0</v>
      </c>
      <c r="BB112" s="43" t="n">
        <f aca="false">AVERAGE(Table27857[[#This Row],[RULE OF LAW]],Table27857[[#This Row],[SECURITY &amp; SAFETY]],Table27857[[#This Row],[PERSONAL FREEDOM (minus Security &amp;Safety and Rule of Law)]],Table27857[[#This Row],[PERSONAL FREEDOM (minus Security &amp;Safety and Rule of Law)]])</f>
        <v>4.50777463098892</v>
      </c>
      <c r="BC112" s="44" t="n">
        <v>6.28</v>
      </c>
      <c r="BD112" s="45" t="n">
        <f aca="false">AVERAGE(Table27857[[#This Row],[PERSONAL FREEDOM]:[ECONOMIC FREEDOM]])</f>
        <v>5.39388731549446</v>
      </c>
      <c r="BE112" s="61" t="n">
        <f aca="false">RANK(BF112,$BF$2:$BF$158)</f>
        <v>145</v>
      </c>
      <c r="BF112" s="30" t="n">
        <f aca="false">ROUND(BD112, 2)</f>
        <v>5.39</v>
      </c>
      <c r="BG112" s="43" t="n">
        <f aca="false">Table27857[[#This Row],[1 Rule of Law]]</f>
        <v>3.24444444444444</v>
      </c>
      <c r="BH112" s="43" t="n">
        <f aca="false">Table27857[[#This Row],[2 Security &amp; Safety]]</f>
        <v>5.14408025757661</v>
      </c>
      <c r="BI112" s="43" t="e">
        <f aca="false">AVERAGE(AS112,W112,AK112,BA112,Z112)</f>
        <v>#N/A</v>
      </c>
    </row>
    <row r="113" customFormat="false" ht="15" hidden="false" customHeight="true" outlineLevel="0" collapsed="false">
      <c r="A113" s="41" t="s">
        <v>163</v>
      </c>
      <c r="B113" s="42" t="n">
        <v>5.6</v>
      </c>
      <c r="C113" s="42" t="n">
        <v>4.5</v>
      </c>
      <c r="D113" s="42" t="n">
        <v>3.8</v>
      </c>
      <c r="E113" s="42" t="n">
        <v>4.61746031746032</v>
      </c>
      <c r="F113" s="42" t="n">
        <v>3.12</v>
      </c>
      <c r="G113" s="42" t="n">
        <v>10</v>
      </c>
      <c r="H113" s="42" t="n">
        <v>10</v>
      </c>
      <c r="I113" s="42" t="n">
        <v>10</v>
      </c>
      <c r="J113" s="42" t="n">
        <v>10</v>
      </c>
      <c r="K113" s="42" t="n">
        <v>10</v>
      </c>
      <c r="L113" s="42" t="n">
        <f aca="false">AVERAGE(Table27857[[#This Row],[2Bi Disappearance]:[2Bv Terrorism Injured ]])</f>
        <v>10</v>
      </c>
      <c r="M113" s="42" t="n">
        <v>10</v>
      </c>
      <c r="N113" s="42" t="n">
        <v>10</v>
      </c>
      <c r="O113" s="47" t="n">
        <v>10</v>
      </c>
      <c r="P113" s="47" t="n">
        <v>10</v>
      </c>
      <c r="Q113" s="47" t="n">
        <f aca="false">AVERAGE(Table27857[[#This Row],[2Ciii(a) Equal Inheritance Rights: Widows]:[2Ciii(b) Equal Inheritance Rights: Daughters]])</f>
        <v>10</v>
      </c>
      <c r="R113" s="47" t="n">
        <f aca="false">AVERAGE(M113:N113,Q113)</f>
        <v>10</v>
      </c>
      <c r="S113" s="42" t="n">
        <f aca="false">AVERAGE(F113,L113,R113)</f>
        <v>7.70666666666667</v>
      </c>
      <c r="T113" s="42" t="n">
        <v>10</v>
      </c>
      <c r="U113" s="42" t="n">
        <v>10</v>
      </c>
      <c r="V113" s="42" t="n">
        <v>10</v>
      </c>
      <c r="W113" s="42" t="n">
        <f aca="false">AVERAGE(T113:V113)</f>
        <v>10</v>
      </c>
      <c r="X113" s="42" t="n">
        <v>10</v>
      </c>
      <c r="Y113" s="42" t="n">
        <v>10</v>
      </c>
      <c r="Z113" s="42" t="n">
        <f aca="false">AVERAGE(Table27857[[#This Row],[4A Freedom to establish religious organizations]:[4B Autonomy of religious organizations]])</f>
        <v>10</v>
      </c>
      <c r="AA113" s="42" t="n">
        <v>10</v>
      </c>
      <c r="AB113" s="42" t="n">
        <v>10</v>
      </c>
      <c r="AC113" s="42" t="n">
        <v>10</v>
      </c>
      <c r="AD113" s="42" t="n">
        <v>10</v>
      </c>
      <c r="AE113" s="42" t="n">
        <v>10</v>
      </c>
      <c r="AF113" s="42" t="e">
        <f aca="false">AVERAGE(Table27857[[#This Row],[5Ci Political parties]:[5ciii educational, sporting and cultural organizations]])</f>
        <v>#N/A</v>
      </c>
      <c r="AG113" s="42" t="n">
        <v>10</v>
      </c>
      <c r="AH113" s="42" t="n">
        <v>10</v>
      </c>
      <c r="AI113" s="42" t="n">
        <v>10</v>
      </c>
      <c r="AJ113" s="42" t="e">
        <f aca="false">AVERAGE(Table27857[[#This Row],[5Di Political parties]:[5diii educational, sporting and cultural organizations5]])</f>
        <v>#N/A</v>
      </c>
      <c r="AK113" s="42" t="e">
        <f aca="false">AVERAGE(AA113,AB113,AF113,AJ113)</f>
        <v>#N/A</v>
      </c>
      <c r="AL113" s="42" t="n">
        <v>10</v>
      </c>
      <c r="AM113" s="47" t="n">
        <v>4.33333333333333</v>
      </c>
      <c r="AN113" s="47" t="n">
        <v>5</v>
      </c>
      <c r="AO113" s="47" t="n">
        <v>10</v>
      </c>
      <c r="AP113" s="47" t="n">
        <v>10</v>
      </c>
      <c r="AQ113" s="47" t="n">
        <f aca="false">AVERAGE(Table27857[[#This Row],[6Di Access to foreign television (cable/ satellite)]:[6Dii Access to foreign newspapers]])</f>
        <v>10</v>
      </c>
      <c r="AR113" s="47" t="n">
        <v>10</v>
      </c>
      <c r="AS113" s="42" t="n">
        <f aca="false">AVERAGE(AL113:AN113,AQ113:AR113)</f>
        <v>7.86666666666667</v>
      </c>
      <c r="AT113" s="42" t="n">
        <v>10</v>
      </c>
      <c r="AU113" s="42" t="n">
        <v>10</v>
      </c>
      <c r="AV113" s="42" t="n">
        <f aca="false">AVERAGE(Table27857[[#This Row],[7Ai Parental Authority: In marriage]:[7Aii Parental Authority: After divorce]])</f>
        <v>10</v>
      </c>
      <c r="AW113" s="42" t="n">
        <v>10</v>
      </c>
      <c r="AX113" s="42" t="n">
        <v>10</v>
      </c>
      <c r="AY113" s="42" t="n">
        <f aca="false">IFERROR(AVERAGE(AW113:AX113),"-")</f>
        <v>10</v>
      </c>
      <c r="AZ113" s="42" t="n">
        <v>10</v>
      </c>
      <c r="BA113" s="42" t="n">
        <f aca="false">AVERAGE(AV113,AZ113,AY113)</f>
        <v>10</v>
      </c>
      <c r="BB113" s="43" t="n">
        <f aca="false">AVERAGE(Table27857[[#This Row],[RULE OF LAW]],Table27857[[#This Row],[SECURITY &amp; SAFETY]],Table27857[[#This Row],[PERSONAL FREEDOM (minus Security &amp;Safety and Rule of Law)]],Table27857[[#This Row],[PERSONAL FREEDOM (minus Security &amp;Safety and Rule of Law)]])</f>
        <v>7.86769841269841</v>
      </c>
      <c r="BC113" s="44" t="n">
        <v>7.27</v>
      </c>
      <c r="BD113" s="45" t="n">
        <f aca="false">AVERAGE(Table27857[[#This Row],[PERSONAL FREEDOM]:[ECONOMIC FREEDOM]])</f>
        <v>7.56884920634921</v>
      </c>
      <c r="BE113" s="61" t="n">
        <f aca="false">RANK(BF113,$BF$2:$BF$158)</f>
        <v>49</v>
      </c>
      <c r="BF113" s="30" t="n">
        <f aca="false">ROUND(BD113, 2)</f>
        <v>7.57</v>
      </c>
      <c r="BG113" s="43" t="n">
        <f aca="false">Table27857[[#This Row],[1 Rule of Law]]</f>
        <v>4.61746031746032</v>
      </c>
      <c r="BH113" s="43" t="n">
        <f aca="false">Table27857[[#This Row],[2 Security &amp; Safety]]</f>
        <v>7.70666666666667</v>
      </c>
      <c r="BI113" s="43" t="e">
        <f aca="false">AVERAGE(AS113,W113,AK113,BA113,Z113)</f>
        <v>#N/A</v>
      </c>
    </row>
    <row r="114" customFormat="false" ht="15" hidden="false" customHeight="true" outlineLevel="0" collapsed="false">
      <c r="A114" s="41" t="s">
        <v>164</v>
      </c>
      <c r="B114" s="42" t="s">
        <v>60</v>
      </c>
      <c r="C114" s="42" t="s">
        <v>60</v>
      </c>
      <c r="D114" s="42" t="s">
        <v>60</v>
      </c>
      <c r="E114" s="42" t="n">
        <v>3.941662</v>
      </c>
      <c r="F114" s="42" t="n">
        <v>5.84</v>
      </c>
      <c r="G114" s="42" t="n">
        <v>10</v>
      </c>
      <c r="H114" s="42" t="n">
        <v>10</v>
      </c>
      <c r="I114" s="42" t="n">
        <v>7.5</v>
      </c>
      <c r="J114" s="42" t="n">
        <v>10</v>
      </c>
      <c r="K114" s="42" t="n">
        <v>10</v>
      </c>
      <c r="L114" s="42" t="n">
        <f aca="false">AVERAGE(Table27857[[#This Row],[2Bi Disappearance]:[2Bv Terrorism Injured ]])</f>
        <v>9.5</v>
      </c>
      <c r="M114" s="42" t="n">
        <v>10</v>
      </c>
      <c r="N114" s="42" t="n">
        <v>7.5</v>
      </c>
      <c r="O114" s="47" t="n">
        <v>5</v>
      </c>
      <c r="P114" s="47" t="n">
        <v>5</v>
      </c>
      <c r="Q114" s="47" t="n">
        <f aca="false">AVERAGE(Table27857[[#This Row],[2Ciii(a) Equal Inheritance Rights: Widows]:[2Ciii(b) Equal Inheritance Rights: Daughters]])</f>
        <v>5</v>
      </c>
      <c r="R114" s="47" t="n">
        <f aca="false">AVERAGE(M114:N114,Q114)</f>
        <v>7.5</v>
      </c>
      <c r="S114" s="42" t="n">
        <f aca="false">AVERAGE(F114,L114,R114)</f>
        <v>7.61333333333333</v>
      </c>
      <c r="T114" s="42" t="n">
        <v>10</v>
      </c>
      <c r="U114" s="42" t="n">
        <v>10</v>
      </c>
      <c r="V114" s="42" t="n">
        <v>10</v>
      </c>
      <c r="W114" s="42" t="n">
        <f aca="false">AVERAGE(T114:V114)</f>
        <v>10</v>
      </c>
      <c r="X114" s="42" t="s">
        <v>60</v>
      </c>
      <c r="Y114" s="42" t="s">
        <v>60</v>
      </c>
      <c r="Z114" s="42" t="s">
        <v>60</v>
      </c>
      <c r="AA114" s="42" t="s">
        <v>60</v>
      </c>
      <c r="AB114" s="42" t="s">
        <v>60</v>
      </c>
      <c r="AC114" s="42" t="s">
        <v>60</v>
      </c>
      <c r="AD114" s="42" t="s">
        <v>60</v>
      </c>
      <c r="AE114" s="42" t="s">
        <v>60</v>
      </c>
      <c r="AF114" s="42" t="s">
        <v>60</v>
      </c>
      <c r="AG114" s="42" t="s">
        <v>60</v>
      </c>
      <c r="AH114" s="42" t="s">
        <v>60</v>
      </c>
      <c r="AI114" s="42" t="s">
        <v>60</v>
      </c>
      <c r="AJ114" s="42" t="s">
        <v>60</v>
      </c>
      <c r="AK114" s="42" t="s">
        <v>60</v>
      </c>
      <c r="AL114" s="42" t="n">
        <v>10</v>
      </c>
      <c r="AM114" s="47" t="n">
        <v>8</v>
      </c>
      <c r="AN114" s="47" t="n">
        <v>6.75</v>
      </c>
      <c r="AO114" s="47" t="s">
        <v>60</v>
      </c>
      <c r="AP114" s="47" t="s">
        <v>60</v>
      </c>
      <c r="AQ114" s="47" t="s">
        <v>60</v>
      </c>
      <c r="AR114" s="47" t="s">
        <v>60</v>
      </c>
      <c r="AS114" s="42" t="n">
        <f aca="false">AVERAGE(AL114:AN114,AQ114:AR114)</f>
        <v>8.25</v>
      </c>
      <c r="AT114" s="42" t="n">
        <v>5</v>
      </c>
      <c r="AU114" s="42" t="n">
        <v>10</v>
      </c>
      <c r="AV114" s="42" t="n">
        <f aca="false">AVERAGE(Table27857[[#This Row],[7Ai Parental Authority: In marriage]:[7Aii Parental Authority: After divorce]])</f>
        <v>7.5</v>
      </c>
      <c r="AW114" s="42" t="n">
        <v>0</v>
      </c>
      <c r="AX114" s="42" t="n">
        <v>10</v>
      </c>
      <c r="AY114" s="42" t="n">
        <f aca="false">IFERROR(AVERAGE(AW114:AX114),"-")</f>
        <v>5</v>
      </c>
      <c r="AZ114" s="42" t="n">
        <v>10</v>
      </c>
      <c r="BA114" s="42" t="n">
        <f aca="false">AVERAGE(AV114,AZ114,AY114)</f>
        <v>7.5</v>
      </c>
      <c r="BB114" s="43" t="n">
        <f aca="false">AVERAGE(Table27857[[#This Row],[RULE OF LAW]],Table27857[[#This Row],[SECURITY &amp; SAFETY]],Table27857[[#This Row],[PERSONAL FREEDOM (minus Security &amp;Safety and Rule of Law)]],Table27857[[#This Row],[PERSONAL FREEDOM (minus Security &amp;Safety and Rule of Law)]])</f>
        <v>7.1804155</v>
      </c>
      <c r="BC114" s="44" t="n">
        <v>7.11</v>
      </c>
      <c r="BD114" s="45" t="n">
        <f aca="false">AVERAGE(Table27857[[#This Row],[PERSONAL FREEDOM]:[ECONOMIC FREEDOM]])</f>
        <v>7.14520775</v>
      </c>
      <c r="BE114" s="61" t="n">
        <f aca="false">RANK(BF114,$BF$2:$BF$158)</f>
        <v>60</v>
      </c>
      <c r="BF114" s="30" t="n">
        <f aca="false">ROUND(BD114, 2)</f>
        <v>7.15</v>
      </c>
      <c r="BG114" s="43" t="n">
        <f aca="false">Table27857[[#This Row],[1 Rule of Law]]</f>
        <v>3.941662</v>
      </c>
      <c r="BH114" s="43" t="n">
        <f aca="false">Table27857[[#This Row],[2 Security &amp; Safety]]</f>
        <v>7.61333333333333</v>
      </c>
      <c r="BI114" s="43" t="n">
        <f aca="false">AVERAGE(AS114,W114,AK114,BA114,Z114)</f>
        <v>8.58333333333333</v>
      </c>
    </row>
    <row r="115" customFormat="false" ht="15" hidden="false" customHeight="true" outlineLevel="0" collapsed="false">
      <c r="A115" s="41" t="s">
        <v>165</v>
      </c>
      <c r="B115" s="42" t="s">
        <v>60</v>
      </c>
      <c r="C115" s="42" t="s">
        <v>60</v>
      </c>
      <c r="D115" s="42" t="s">
        <v>60</v>
      </c>
      <c r="E115" s="42" t="n">
        <v>3.926783</v>
      </c>
      <c r="F115" s="42" t="n">
        <v>6.11805015461256</v>
      </c>
      <c r="G115" s="42" t="n">
        <v>10</v>
      </c>
      <c r="H115" s="42" t="n">
        <v>10</v>
      </c>
      <c r="I115" s="42" t="n">
        <v>5</v>
      </c>
      <c r="J115" s="42" t="n">
        <v>9.3813478543365</v>
      </c>
      <c r="K115" s="42" t="n">
        <v>9.53601089075237</v>
      </c>
      <c r="L115" s="42" t="n">
        <f aca="false">AVERAGE(Table27857[[#This Row],[2Bi Disappearance]:[2Bv Terrorism Injured ]])</f>
        <v>8.78347174901777</v>
      </c>
      <c r="M115" s="42" t="n">
        <v>10</v>
      </c>
      <c r="N115" s="42" t="n">
        <v>10</v>
      </c>
      <c r="O115" s="47" t="n">
        <v>5</v>
      </c>
      <c r="P115" s="47" t="n">
        <v>5</v>
      </c>
      <c r="Q115" s="47" t="n">
        <f aca="false">AVERAGE(Table27857[[#This Row],[2Ciii(a) Equal Inheritance Rights: Widows]:[2Ciii(b) Equal Inheritance Rights: Daughters]])</f>
        <v>5</v>
      </c>
      <c r="R115" s="47" t="n">
        <f aca="false">AVERAGE(M115:N115,Q115)</f>
        <v>8.33333333333333</v>
      </c>
      <c r="S115" s="42" t="n">
        <f aca="false">AVERAGE(F115,L115,R115)</f>
        <v>7.74495174565456</v>
      </c>
      <c r="T115" s="42" t="n">
        <v>10</v>
      </c>
      <c r="U115" s="42" t="n">
        <v>10</v>
      </c>
      <c r="V115" s="42" t="n">
        <v>10</v>
      </c>
      <c r="W115" s="42" t="n">
        <f aca="false">AVERAGE(T115:V115)</f>
        <v>10</v>
      </c>
      <c r="X115" s="42" t="n">
        <v>5</v>
      </c>
      <c r="Y115" s="42" t="n">
        <v>7.5</v>
      </c>
      <c r="Z115" s="42" t="n">
        <f aca="false">AVERAGE(Table27857[[#This Row],[4A Freedom to establish religious organizations]:[4B Autonomy of religious organizations]])</f>
        <v>6.25</v>
      </c>
      <c r="AA115" s="42" t="n">
        <v>7.5</v>
      </c>
      <c r="AB115" s="42" t="n">
        <v>7.5</v>
      </c>
      <c r="AC115" s="42" t="n">
        <v>5</v>
      </c>
      <c r="AD115" s="42" t="n">
        <v>5</v>
      </c>
      <c r="AE115" s="42" t="n">
        <v>5</v>
      </c>
      <c r="AF115" s="42" t="e">
        <f aca="false">AVERAGE(Table27857[[#This Row],[5Ci Political parties]:[5ciii educational, sporting and cultural organizations]])</f>
        <v>#N/A</v>
      </c>
      <c r="AG115" s="42" t="n">
        <v>5</v>
      </c>
      <c r="AH115" s="42" t="n">
        <v>5</v>
      </c>
      <c r="AI115" s="42" t="n">
        <v>5</v>
      </c>
      <c r="AJ115" s="42" t="e">
        <f aca="false">AVERAGE(Table27857[[#This Row],[5Di Political parties]:[5diii educational, sporting and cultural organizations5]])</f>
        <v>#N/A</v>
      </c>
      <c r="AK115" s="42" t="e">
        <f aca="false">AVERAGE(AA115,AB115,AF115,AJ115)</f>
        <v>#N/A</v>
      </c>
      <c r="AL115" s="42" t="n">
        <v>10</v>
      </c>
      <c r="AM115" s="47" t="n">
        <v>4.33333333333333</v>
      </c>
      <c r="AN115" s="47" t="n">
        <v>4</v>
      </c>
      <c r="AO115" s="47" t="n">
        <v>10</v>
      </c>
      <c r="AP115" s="47" t="n">
        <v>10</v>
      </c>
      <c r="AQ115" s="47" t="n">
        <f aca="false">AVERAGE(Table27857[[#This Row],[6Di Access to foreign television (cable/ satellite)]:[6Dii Access to foreign newspapers]])</f>
        <v>10</v>
      </c>
      <c r="AR115" s="47" t="n">
        <v>10</v>
      </c>
      <c r="AS115" s="42" t="n">
        <f aca="false">AVERAGE(AL115:AN115,AQ115:AR115)</f>
        <v>7.66666666666667</v>
      </c>
      <c r="AT115" s="42" t="n">
        <v>10</v>
      </c>
      <c r="AU115" s="42" t="n">
        <v>10</v>
      </c>
      <c r="AV115" s="42" t="n">
        <f aca="false">AVERAGE(Table27857[[#This Row],[7Ai Parental Authority: In marriage]:[7Aii Parental Authority: After divorce]])</f>
        <v>10</v>
      </c>
      <c r="AW115" s="42" t="n">
        <v>10</v>
      </c>
      <c r="AX115" s="42" t="n">
        <v>10</v>
      </c>
      <c r="AY115" s="42" t="n">
        <f aca="false">IFERROR(AVERAGE(AW115:AX115),"-")</f>
        <v>10</v>
      </c>
      <c r="AZ115" s="42" t="n">
        <v>10</v>
      </c>
      <c r="BA115" s="42" t="n">
        <f aca="false">AVERAGE(AV115,AZ115,AY115)</f>
        <v>10</v>
      </c>
      <c r="BB115" s="43" t="n">
        <f aca="false">AVERAGE(Table27857[[#This Row],[RULE OF LAW]],Table27857[[#This Row],[SECURITY &amp; SAFETY]],Table27857[[#This Row],[PERSONAL FREEDOM (minus Security &amp;Safety and Rule of Law)]],Table27857[[#This Row],[PERSONAL FREEDOM (minus Security &amp;Safety and Rule of Law)]])</f>
        <v>6.93460035308031</v>
      </c>
      <c r="BC115" s="44" t="n">
        <v>6.85</v>
      </c>
      <c r="BD115" s="45" t="n">
        <f aca="false">AVERAGE(Table27857[[#This Row],[PERSONAL FREEDOM]:[ECONOMIC FREEDOM]])</f>
        <v>6.89230017654015</v>
      </c>
      <c r="BE115" s="61" t="n">
        <f aca="false">RANK(BF115,$BF$2:$BF$158)</f>
        <v>79</v>
      </c>
      <c r="BF115" s="30" t="n">
        <f aca="false">ROUND(BD115, 2)</f>
        <v>6.89</v>
      </c>
      <c r="BG115" s="43" t="n">
        <f aca="false">Table27857[[#This Row],[1 Rule of Law]]</f>
        <v>3.926783</v>
      </c>
      <c r="BH115" s="43" t="n">
        <f aca="false">Table27857[[#This Row],[2 Security &amp; Safety]]</f>
        <v>7.74495174565456</v>
      </c>
      <c r="BI115" s="43" t="e">
        <f aca="false">AVERAGE(AS115,W115,AK115,BA115,Z115)</f>
        <v>#N/A</v>
      </c>
    </row>
    <row r="116" customFormat="false" ht="15" hidden="false" customHeight="true" outlineLevel="0" collapsed="false">
      <c r="A116" s="41" t="s">
        <v>166</v>
      </c>
      <c r="B116" s="42" t="n">
        <v>6.7</v>
      </c>
      <c r="C116" s="42" t="n">
        <v>3.9</v>
      </c>
      <c r="D116" s="42" t="n">
        <v>3.7</v>
      </c>
      <c r="E116" s="42" t="n">
        <v>4.8015873015873</v>
      </c>
      <c r="F116" s="42" t="n">
        <v>6.16</v>
      </c>
      <c r="G116" s="42" t="n">
        <v>10</v>
      </c>
      <c r="H116" s="42" t="n">
        <v>10</v>
      </c>
      <c r="I116" s="42" t="n">
        <v>7.5</v>
      </c>
      <c r="J116" s="42" t="n">
        <v>9.94547222217042</v>
      </c>
      <c r="K116" s="42" t="n">
        <v>9.9738266666418</v>
      </c>
      <c r="L116" s="42" t="n">
        <f aca="false">AVERAGE(Table27857[[#This Row],[2Bi Disappearance]:[2Bv Terrorism Injured ]])</f>
        <v>9.48385977776244</v>
      </c>
      <c r="M116" s="42" t="n">
        <v>10</v>
      </c>
      <c r="N116" s="42" t="n">
        <v>10</v>
      </c>
      <c r="O116" s="47" t="n">
        <v>5</v>
      </c>
      <c r="P116" s="47" t="n">
        <v>5</v>
      </c>
      <c r="Q116" s="47" t="n">
        <f aca="false">AVERAGE(Table27857[[#This Row],[2Ciii(a) Equal Inheritance Rights: Widows]:[2Ciii(b) Equal Inheritance Rights: Daughters]])</f>
        <v>5</v>
      </c>
      <c r="R116" s="47" t="n">
        <f aca="false">AVERAGE(M116:N116,Q116)</f>
        <v>8.33333333333333</v>
      </c>
      <c r="S116" s="42" t="n">
        <f aca="false">AVERAGE(F116,L116,R116)</f>
        <v>7.99239770369859</v>
      </c>
      <c r="T116" s="42" t="n">
        <v>10</v>
      </c>
      <c r="U116" s="42" t="n">
        <v>10</v>
      </c>
      <c r="V116" s="42" t="n">
        <v>10</v>
      </c>
      <c r="W116" s="42" t="n">
        <f aca="false">AVERAGE(T116:V116)</f>
        <v>10</v>
      </c>
      <c r="X116" s="42" t="n">
        <v>7.5</v>
      </c>
      <c r="Y116" s="42" t="n">
        <v>7.5</v>
      </c>
      <c r="Z116" s="42" t="n">
        <f aca="false">AVERAGE(Table27857[[#This Row],[4A Freedom to establish religious organizations]:[4B Autonomy of religious organizations]])</f>
        <v>7.5</v>
      </c>
      <c r="AA116" s="42" t="n">
        <v>7.5</v>
      </c>
      <c r="AB116" s="42" t="n">
        <v>7.5</v>
      </c>
      <c r="AC116" s="42" t="n">
        <v>7.5</v>
      </c>
      <c r="AD116" s="42" t="n">
        <v>5</v>
      </c>
      <c r="AE116" s="42" t="n">
        <v>7.5</v>
      </c>
      <c r="AF116" s="42" t="e">
        <f aca="false">AVERAGE(Table27857[[#This Row],[5Ci Political parties]:[5ciii educational, sporting and cultural organizations]])</f>
        <v>#N/A</v>
      </c>
      <c r="AG116" s="42" t="n">
        <v>7.5</v>
      </c>
      <c r="AH116" s="42" t="n">
        <v>7.5</v>
      </c>
      <c r="AI116" s="42" t="n">
        <v>7.5</v>
      </c>
      <c r="AJ116" s="42" t="e">
        <f aca="false">AVERAGE(Table27857[[#This Row],[5Di Political parties]:[5diii educational, sporting and cultural organizations5]])</f>
        <v>#N/A</v>
      </c>
      <c r="AK116" s="42" t="e">
        <f aca="false">AVERAGE(AA116,AB116,AF116,AJ116)</f>
        <v>#N/A</v>
      </c>
      <c r="AL116" s="42" t="n">
        <v>10</v>
      </c>
      <c r="AM116" s="47" t="n">
        <v>5.33333333333333</v>
      </c>
      <c r="AN116" s="47" t="n">
        <v>5.5</v>
      </c>
      <c r="AO116" s="47" t="n">
        <v>10</v>
      </c>
      <c r="AP116" s="47" t="n">
        <v>10</v>
      </c>
      <c r="AQ116" s="47" t="n">
        <f aca="false">AVERAGE(Table27857[[#This Row],[6Di Access to foreign television (cable/ satellite)]:[6Dii Access to foreign newspapers]])</f>
        <v>10</v>
      </c>
      <c r="AR116" s="47" t="n">
        <v>10</v>
      </c>
      <c r="AS116" s="42" t="n">
        <f aca="false">AVERAGE(AL116:AN116,AQ116:AR116)</f>
        <v>8.16666666666667</v>
      </c>
      <c r="AT116" s="42" t="n">
        <v>10</v>
      </c>
      <c r="AU116" s="42" t="n">
        <v>5</v>
      </c>
      <c r="AV116" s="42" t="n">
        <f aca="false">AVERAGE(Table27857[[#This Row],[7Ai Parental Authority: In marriage]:[7Aii Parental Authority: After divorce]])</f>
        <v>7.5</v>
      </c>
      <c r="AW116" s="42" t="n">
        <v>10</v>
      </c>
      <c r="AX116" s="42" t="n">
        <v>10</v>
      </c>
      <c r="AY116" s="42" t="n">
        <f aca="false">IFERROR(AVERAGE(AW116:AX116),"-")</f>
        <v>10</v>
      </c>
      <c r="AZ116" s="42" t="n">
        <v>10</v>
      </c>
      <c r="BA116" s="42" t="n">
        <f aca="false">AVERAGE(AV116,AZ116,AY116)</f>
        <v>9.16666666666667</v>
      </c>
      <c r="BB116" s="43" t="n">
        <f aca="false">AVERAGE(Table27857[[#This Row],[RULE OF LAW]],Table27857[[#This Row],[SECURITY &amp; SAFETY]],Table27857[[#This Row],[PERSONAL FREEDOM (minus Security &amp;Safety and Rule of Law)]],Table27857[[#This Row],[PERSONAL FREEDOM (minus Security &amp;Safety and Rule of Law)]])</f>
        <v>7.41099625132147</v>
      </c>
      <c r="BC116" s="44" t="n">
        <v>7.34</v>
      </c>
      <c r="BD116" s="45" t="n">
        <f aca="false">AVERAGE(Table27857[[#This Row],[PERSONAL FREEDOM]:[ECONOMIC FREEDOM]])</f>
        <v>7.37549812566074</v>
      </c>
      <c r="BE116" s="61" t="n">
        <f aca="false">RANK(BF116,$BF$2:$BF$158)</f>
        <v>55</v>
      </c>
      <c r="BF116" s="30" t="n">
        <f aca="false">ROUND(BD116, 2)</f>
        <v>7.38</v>
      </c>
      <c r="BG116" s="43" t="n">
        <f aca="false">Table27857[[#This Row],[1 Rule of Law]]</f>
        <v>4.8015873015873</v>
      </c>
      <c r="BH116" s="43" t="n">
        <f aca="false">Table27857[[#This Row],[2 Security &amp; Safety]]</f>
        <v>7.99239770369859</v>
      </c>
      <c r="BI116" s="43" t="e">
        <f aca="false">AVERAGE(AS116,W116,AK116,BA116,Z116)</f>
        <v>#N/A</v>
      </c>
    </row>
    <row r="117" customFormat="false" ht="15" hidden="false" customHeight="true" outlineLevel="0" collapsed="false">
      <c r="A117" s="41" t="s">
        <v>167</v>
      </c>
      <c r="B117" s="42" t="n">
        <v>3.6</v>
      </c>
      <c r="C117" s="42" t="n">
        <v>3.9</v>
      </c>
      <c r="D117" s="42" t="n">
        <v>3.6</v>
      </c>
      <c r="E117" s="42" t="n">
        <v>3.73492063492063</v>
      </c>
      <c r="F117" s="42" t="n">
        <v>6.48</v>
      </c>
      <c r="G117" s="42" t="n">
        <v>5</v>
      </c>
      <c r="H117" s="42" t="n">
        <v>8.24402592681371</v>
      </c>
      <c r="I117" s="42" t="n">
        <v>2.5</v>
      </c>
      <c r="J117" s="42" t="n">
        <v>8.52074557647925</v>
      </c>
      <c r="K117" s="42" t="n">
        <v>8.63484972831665</v>
      </c>
      <c r="L117" s="42" t="n">
        <f aca="false">AVERAGE(Table27857[[#This Row],[2Bi Disappearance]:[2Bv Terrorism Injured ]])</f>
        <v>6.57992424632192</v>
      </c>
      <c r="M117" s="42" t="n">
        <v>10</v>
      </c>
      <c r="N117" s="42" t="n">
        <v>10</v>
      </c>
      <c r="O117" s="47" t="n">
        <v>5</v>
      </c>
      <c r="P117" s="47" t="n">
        <v>5</v>
      </c>
      <c r="Q117" s="47" t="n">
        <f aca="false">AVERAGE(Table27857[[#This Row],[2Ciii(a) Equal Inheritance Rights: Widows]:[2Ciii(b) Equal Inheritance Rights: Daughters]])</f>
        <v>5</v>
      </c>
      <c r="R117" s="47" t="n">
        <f aca="false">AVERAGE(M117:N117,Q117)</f>
        <v>8.33333333333333</v>
      </c>
      <c r="S117" s="42" t="n">
        <f aca="false">AVERAGE(F117,L117,R117)</f>
        <v>7.13108585988509</v>
      </c>
      <c r="T117" s="42" t="n">
        <v>5</v>
      </c>
      <c r="U117" s="42" t="n">
        <v>10</v>
      </c>
      <c r="V117" s="42" t="n">
        <v>5</v>
      </c>
      <c r="W117" s="42" t="n">
        <f aca="false">AVERAGE(T117:V117)</f>
        <v>6.66666666666667</v>
      </c>
      <c r="X117" s="42" t="n">
        <v>5</v>
      </c>
      <c r="Y117" s="42" t="n">
        <v>10</v>
      </c>
      <c r="Z117" s="42" t="n">
        <f aca="false">AVERAGE(Table27857[[#This Row],[4A Freedom to establish religious organizations]:[4B Autonomy of religious organizations]])</f>
        <v>7.5</v>
      </c>
      <c r="AA117" s="42" t="n">
        <v>7.5</v>
      </c>
      <c r="AB117" s="42" t="n">
        <v>7.5</v>
      </c>
      <c r="AC117" s="42" t="n">
        <v>2.5</v>
      </c>
      <c r="AD117" s="42" t="n">
        <v>5</v>
      </c>
      <c r="AE117" s="42" t="n">
        <v>5</v>
      </c>
      <c r="AF117" s="42" t="e">
        <f aca="false">AVERAGE(Table27857[[#This Row],[5Ci Political parties]:[5ciii educational, sporting and cultural organizations]])</f>
        <v>#N/A</v>
      </c>
      <c r="AG117" s="42" t="n">
        <v>7.5</v>
      </c>
      <c r="AH117" s="42" t="n">
        <v>5</v>
      </c>
      <c r="AI117" s="42" t="n">
        <v>7.5</v>
      </c>
      <c r="AJ117" s="42" t="e">
        <f aca="false">AVERAGE(Table27857[[#This Row],[5Di Political parties]:[5diii educational, sporting and cultural organizations5]])</f>
        <v>#N/A</v>
      </c>
      <c r="AK117" s="42" t="e">
        <f aca="false">AVERAGE(AA117,AB117,AF117,AJ117)</f>
        <v>#N/A</v>
      </c>
      <c r="AL117" s="42" t="n">
        <v>6.9253372259384</v>
      </c>
      <c r="AM117" s="47" t="n">
        <v>5.66666666666667</v>
      </c>
      <c r="AN117" s="47" t="n">
        <v>4.75</v>
      </c>
      <c r="AO117" s="47" t="n">
        <v>7.5</v>
      </c>
      <c r="AP117" s="47" t="n">
        <v>10</v>
      </c>
      <c r="AQ117" s="47" t="n">
        <f aca="false">AVERAGE(Table27857[[#This Row],[6Di Access to foreign television (cable/ satellite)]:[6Dii Access to foreign newspapers]])</f>
        <v>8.75</v>
      </c>
      <c r="AR117" s="47" t="n">
        <v>7.5</v>
      </c>
      <c r="AS117" s="42" t="n">
        <f aca="false">AVERAGE(AL117:AN117,AQ117:AR117)</f>
        <v>6.71840077852101</v>
      </c>
      <c r="AT117" s="42" t="n">
        <v>0</v>
      </c>
      <c r="AU117" s="42" t="n">
        <v>0</v>
      </c>
      <c r="AV117" s="42" t="n">
        <f aca="false">AVERAGE(Table27857[[#This Row],[7Ai Parental Authority: In marriage]:[7Aii Parental Authority: After divorce]])</f>
        <v>0</v>
      </c>
      <c r="AW117" s="42" t="n">
        <v>10</v>
      </c>
      <c r="AX117" s="42" t="n">
        <v>10</v>
      </c>
      <c r="AY117" s="42" t="n">
        <f aca="false">IFERROR(AVERAGE(AW117:AX117),"-")</f>
        <v>10</v>
      </c>
      <c r="AZ117" s="42" t="n">
        <v>5</v>
      </c>
      <c r="BA117" s="42" t="n">
        <f aca="false">AVERAGE(AV117,AZ117,AY117)</f>
        <v>5</v>
      </c>
      <c r="BB117" s="43" t="n">
        <f aca="false">AVERAGE(Table27857[[#This Row],[RULE OF LAW]],Table27857[[#This Row],[SECURITY &amp; SAFETY]],Table27857[[#This Row],[PERSONAL FREEDOM (minus Security &amp;Safety and Rule of Law)]],Table27857[[#This Row],[PERSONAL FREEDOM (minus Security &amp;Safety and Rule of Law)]])</f>
        <v>5.95084170155353</v>
      </c>
      <c r="BC117" s="44" t="n">
        <v>7.14</v>
      </c>
      <c r="BD117" s="45" t="n">
        <f aca="false">AVERAGE(Table27857[[#This Row],[PERSONAL FREEDOM]:[ECONOMIC FREEDOM]])</f>
        <v>6.54542085077677</v>
      </c>
      <c r="BE117" s="61" t="n">
        <f aca="false">RANK(BF117,$BF$2:$BF$158)</f>
        <v>101</v>
      </c>
      <c r="BF117" s="30" t="n">
        <f aca="false">ROUND(BD117, 2)</f>
        <v>6.55</v>
      </c>
      <c r="BG117" s="43" t="n">
        <f aca="false">Table27857[[#This Row],[1 Rule of Law]]</f>
        <v>3.73492063492063</v>
      </c>
      <c r="BH117" s="43" t="n">
        <f aca="false">Table27857[[#This Row],[2 Security &amp; Safety]]</f>
        <v>7.13108585988509</v>
      </c>
      <c r="BI117" s="43" t="e">
        <f aca="false">AVERAGE(AS117,W117,AK117,BA117,Z117)</f>
        <v>#N/A</v>
      </c>
    </row>
    <row r="118" customFormat="false" ht="15" hidden="false" customHeight="true" outlineLevel="0" collapsed="false">
      <c r="A118" s="41" t="s">
        <v>168</v>
      </c>
      <c r="B118" s="42" t="n">
        <v>7.4</v>
      </c>
      <c r="C118" s="42" t="n">
        <v>6.2</v>
      </c>
      <c r="D118" s="42" t="n">
        <v>6.9</v>
      </c>
      <c r="E118" s="42" t="n">
        <v>6.85873015873016</v>
      </c>
      <c r="F118" s="42" t="n">
        <v>9.52</v>
      </c>
      <c r="G118" s="42" t="n">
        <v>10</v>
      </c>
      <c r="H118" s="42" t="n">
        <v>10</v>
      </c>
      <c r="I118" s="42" t="n">
        <v>10</v>
      </c>
      <c r="J118" s="42" t="n">
        <v>10</v>
      </c>
      <c r="K118" s="42" t="n">
        <v>10</v>
      </c>
      <c r="L118" s="42" t="n">
        <f aca="false">AVERAGE(Table27857[[#This Row],[2Bi Disappearance]:[2Bv Terrorism Injured ]])</f>
        <v>10</v>
      </c>
      <c r="M118" s="42" t="n">
        <v>10</v>
      </c>
      <c r="N118" s="42" t="n">
        <v>10</v>
      </c>
      <c r="O118" s="47" t="n">
        <v>10</v>
      </c>
      <c r="P118" s="47" t="n">
        <v>10</v>
      </c>
      <c r="Q118" s="47" t="n">
        <f aca="false">AVERAGE(Table27857[[#This Row],[2Ciii(a) Equal Inheritance Rights: Widows]:[2Ciii(b) Equal Inheritance Rights: Daughters]])</f>
        <v>10</v>
      </c>
      <c r="R118" s="47" t="n">
        <f aca="false">AVERAGE(M118:N118,Q118)</f>
        <v>10</v>
      </c>
      <c r="S118" s="42" t="n">
        <f aca="false">AVERAGE(F118,L118,R118)</f>
        <v>9.84</v>
      </c>
      <c r="T118" s="42" t="n">
        <v>10</v>
      </c>
      <c r="U118" s="42" t="n">
        <v>10</v>
      </c>
      <c r="V118" s="42" t="n">
        <v>10</v>
      </c>
      <c r="W118" s="42" t="n">
        <f aca="false">AVERAGE(T118:V118)</f>
        <v>10</v>
      </c>
      <c r="X118" s="42" t="n">
        <v>10</v>
      </c>
      <c r="Y118" s="42" t="n">
        <v>10</v>
      </c>
      <c r="Z118" s="42" t="n">
        <f aca="false">AVERAGE(Table27857[[#This Row],[4A Freedom to establish religious organizations]:[4B Autonomy of religious organizations]])</f>
        <v>10</v>
      </c>
      <c r="AA118" s="42" t="n">
        <v>10</v>
      </c>
      <c r="AB118" s="42" t="n">
        <v>10</v>
      </c>
      <c r="AC118" s="42" t="n">
        <v>10</v>
      </c>
      <c r="AD118" s="42" t="n">
        <v>10</v>
      </c>
      <c r="AE118" s="42" t="n">
        <v>5</v>
      </c>
      <c r="AF118" s="42" t="e">
        <f aca="false">AVERAGE(Table27857[[#This Row],[5Ci Political parties]:[5ciii educational, sporting and cultural organizations]])</f>
        <v>#N/A</v>
      </c>
      <c r="AG118" s="42" t="n">
        <v>10</v>
      </c>
      <c r="AH118" s="42" t="n">
        <v>10</v>
      </c>
      <c r="AI118" s="42" t="n">
        <v>10</v>
      </c>
      <c r="AJ118" s="42" t="e">
        <f aca="false">AVERAGE(Table27857[[#This Row],[5Di Political parties]:[5diii educational, sporting and cultural organizations5]])</f>
        <v>#N/A</v>
      </c>
      <c r="AK118" s="42" t="e">
        <f aca="false">AVERAGE(AA118,AB118,AF118,AJ118)</f>
        <v>#N/A</v>
      </c>
      <c r="AL118" s="42" t="n">
        <v>10</v>
      </c>
      <c r="AM118" s="47" t="n">
        <v>7</v>
      </c>
      <c r="AN118" s="47" t="n">
        <v>7.25</v>
      </c>
      <c r="AO118" s="47" t="n">
        <v>10</v>
      </c>
      <c r="AP118" s="47" t="n">
        <v>10</v>
      </c>
      <c r="AQ118" s="47" t="n">
        <f aca="false">AVERAGE(Table27857[[#This Row],[6Di Access to foreign television (cable/ satellite)]:[6Dii Access to foreign newspapers]])</f>
        <v>10</v>
      </c>
      <c r="AR118" s="47" t="n">
        <v>10</v>
      </c>
      <c r="AS118" s="42" t="n">
        <f aca="false">AVERAGE(AL118:AN118,AQ118:AR118)</f>
        <v>8.85</v>
      </c>
      <c r="AT118" s="42" t="n">
        <v>10</v>
      </c>
      <c r="AU118" s="42" t="n">
        <v>10</v>
      </c>
      <c r="AV118" s="42" t="n">
        <f aca="false">AVERAGE(Table27857[[#This Row],[7Ai Parental Authority: In marriage]:[7Aii Parental Authority: After divorce]])</f>
        <v>10</v>
      </c>
      <c r="AW118" s="42" t="n">
        <v>10</v>
      </c>
      <c r="AX118" s="42" t="n">
        <v>10</v>
      </c>
      <c r="AY118" s="42" t="n">
        <f aca="false">IFERROR(AVERAGE(AW118:AX118),"-")</f>
        <v>10</v>
      </c>
      <c r="AZ118" s="42" t="n">
        <v>10</v>
      </c>
      <c r="BA118" s="42" t="n">
        <f aca="false">AVERAGE(AV118,AZ118,AY118)</f>
        <v>10</v>
      </c>
      <c r="BB118" s="43" t="n">
        <f aca="false">AVERAGE(Table27857[[#This Row],[RULE OF LAW]],Table27857[[#This Row],[SECURITY &amp; SAFETY]],Table27857[[#This Row],[PERSONAL FREEDOM (minus Security &amp;Safety and Rule of Law)]],Table27857[[#This Row],[PERSONAL FREEDOM (minus Security &amp;Safety and Rule of Law)]])</f>
        <v>9.01801587301587</v>
      </c>
      <c r="BC118" s="44" t="n">
        <v>7.29</v>
      </c>
      <c r="BD118" s="45" t="n">
        <f aca="false">AVERAGE(Table27857[[#This Row],[PERSONAL FREEDOM]:[ECONOMIC FREEDOM]])</f>
        <v>8.15400793650794</v>
      </c>
      <c r="BE118" s="61" t="n">
        <f aca="false">RANK(BF118,$BF$2:$BF$158)</f>
        <v>25</v>
      </c>
      <c r="BF118" s="30" t="n">
        <f aca="false">ROUND(BD118, 2)</f>
        <v>8.15</v>
      </c>
      <c r="BG118" s="43" t="n">
        <f aca="false">Table27857[[#This Row],[1 Rule of Law]]</f>
        <v>6.85873015873016</v>
      </c>
      <c r="BH118" s="43" t="n">
        <f aca="false">Table27857[[#This Row],[2 Security &amp; Safety]]</f>
        <v>9.84</v>
      </c>
      <c r="BI118" s="43" t="e">
        <f aca="false">AVERAGE(AS118,W118,AK118,BA118,Z118)</f>
        <v>#N/A</v>
      </c>
    </row>
    <row r="119" customFormat="false" ht="15" hidden="false" customHeight="true" outlineLevel="0" collapsed="false">
      <c r="A119" s="41" t="s">
        <v>169</v>
      </c>
      <c r="B119" s="42" t="n">
        <v>7.3</v>
      </c>
      <c r="C119" s="42" t="n">
        <v>6.2</v>
      </c>
      <c r="D119" s="42" t="n">
        <v>5.9</v>
      </c>
      <c r="E119" s="42" t="n">
        <v>6.46190476190476</v>
      </c>
      <c r="F119" s="42" t="n">
        <v>9.52</v>
      </c>
      <c r="G119" s="42" t="n">
        <v>10</v>
      </c>
      <c r="H119" s="42" t="n">
        <v>10</v>
      </c>
      <c r="I119" s="42" t="n">
        <v>10</v>
      </c>
      <c r="J119" s="42" t="n">
        <v>10</v>
      </c>
      <c r="K119" s="42" t="n">
        <v>10</v>
      </c>
      <c r="L119" s="42" t="n">
        <f aca="false">AVERAGE(Table27857[[#This Row],[2Bi Disappearance]:[2Bv Terrorism Injured ]])</f>
        <v>10</v>
      </c>
      <c r="M119" s="42" t="n">
        <v>10</v>
      </c>
      <c r="N119" s="42" t="n">
        <v>10</v>
      </c>
      <c r="O119" s="47" t="n">
        <v>10</v>
      </c>
      <c r="P119" s="47" t="n">
        <v>10</v>
      </c>
      <c r="Q119" s="47" t="n">
        <f aca="false">AVERAGE(Table27857[[#This Row],[2Ciii(a) Equal Inheritance Rights: Widows]:[2Ciii(b) Equal Inheritance Rights: Daughters]])</f>
        <v>10</v>
      </c>
      <c r="R119" s="47" t="n">
        <f aca="false">AVERAGE(M119:N119,Q119)</f>
        <v>10</v>
      </c>
      <c r="S119" s="42" t="n">
        <f aca="false">AVERAGE(F119,L119,R119)</f>
        <v>9.84</v>
      </c>
      <c r="T119" s="42" t="n">
        <v>10</v>
      </c>
      <c r="U119" s="42" t="n">
        <v>10</v>
      </c>
      <c r="V119" s="42" t="n">
        <v>10</v>
      </c>
      <c r="W119" s="42" t="n">
        <f aca="false">AVERAGE(T119:V119)</f>
        <v>10</v>
      </c>
      <c r="X119" s="42" t="n">
        <v>10</v>
      </c>
      <c r="Y119" s="42" t="n">
        <v>10</v>
      </c>
      <c r="Z119" s="42" t="n">
        <f aca="false">AVERAGE(Table27857[[#This Row],[4A Freedom to establish religious organizations]:[4B Autonomy of religious organizations]])</f>
        <v>10</v>
      </c>
      <c r="AA119" s="42" t="n">
        <v>10</v>
      </c>
      <c r="AB119" s="42" t="n">
        <v>10</v>
      </c>
      <c r="AC119" s="42" t="n">
        <v>10</v>
      </c>
      <c r="AD119" s="42" t="n">
        <v>10</v>
      </c>
      <c r="AE119" s="42" t="n">
        <v>10</v>
      </c>
      <c r="AF119" s="42" t="e">
        <f aca="false">AVERAGE(Table27857[[#This Row],[5Ci Political parties]:[5ciii educational, sporting and cultural organizations]])</f>
        <v>#N/A</v>
      </c>
      <c r="AG119" s="42" t="n">
        <v>10</v>
      </c>
      <c r="AH119" s="42" t="n">
        <v>10</v>
      </c>
      <c r="AI119" s="42" t="n">
        <v>10</v>
      </c>
      <c r="AJ119" s="42" t="e">
        <f aca="false">AVERAGE(Table27857[[#This Row],[5Di Political parties]:[5diii educational, sporting and cultural organizations5]])</f>
        <v>#N/A</v>
      </c>
      <c r="AK119" s="42" t="e">
        <f aca="false">AVERAGE(AA119,AB119,AF119,AJ119)</f>
        <v>#N/A</v>
      </c>
      <c r="AL119" s="42" t="n">
        <v>10</v>
      </c>
      <c r="AM119" s="47" t="n">
        <v>8.33333333333333</v>
      </c>
      <c r="AN119" s="47" t="n">
        <v>8.25</v>
      </c>
      <c r="AO119" s="47" t="n">
        <v>10</v>
      </c>
      <c r="AP119" s="47" t="n">
        <v>10</v>
      </c>
      <c r="AQ119" s="47" t="n">
        <f aca="false">AVERAGE(Table27857[[#This Row],[6Di Access to foreign television (cable/ satellite)]:[6Dii Access to foreign newspapers]])</f>
        <v>10</v>
      </c>
      <c r="AR119" s="47" t="n">
        <v>10</v>
      </c>
      <c r="AS119" s="42" t="n">
        <f aca="false">AVERAGE(AL119:AN119,AQ119:AR119)</f>
        <v>9.31666666666667</v>
      </c>
      <c r="AT119" s="42" t="n">
        <v>10</v>
      </c>
      <c r="AU119" s="42" t="n">
        <v>10</v>
      </c>
      <c r="AV119" s="42" t="n">
        <f aca="false">AVERAGE(Table27857[[#This Row],[7Ai Parental Authority: In marriage]:[7Aii Parental Authority: After divorce]])</f>
        <v>10</v>
      </c>
      <c r="AW119" s="42" t="n">
        <v>10</v>
      </c>
      <c r="AX119" s="42" t="n">
        <v>10</v>
      </c>
      <c r="AY119" s="42" t="n">
        <f aca="false">IFERROR(AVERAGE(AW119:AX119),"-")</f>
        <v>10</v>
      </c>
      <c r="AZ119" s="42" t="n">
        <v>10</v>
      </c>
      <c r="BA119" s="42" t="n">
        <f aca="false">AVERAGE(AV119,AZ119,AY119)</f>
        <v>10</v>
      </c>
      <c r="BB119" s="43" t="n">
        <f aca="false">AVERAGE(Table27857[[#This Row],[RULE OF LAW]],Table27857[[#This Row],[SECURITY &amp; SAFETY]],Table27857[[#This Row],[PERSONAL FREEDOM (minus Security &amp;Safety and Rule of Law)]],Table27857[[#This Row],[PERSONAL FREEDOM (minus Security &amp;Safety and Rule of Law)]])</f>
        <v>9.00714285714286</v>
      </c>
      <c r="BC119" s="44" t="n">
        <v>7.42</v>
      </c>
      <c r="BD119" s="45" t="n">
        <f aca="false">AVERAGE(Table27857[[#This Row],[PERSONAL FREEDOM]:[ECONOMIC FREEDOM]])</f>
        <v>8.21357142857143</v>
      </c>
      <c r="BE119" s="61" t="n">
        <f aca="false">RANK(BF119,$BF$2:$BF$158)</f>
        <v>22</v>
      </c>
      <c r="BF119" s="30" t="n">
        <f aca="false">ROUND(BD119, 2)</f>
        <v>8.21</v>
      </c>
      <c r="BG119" s="43" t="n">
        <f aca="false">Table27857[[#This Row],[1 Rule of Law]]</f>
        <v>6.46190476190476</v>
      </c>
      <c r="BH119" s="43" t="n">
        <f aca="false">Table27857[[#This Row],[2 Security &amp; Safety]]</f>
        <v>9.84</v>
      </c>
      <c r="BI119" s="43" t="e">
        <f aca="false">AVERAGE(AS119,W119,AK119,BA119,Z119)</f>
        <v>#N/A</v>
      </c>
    </row>
    <row r="120" customFormat="false" ht="15" hidden="false" customHeight="true" outlineLevel="0" collapsed="false">
      <c r="A120" s="41" t="s">
        <v>209</v>
      </c>
      <c r="B120" s="42" t="s">
        <v>60</v>
      </c>
      <c r="C120" s="42" t="s">
        <v>60</v>
      </c>
      <c r="D120" s="42" t="s">
        <v>60</v>
      </c>
      <c r="E120" s="42" t="n">
        <v>6.753857</v>
      </c>
      <c r="F120" s="42" t="n">
        <v>9.56</v>
      </c>
      <c r="G120" s="42" t="n">
        <v>5</v>
      </c>
      <c r="H120" s="42" t="n">
        <v>10</v>
      </c>
      <c r="I120" s="42" t="n">
        <v>10</v>
      </c>
      <c r="J120" s="42" t="n">
        <v>10</v>
      </c>
      <c r="K120" s="42" t="n">
        <v>10</v>
      </c>
      <c r="L120" s="42" t="n">
        <f aca="false">AVERAGE(Table27857[[#This Row],[2Bi Disappearance]:[2Bv Terrorism Injured ]])</f>
        <v>9</v>
      </c>
      <c r="M120" s="42" t="n">
        <v>10</v>
      </c>
      <c r="N120" s="42" t="n">
        <v>7.5</v>
      </c>
      <c r="O120" s="47" t="n">
        <v>0</v>
      </c>
      <c r="P120" s="47" t="n">
        <v>0</v>
      </c>
      <c r="Q120" s="47" t="n">
        <f aca="false">AVERAGE(Table27857[[#This Row],[2Ciii(a) Equal Inheritance Rights: Widows]:[2Ciii(b) Equal Inheritance Rights: Daughters]])</f>
        <v>0</v>
      </c>
      <c r="R120" s="47" t="n">
        <f aca="false">AVERAGE(M120:N120,Q120)</f>
        <v>5.83333333333333</v>
      </c>
      <c r="S120" s="42" t="n">
        <f aca="false">AVERAGE(F120,L120,R120)</f>
        <v>8.13111111111111</v>
      </c>
      <c r="T120" s="42" t="n">
        <v>0</v>
      </c>
      <c r="U120" s="42" t="n">
        <v>10</v>
      </c>
      <c r="V120" s="42" t="n">
        <v>0</v>
      </c>
      <c r="W120" s="42" t="n">
        <f aca="false">AVERAGE(T120:V120)</f>
        <v>3.33333333333333</v>
      </c>
      <c r="X120" s="42" t="n">
        <v>2.5</v>
      </c>
      <c r="Y120" s="42" t="n">
        <v>2.5</v>
      </c>
      <c r="Z120" s="42" t="n">
        <f aca="false">AVERAGE(Table27857[[#This Row],[4A Freedom to establish religious organizations]:[4B Autonomy of religious organizations]])</f>
        <v>2.5</v>
      </c>
      <c r="AA120" s="42" t="n">
        <v>2.5</v>
      </c>
      <c r="AB120" s="42" t="n">
        <v>5</v>
      </c>
      <c r="AC120" s="42" t="n">
        <v>0</v>
      </c>
      <c r="AD120" s="42" t="n">
        <v>0</v>
      </c>
      <c r="AE120" s="42" t="n">
        <v>5</v>
      </c>
      <c r="AF120" s="42" t="e">
        <f aca="false">AVERAGE(Table27857[[#This Row],[5Ci Political parties]:[5ciii educational, sporting and cultural organizations]])</f>
        <v>#N/A</v>
      </c>
      <c r="AG120" s="42" t="n">
        <v>0</v>
      </c>
      <c r="AH120" s="42" t="n">
        <v>0</v>
      </c>
      <c r="AI120" s="42" t="n">
        <v>2.5</v>
      </c>
      <c r="AJ120" s="42" t="e">
        <f aca="false">AVERAGE(Table27857[[#This Row],[5Di Political parties]:[5diii educational, sporting and cultural organizations5]])</f>
        <v>#N/A</v>
      </c>
      <c r="AK120" s="42" t="e">
        <f aca="false">AVERAGE(AA120,AB120,AF120,AJ120)</f>
        <v>#N/A</v>
      </c>
      <c r="AL120" s="42" t="n">
        <v>10</v>
      </c>
      <c r="AM120" s="47" t="n">
        <v>3.33333333333333</v>
      </c>
      <c r="AN120" s="47" t="n">
        <v>3.75</v>
      </c>
      <c r="AO120" s="47" t="n">
        <v>7.5</v>
      </c>
      <c r="AP120" s="47" t="n">
        <v>5</v>
      </c>
      <c r="AQ120" s="47" t="n">
        <f aca="false">AVERAGE(Table27857[[#This Row],[6Di Access to foreign television (cable/ satellite)]:[6Dii Access to foreign newspapers]])</f>
        <v>6.25</v>
      </c>
      <c r="AR120" s="47" t="n">
        <v>5</v>
      </c>
      <c r="AS120" s="42" t="n">
        <f aca="false">AVERAGE(AL120:AN120,AQ120:AR120)</f>
        <v>5.66666666666667</v>
      </c>
      <c r="AT120" s="42" t="n">
        <v>0</v>
      </c>
      <c r="AU120" s="42" t="n">
        <v>0</v>
      </c>
      <c r="AV120" s="42" t="n">
        <f aca="false">AVERAGE(Table27857[[#This Row],[7Ai Parental Authority: In marriage]:[7Aii Parental Authority: After divorce]])</f>
        <v>0</v>
      </c>
      <c r="AW120" s="42" t="n">
        <v>0</v>
      </c>
      <c r="AX120" s="42" t="n">
        <v>0</v>
      </c>
      <c r="AY120" s="42" t="n">
        <f aca="false">IFERROR(AVERAGE(AW120:AX120),"-")</f>
        <v>0</v>
      </c>
      <c r="AZ120" s="42" t="n">
        <v>0</v>
      </c>
      <c r="BA120" s="42" t="n">
        <f aca="false">AVERAGE(AV120,AZ120,AY120)</f>
        <v>0</v>
      </c>
      <c r="BB120" s="43" t="n">
        <f aca="false">AVERAGE(Table27857[[#This Row],[RULE OF LAW]],Table27857[[#This Row],[SECURITY &amp; SAFETY]],Table27857[[#This Row],[PERSONAL FREEDOM (minus Security &amp;Safety and Rule of Law)]],Table27857[[#This Row],[PERSONAL FREEDOM (minus Security &amp;Safety and Rule of Law)]])</f>
        <v>5.12124202777778</v>
      </c>
      <c r="BC120" s="44" t="n">
        <v>7.77</v>
      </c>
      <c r="BD120" s="45" t="n">
        <f aca="false">AVERAGE(Table27857[[#This Row],[PERSONAL FREEDOM]:[ECONOMIC FREEDOM]])</f>
        <v>6.44562101388889</v>
      </c>
      <c r="BE120" s="61" t="n">
        <f aca="false">RANK(BF120,$BF$2:$BF$158)</f>
        <v>108</v>
      </c>
      <c r="BF120" s="30" t="n">
        <f aca="false">ROUND(BD120, 2)</f>
        <v>6.45</v>
      </c>
      <c r="BG120" s="43" t="n">
        <f aca="false">Table27857[[#This Row],[1 Rule of Law]]</f>
        <v>6.753857</v>
      </c>
      <c r="BH120" s="43" t="n">
        <f aca="false">Table27857[[#This Row],[2 Security &amp; Safety]]</f>
        <v>8.13111111111111</v>
      </c>
      <c r="BI120" s="43" t="e">
        <f aca="false">AVERAGE(AS120,W120,AK120,BA120,Z120)</f>
        <v>#N/A</v>
      </c>
    </row>
    <row r="121" customFormat="false" ht="15" hidden="false" customHeight="true" outlineLevel="0" collapsed="false">
      <c r="A121" s="41" t="s">
        <v>170</v>
      </c>
      <c r="B121" s="42" t="n">
        <v>7.1</v>
      </c>
      <c r="C121" s="42" t="n">
        <v>5.9</v>
      </c>
      <c r="D121" s="42" t="n">
        <v>5.6</v>
      </c>
      <c r="E121" s="42" t="n">
        <v>6.19523809523809</v>
      </c>
      <c r="F121" s="42" t="n">
        <v>9.32</v>
      </c>
      <c r="G121" s="42" t="n">
        <v>10</v>
      </c>
      <c r="H121" s="42" t="n">
        <v>10</v>
      </c>
      <c r="I121" s="42" t="n">
        <v>10</v>
      </c>
      <c r="J121" s="42" t="n">
        <v>10</v>
      </c>
      <c r="K121" s="42" t="n">
        <v>10</v>
      </c>
      <c r="L121" s="42" t="n">
        <f aca="false">AVERAGE(Table27857[[#This Row],[2Bi Disappearance]:[2Bv Terrorism Injured ]])</f>
        <v>10</v>
      </c>
      <c r="M121" s="42" t="n">
        <v>10</v>
      </c>
      <c r="N121" s="42" t="n">
        <v>10</v>
      </c>
      <c r="O121" s="47" t="n">
        <v>10</v>
      </c>
      <c r="P121" s="47" t="n">
        <v>10</v>
      </c>
      <c r="Q121" s="47" t="n">
        <f aca="false">AVERAGE(Table27857[[#This Row],[2Ciii(a) Equal Inheritance Rights: Widows]:[2Ciii(b) Equal Inheritance Rights: Daughters]])</f>
        <v>10</v>
      </c>
      <c r="R121" s="47" t="n">
        <f aca="false">AVERAGE(M121:N121,Q121)</f>
        <v>10</v>
      </c>
      <c r="S121" s="42" t="n">
        <f aca="false">AVERAGE(F121,L121,R121)</f>
        <v>9.77333333333333</v>
      </c>
      <c r="T121" s="42" t="n">
        <v>10</v>
      </c>
      <c r="U121" s="42" t="n">
        <v>10</v>
      </c>
      <c r="V121" s="42" t="n">
        <v>10</v>
      </c>
      <c r="W121" s="42" t="n">
        <f aca="false">AVERAGE(T121:V121)</f>
        <v>10</v>
      </c>
      <c r="X121" s="42" t="n">
        <v>10</v>
      </c>
      <c r="Y121" s="42" t="n">
        <v>5</v>
      </c>
      <c r="Z121" s="42" t="n">
        <f aca="false">AVERAGE(Table27857[[#This Row],[4A Freedom to establish religious organizations]:[4B Autonomy of religious organizations]])</f>
        <v>7.5</v>
      </c>
      <c r="AA121" s="42" t="n">
        <v>10</v>
      </c>
      <c r="AB121" s="42" t="n">
        <v>7.5</v>
      </c>
      <c r="AC121" s="42" t="n">
        <v>7.5</v>
      </c>
      <c r="AD121" s="42" t="n">
        <v>5</v>
      </c>
      <c r="AE121" s="42" t="n">
        <v>7.5</v>
      </c>
      <c r="AF121" s="42" t="e">
        <f aca="false">AVERAGE(Table27857[[#This Row],[5Ci Political parties]:[5ciii educational, sporting and cultural organizations]])</f>
        <v>#N/A</v>
      </c>
      <c r="AG121" s="42" t="n">
        <v>10</v>
      </c>
      <c r="AH121" s="42" t="n">
        <v>5</v>
      </c>
      <c r="AI121" s="42" t="n">
        <v>10</v>
      </c>
      <c r="AJ121" s="42" t="e">
        <f aca="false">AVERAGE(Table27857[[#This Row],[5Di Political parties]:[5diii educational, sporting and cultural organizations5]])</f>
        <v>#N/A</v>
      </c>
      <c r="AK121" s="42" t="e">
        <f aca="false">AVERAGE(AA121,AB121,AF121,AJ121)</f>
        <v>#N/A</v>
      </c>
      <c r="AL121" s="42" t="n">
        <v>10</v>
      </c>
      <c r="AM121" s="47" t="n">
        <v>6</v>
      </c>
      <c r="AN121" s="47" t="n">
        <v>6.25</v>
      </c>
      <c r="AO121" s="47" t="n">
        <v>10</v>
      </c>
      <c r="AP121" s="47" t="n">
        <v>10</v>
      </c>
      <c r="AQ121" s="47" t="n">
        <f aca="false">AVERAGE(Table27857[[#This Row],[6Di Access to foreign television (cable/ satellite)]:[6Dii Access to foreign newspapers]])</f>
        <v>10</v>
      </c>
      <c r="AR121" s="47" t="n">
        <v>10</v>
      </c>
      <c r="AS121" s="42" t="n">
        <f aca="false">AVERAGE(AL121:AN121,AQ121:AR121)</f>
        <v>8.45</v>
      </c>
      <c r="AT121" s="42" t="n">
        <v>10</v>
      </c>
      <c r="AU121" s="42" t="n">
        <v>10</v>
      </c>
      <c r="AV121" s="42" t="n">
        <f aca="false">AVERAGE(Table27857[[#This Row],[7Ai Parental Authority: In marriage]:[7Aii Parental Authority: After divorce]])</f>
        <v>10</v>
      </c>
      <c r="AW121" s="42" t="n">
        <v>10</v>
      </c>
      <c r="AX121" s="42" t="n">
        <v>10</v>
      </c>
      <c r="AY121" s="42" t="n">
        <f aca="false">IFERROR(AVERAGE(AW121:AX121),"-")</f>
        <v>10</v>
      </c>
      <c r="AZ121" s="42" t="n">
        <v>10</v>
      </c>
      <c r="BA121" s="42" t="n">
        <f aca="false">AVERAGE(AV121,AZ121,AY121)</f>
        <v>10</v>
      </c>
      <c r="BB121" s="43" t="n">
        <f aca="false">AVERAGE(Table27857[[#This Row],[RULE OF LAW]],Table27857[[#This Row],[SECURITY &amp; SAFETY]],Table27857[[#This Row],[PERSONAL FREEDOM (minus Security &amp;Safety and Rule of Law)]],Table27857[[#This Row],[PERSONAL FREEDOM (minus Security &amp;Safety and Rule of Law)]])</f>
        <v>8.39964285714286</v>
      </c>
      <c r="BC121" s="44" t="n">
        <v>7.69</v>
      </c>
      <c r="BD121" s="45" t="n">
        <f aca="false">AVERAGE(Table27857[[#This Row],[PERSONAL FREEDOM]:[ECONOMIC FREEDOM]])</f>
        <v>8.04482142857143</v>
      </c>
      <c r="BE121" s="61" t="n">
        <f aca="false">RANK(BF121,$BF$2:$BF$158)</f>
        <v>31</v>
      </c>
      <c r="BF121" s="30" t="n">
        <f aca="false">ROUND(BD121, 2)</f>
        <v>8.04</v>
      </c>
      <c r="BG121" s="43" t="n">
        <f aca="false">Table27857[[#This Row],[1 Rule of Law]]</f>
        <v>6.19523809523809</v>
      </c>
      <c r="BH121" s="43" t="n">
        <f aca="false">Table27857[[#This Row],[2 Security &amp; Safety]]</f>
        <v>9.77333333333333</v>
      </c>
      <c r="BI121" s="43" t="e">
        <f aca="false">AVERAGE(AS121,W121,AK121,BA121,Z121)</f>
        <v>#N/A</v>
      </c>
    </row>
    <row r="122" customFormat="false" ht="15" hidden="false" customHeight="true" outlineLevel="0" collapsed="false">
      <c r="A122" s="41" t="s">
        <v>171</v>
      </c>
      <c r="B122" s="42" t="n">
        <v>4</v>
      </c>
      <c r="C122" s="42" t="n">
        <v>4.6</v>
      </c>
      <c r="D122" s="42" t="n">
        <v>3.6</v>
      </c>
      <c r="E122" s="42" t="n">
        <v>4.04761904761905</v>
      </c>
      <c r="F122" s="42" t="n">
        <v>6.32</v>
      </c>
      <c r="G122" s="42" t="n">
        <v>0</v>
      </c>
      <c r="H122" s="42" t="n">
        <v>9.33568820714611</v>
      </c>
      <c r="I122" s="42" t="n">
        <v>5</v>
      </c>
      <c r="J122" s="42" t="n">
        <v>9.65855302954713</v>
      </c>
      <c r="K122" s="42" t="n">
        <v>9.59862560207989</v>
      </c>
      <c r="L122" s="42" t="n">
        <f aca="false">AVERAGE(Table27857[[#This Row],[2Bi Disappearance]:[2Bv Terrorism Injured ]])</f>
        <v>6.71857336775463</v>
      </c>
      <c r="M122" s="42" t="n">
        <v>10</v>
      </c>
      <c r="N122" s="42" t="n">
        <v>10</v>
      </c>
      <c r="O122" s="47" t="n">
        <v>10</v>
      </c>
      <c r="P122" s="47" t="n">
        <v>10</v>
      </c>
      <c r="Q122" s="47" t="n">
        <f aca="false">AVERAGE(Table27857[[#This Row],[2Ciii(a) Equal Inheritance Rights: Widows]:[2Ciii(b) Equal Inheritance Rights: Daughters]])</f>
        <v>10</v>
      </c>
      <c r="R122" s="47" t="n">
        <f aca="false">AVERAGE(M122:N122,Q122)</f>
        <v>10</v>
      </c>
      <c r="S122" s="42" t="n">
        <f aca="false">AVERAGE(F122,L122,R122)</f>
        <v>7.67952445591821</v>
      </c>
      <c r="T122" s="42" t="n">
        <v>10</v>
      </c>
      <c r="U122" s="42" t="n">
        <v>0</v>
      </c>
      <c r="V122" s="42" t="n">
        <v>10</v>
      </c>
      <c r="W122" s="42" t="n">
        <f aca="false">AVERAGE(T122:V122)</f>
        <v>6.66666666666667</v>
      </c>
      <c r="X122" s="42" t="n">
        <v>2.5</v>
      </c>
      <c r="Y122" s="42" t="n">
        <v>5</v>
      </c>
      <c r="Z122" s="42" t="n">
        <f aca="false">AVERAGE(Table27857[[#This Row],[4A Freedom to establish religious organizations]:[4B Autonomy of religious organizations]])</f>
        <v>3.75</v>
      </c>
      <c r="AA122" s="42" t="n">
        <v>5</v>
      </c>
      <c r="AB122" s="42" t="n">
        <v>2.5</v>
      </c>
      <c r="AC122" s="42" t="n">
        <v>5</v>
      </c>
      <c r="AD122" s="42" t="n">
        <v>7.5</v>
      </c>
      <c r="AE122" s="42" t="n">
        <v>7.5</v>
      </c>
      <c r="AF122" s="42" t="e">
        <f aca="false">AVERAGE(Table27857[[#This Row],[5Ci Political parties]:[5ciii educational, sporting and cultural organizations]])</f>
        <v>#N/A</v>
      </c>
      <c r="AG122" s="42" t="n">
        <v>2.5</v>
      </c>
      <c r="AH122" s="42" t="n">
        <v>5</v>
      </c>
      <c r="AI122" s="42" t="n">
        <v>2.5</v>
      </c>
      <c r="AJ122" s="42" t="e">
        <f aca="false">AVERAGE(Table27857[[#This Row],[5Di Political parties]:[5diii educational, sporting and cultural organizations5]])</f>
        <v>#N/A</v>
      </c>
      <c r="AK122" s="42" t="e">
        <f aca="false">AVERAGE(AA122,AB122,AF122,AJ122)</f>
        <v>#N/A</v>
      </c>
      <c r="AL122" s="42" t="n">
        <v>8.60633889611072</v>
      </c>
      <c r="AM122" s="47" t="n">
        <v>1.66666666666667</v>
      </c>
      <c r="AN122" s="47" t="n">
        <v>2</v>
      </c>
      <c r="AO122" s="47" t="n">
        <v>10</v>
      </c>
      <c r="AP122" s="47" t="n">
        <v>10</v>
      </c>
      <c r="AQ122" s="47" t="n">
        <f aca="false">AVERAGE(Table27857[[#This Row],[6Di Access to foreign television (cable/ satellite)]:[6Dii Access to foreign newspapers]])</f>
        <v>10</v>
      </c>
      <c r="AR122" s="47" t="n">
        <v>10</v>
      </c>
      <c r="AS122" s="42" t="n">
        <f aca="false">AVERAGE(AL122:AN122,AQ122:AR122)</f>
        <v>6.45460111255548</v>
      </c>
      <c r="AT122" s="42" t="n">
        <v>10</v>
      </c>
      <c r="AU122" s="42" t="n">
        <v>10</v>
      </c>
      <c r="AV122" s="42" t="n">
        <f aca="false">AVERAGE(Table27857[[#This Row],[7Ai Parental Authority: In marriage]:[7Aii Parental Authority: After divorce]])</f>
        <v>10</v>
      </c>
      <c r="AW122" s="42" t="n">
        <v>10</v>
      </c>
      <c r="AX122" s="42" t="n">
        <v>10</v>
      </c>
      <c r="AY122" s="42" t="n">
        <f aca="false">IFERROR(AVERAGE(AW122:AX122),"-")</f>
        <v>10</v>
      </c>
      <c r="AZ122" s="42" t="n">
        <v>10</v>
      </c>
      <c r="BA122" s="42" t="n">
        <f aca="false">AVERAGE(AV122,AZ122,AY122)</f>
        <v>10</v>
      </c>
      <c r="BB122" s="43" t="n">
        <f aca="false">AVERAGE(Table27857[[#This Row],[RULE OF LAW]],Table27857[[#This Row],[SECURITY &amp; SAFETY]],Table27857[[#This Row],[PERSONAL FREEDOM (minus Security &amp;Safety and Rule of Law)]],Table27857[[#This Row],[PERSONAL FREEDOM (minus Security &amp;Safety and Rule of Law)]])</f>
        <v>6.05641265380653</v>
      </c>
      <c r="BC122" s="44" t="n">
        <v>6.69</v>
      </c>
      <c r="BD122" s="45" t="n">
        <f aca="false">AVERAGE(Table27857[[#This Row],[PERSONAL FREEDOM]:[ECONOMIC FREEDOM]])</f>
        <v>6.37320632690327</v>
      </c>
      <c r="BE122" s="61" t="n">
        <f aca="false">RANK(BF122,$BF$2:$BF$158)</f>
        <v>117</v>
      </c>
      <c r="BF122" s="30" t="n">
        <f aca="false">ROUND(BD122, 2)</f>
        <v>6.37</v>
      </c>
      <c r="BG122" s="43" t="n">
        <f aca="false">Table27857[[#This Row],[1 Rule of Law]]</f>
        <v>4.04761904761905</v>
      </c>
      <c r="BH122" s="43" t="n">
        <f aca="false">Table27857[[#This Row],[2 Security &amp; Safety]]</f>
        <v>7.67952445591821</v>
      </c>
      <c r="BI122" s="43" t="e">
        <f aca="false">AVERAGE(AS122,W122,AK122,BA122,Z122)</f>
        <v>#N/A</v>
      </c>
    </row>
    <row r="123" customFormat="false" ht="15" hidden="false" customHeight="true" outlineLevel="0" collapsed="false">
      <c r="A123" s="41" t="s">
        <v>172</v>
      </c>
      <c r="B123" s="42" t="s">
        <v>60</v>
      </c>
      <c r="C123" s="42" t="s">
        <v>60</v>
      </c>
      <c r="D123" s="42" t="s">
        <v>60</v>
      </c>
      <c r="E123" s="42" t="n">
        <v>4.834422</v>
      </c>
      <c r="F123" s="42" t="n">
        <v>0.759999999999999</v>
      </c>
      <c r="G123" s="42" t="n">
        <v>0</v>
      </c>
      <c r="H123" s="42" t="n">
        <v>10</v>
      </c>
      <c r="I123" s="42" t="n">
        <v>5</v>
      </c>
      <c r="J123" s="42" t="n">
        <v>9.81946354495064</v>
      </c>
      <c r="K123" s="42" t="n">
        <v>9.02510314273347</v>
      </c>
      <c r="L123" s="42" t="n">
        <f aca="false">AVERAGE(Table27857[[#This Row],[2Bi Disappearance]:[2Bv Terrorism Injured ]])</f>
        <v>6.76891333753682</v>
      </c>
      <c r="M123" s="42" t="n">
        <v>10</v>
      </c>
      <c r="N123" s="42" t="n">
        <v>10</v>
      </c>
      <c r="O123" s="47" t="n">
        <v>5</v>
      </c>
      <c r="P123" s="47" t="n">
        <v>5</v>
      </c>
      <c r="Q123" s="47" t="n">
        <f aca="false">AVERAGE(Table27857[[#This Row],[2Ciii(a) Equal Inheritance Rights: Widows]:[2Ciii(b) Equal Inheritance Rights: Daughters]])</f>
        <v>5</v>
      </c>
      <c r="R123" s="47" t="n">
        <f aca="false">AVERAGE(M123:N123,Q123)</f>
        <v>8.33333333333333</v>
      </c>
      <c r="S123" s="42" t="n">
        <f aca="false">AVERAGE(F123,L123,R123)</f>
        <v>5.28741555695672</v>
      </c>
      <c r="T123" s="42" t="n">
        <v>5</v>
      </c>
      <c r="U123" s="42" t="n">
        <v>10</v>
      </c>
      <c r="V123" s="42" t="n">
        <v>5</v>
      </c>
      <c r="W123" s="42" t="n">
        <f aca="false">AVERAGE(T123:V123)</f>
        <v>6.66666666666667</v>
      </c>
      <c r="X123" s="42" t="n">
        <v>5</v>
      </c>
      <c r="Y123" s="42" t="n">
        <v>2.5</v>
      </c>
      <c r="Z123" s="42" t="n">
        <f aca="false">AVERAGE(Table27857[[#This Row],[4A Freedom to establish religious organizations]:[4B Autonomy of religious organizations]])</f>
        <v>3.75</v>
      </c>
      <c r="AA123" s="42" t="n">
        <v>5</v>
      </c>
      <c r="AB123" s="42" t="n">
        <v>5</v>
      </c>
      <c r="AC123" s="42" t="n">
        <v>0</v>
      </c>
      <c r="AD123" s="42" t="n">
        <v>2.5</v>
      </c>
      <c r="AE123" s="42" t="n">
        <v>2.5</v>
      </c>
      <c r="AF123" s="42" t="e">
        <f aca="false">AVERAGE(Table27857[[#This Row],[5Ci Political parties]:[5ciii educational, sporting and cultural organizations]])</f>
        <v>#N/A</v>
      </c>
      <c r="AG123" s="42" t="n">
        <v>0</v>
      </c>
      <c r="AH123" s="42" t="n">
        <v>2.5</v>
      </c>
      <c r="AI123" s="42" t="n">
        <v>5</v>
      </c>
      <c r="AJ123" s="42" t="e">
        <f aca="false">AVERAGE(Table27857[[#This Row],[5Di Political parties]:[5diii educational, sporting and cultural organizations5]])</f>
        <v>#N/A</v>
      </c>
      <c r="AK123" s="42" t="e">
        <f aca="false">AVERAGE(AA123,AB123,AF123,AJ123)</f>
        <v>#N/A</v>
      </c>
      <c r="AL123" s="42" t="n">
        <v>10</v>
      </c>
      <c r="AM123" s="47" t="n">
        <v>2.66666666666667</v>
      </c>
      <c r="AN123" s="47" t="n">
        <v>1.75</v>
      </c>
      <c r="AO123" s="47" t="n">
        <v>10</v>
      </c>
      <c r="AP123" s="47" t="n">
        <v>7.5</v>
      </c>
      <c r="AQ123" s="47" t="n">
        <f aca="false">AVERAGE(Table27857[[#This Row],[6Di Access to foreign television (cable/ satellite)]:[6Dii Access to foreign newspapers]])</f>
        <v>8.75</v>
      </c>
      <c r="AR123" s="47" t="n">
        <v>7.5</v>
      </c>
      <c r="AS123" s="42" t="n">
        <f aca="false">AVERAGE(AL123:AN123,AQ123:AR123)</f>
        <v>6.13333333333333</v>
      </c>
      <c r="AT123" s="42" t="n">
        <v>5</v>
      </c>
      <c r="AU123" s="42" t="n">
        <v>10</v>
      </c>
      <c r="AV123" s="42" t="n">
        <f aca="false">AVERAGE(Table27857[[#This Row],[7Ai Parental Authority: In marriage]:[7Aii Parental Authority: After divorce]])</f>
        <v>7.5</v>
      </c>
      <c r="AW123" s="42" t="n">
        <v>10</v>
      </c>
      <c r="AX123" s="42" t="n">
        <v>10</v>
      </c>
      <c r="AY123" s="42" t="n">
        <f aca="false">IFERROR(AVERAGE(AW123:AX123),"-")</f>
        <v>10</v>
      </c>
      <c r="AZ123" s="42" t="n">
        <v>10</v>
      </c>
      <c r="BA123" s="42" t="n">
        <f aca="false">AVERAGE(AV123,AZ123,AY123)</f>
        <v>9.16666666666667</v>
      </c>
      <c r="BB123" s="43" t="n">
        <f aca="false">AVERAGE(Table27857[[#This Row],[RULE OF LAW]],Table27857[[#This Row],[SECURITY &amp; SAFETY]],Table27857[[#This Row],[PERSONAL FREEDOM (minus Security &amp;Safety and Rule of Law)]],Table27857[[#This Row],[PERSONAL FREEDOM (minus Security &amp;Safety and Rule of Law)]])</f>
        <v>5.45629272257251</v>
      </c>
      <c r="BC123" s="44" t="n">
        <v>7.43</v>
      </c>
      <c r="BD123" s="45" t="n">
        <f aca="false">AVERAGE(Table27857[[#This Row],[PERSONAL FREEDOM]:[ECONOMIC FREEDOM]])</f>
        <v>6.44314636128626</v>
      </c>
      <c r="BE123" s="61" t="n">
        <f aca="false">RANK(BF123,$BF$2:$BF$158)</f>
        <v>109</v>
      </c>
      <c r="BF123" s="30" t="n">
        <f aca="false">ROUND(BD123, 2)</f>
        <v>6.44</v>
      </c>
      <c r="BG123" s="43" t="n">
        <f aca="false">Table27857[[#This Row],[1 Rule of Law]]</f>
        <v>4.834422</v>
      </c>
      <c r="BH123" s="43" t="n">
        <f aca="false">Table27857[[#This Row],[2 Security &amp; Safety]]</f>
        <v>5.28741555695672</v>
      </c>
      <c r="BI123" s="43" t="e">
        <f aca="false">AVERAGE(AS123,W123,AK123,BA123,Z123)</f>
        <v>#N/A</v>
      </c>
    </row>
    <row r="124" customFormat="false" ht="15" hidden="false" customHeight="true" outlineLevel="0" collapsed="false">
      <c r="A124" s="41" t="s">
        <v>210</v>
      </c>
      <c r="B124" s="42" t="s">
        <v>60</v>
      </c>
      <c r="C124" s="42" t="s">
        <v>60</v>
      </c>
      <c r="D124" s="42" t="s">
        <v>60</v>
      </c>
      <c r="E124" s="42" t="n">
        <v>5.578389</v>
      </c>
      <c r="F124" s="42" t="n">
        <v>9.68</v>
      </c>
      <c r="G124" s="42" t="n">
        <v>0</v>
      </c>
      <c r="H124" s="42" t="n">
        <v>10</v>
      </c>
      <c r="I124" s="42" t="n">
        <v>5</v>
      </c>
      <c r="J124" s="42" t="n">
        <v>9.97792571302679</v>
      </c>
      <c r="K124" s="42" t="n">
        <v>9.93377713908036</v>
      </c>
      <c r="L124" s="42" t="n">
        <f aca="false">AVERAGE(Table27857[[#This Row],[2Bi Disappearance]:[2Bv Terrorism Injured ]])</f>
        <v>6.98234057042143</v>
      </c>
      <c r="M124" s="42" t="n">
        <v>10</v>
      </c>
      <c r="N124" s="42" t="n">
        <v>5</v>
      </c>
      <c r="O124" s="47" t="n">
        <v>0</v>
      </c>
      <c r="P124" s="47" t="n">
        <v>0</v>
      </c>
      <c r="Q124" s="47" t="n">
        <f aca="false">AVERAGE(Table27857[[#This Row],[2Ciii(a) Equal Inheritance Rights: Widows]:[2Ciii(b) Equal Inheritance Rights: Daughters]])</f>
        <v>0</v>
      </c>
      <c r="R124" s="47" t="n">
        <f aca="false">AVERAGE(M124:N124,Q124)</f>
        <v>5</v>
      </c>
      <c r="S124" s="42" t="n">
        <f aca="false">AVERAGE(F124,L124,R124)</f>
        <v>7.22078019014048</v>
      </c>
      <c r="T124" s="42" t="n">
        <v>0</v>
      </c>
      <c r="U124" s="42" t="n">
        <v>0</v>
      </c>
      <c r="V124" s="42" t="n">
        <v>0</v>
      </c>
      <c r="W124" s="42" t="n">
        <f aca="false">AVERAGE(T124:V124)</f>
        <v>0</v>
      </c>
      <c r="X124" s="42" t="n">
        <v>2.5</v>
      </c>
      <c r="Y124" s="42" t="n">
        <v>2.5</v>
      </c>
      <c r="Z124" s="42" t="n">
        <f aca="false">AVERAGE(Table27857[[#This Row],[4A Freedom to establish religious organizations]:[4B Autonomy of religious organizations]])</f>
        <v>2.5</v>
      </c>
      <c r="AA124" s="42" t="n">
        <v>0</v>
      </c>
      <c r="AB124" s="42" t="n">
        <v>0</v>
      </c>
      <c r="AC124" s="42" t="n">
        <v>0</v>
      </c>
      <c r="AD124" s="42" t="n">
        <v>0</v>
      </c>
      <c r="AE124" s="42" t="n">
        <v>0</v>
      </c>
      <c r="AF124" s="42" t="e">
        <f aca="false">AVERAGE(Table27857[[#This Row],[5Ci Political parties]:[5ciii educational, sporting and cultural organizations]])</f>
        <v>#N/A</v>
      </c>
      <c r="AG124" s="42" t="n">
        <v>0</v>
      </c>
      <c r="AH124" s="42" t="n">
        <v>0</v>
      </c>
      <c r="AI124" s="42" t="n">
        <v>2.5</v>
      </c>
      <c r="AJ124" s="42" t="e">
        <f aca="false">AVERAGE(Table27857[[#This Row],[5Di Political parties]:[5diii educational, sporting and cultural organizations5]])</f>
        <v>#N/A</v>
      </c>
      <c r="AK124" s="42" t="e">
        <f aca="false">AVERAGE(AA124,AB124,AF124,AJ124)</f>
        <v>#N/A</v>
      </c>
      <c r="AL124" s="42" t="n">
        <v>10</v>
      </c>
      <c r="AM124" s="47" t="n">
        <v>0.333333333333333</v>
      </c>
      <c r="AN124" s="47" t="n">
        <v>2.75</v>
      </c>
      <c r="AO124" s="47" t="n">
        <v>5</v>
      </c>
      <c r="AP124" s="47" t="n">
        <v>2.5</v>
      </c>
      <c r="AQ124" s="47" t="n">
        <f aca="false">AVERAGE(Table27857[[#This Row],[6Di Access to foreign television (cable/ satellite)]:[6Dii Access to foreign newspapers]])</f>
        <v>3.75</v>
      </c>
      <c r="AR124" s="47" t="n">
        <v>2.5</v>
      </c>
      <c r="AS124" s="42" t="n">
        <f aca="false">AVERAGE(AL124:AN124,AQ124:AR124)</f>
        <v>3.86666666666667</v>
      </c>
      <c r="AT124" s="42" t="n">
        <v>0</v>
      </c>
      <c r="AU124" s="42" t="n">
        <v>0</v>
      </c>
      <c r="AV124" s="42" t="n">
        <f aca="false">AVERAGE(Table27857[[#This Row],[7Ai Parental Authority: In marriage]:[7Aii Parental Authority: After divorce]])</f>
        <v>0</v>
      </c>
      <c r="AW124" s="42" t="n">
        <v>0</v>
      </c>
      <c r="AX124" s="42" t="n">
        <v>0</v>
      </c>
      <c r="AY124" s="42" t="n">
        <f aca="false">IFERROR(AVERAGE(AW124:AX124),"-")</f>
        <v>0</v>
      </c>
      <c r="AZ124" s="42" t="n">
        <v>0</v>
      </c>
      <c r="BA124" s="42" t="n">
        <f aca="false">AVERAGE(AV124,AZ124,AY124)</f>
        <v>0</v>
      </c>
      <c r="BB124" s="43" t="n">
        <f aca="false">AVERAGE(Table27857[[#This Row],[RULE OF LAW]],Table27857[[#This Row],[SECURITY &amp; SAFETY]],Table27857[[#This Row],[PERSONAL FREEDOM (minus Security &amp;Safety and Rule of Law)]],Table27857[[#This Row],[PERSONAL FREEDOM (minus Security &amp;Safety and Rule of Law)]])</f>
        <v>3.85729229753512</v>
      </c>
      <c r="BC124" s="44" t="n">
        <v>6.95</v>
      </c>
      <c r="BD124" s="45" t="n">
        <f aca="false">AVERAGE(Table27857[[#This Row],[PERSONAL FREEDOM]:[ECONOMIC FREEDOM]])</f>
        <v>5.40364614876756</v>
      </c>
      <c r="BE124" s="61" t="n">
        <f aca="false">RANK(BF124,$BF$2:$BF$158)</f>
        <v>144</v>
      </c>
      <c r="BF124" s="30" t="n">
        <f aca="false">ROUND(BD124, 2)</f>
        <v>5.4</v>
      </c>
      <c r="BG124" s="43" t="n">
        <f aca="false">Table27857[[#This Row],[1 Rule of Law]]</f>
        <v>5.578389</v>
      </c>
      <c r="BH124" s="43" t="n">
        <f aca="false">Table27857[[#This Row],[2 Security &amp; Safety]]</f>
        <v>7.22078019014048</v>
      </c>
      <c r="BI124" s="43" t="e">
        <f aca="false">AVERAGE(AS124,W124,AK124,BA124,Z124)</f>
        <v>#N/A</v>
      </c>
    </row>
    <row r="125" customFormat="false" ht="15" hidden="false" customHeight="true" outlineLevel="0" collapsed="false">
      <c r="A125" s="41" t="s">
        <v>173</v>
      </c>
      <c r="B125" s="42" t="n">
        <v>5.2</v>
      </c>
      <c r="C125" s="42" t="n">
        <v>5.5</v>
      </c>
      <c r="D125" s="42" t="n">
        <v>4.1</v>
      </c>
      <c r="E125" s="42" t="n">
        <v>4.97301587301587</v>
      </c>
      <c r="F125" s="42" t="n">
        <v>8.88</v>
      </c>
      <c r="G125" s="42" t="n">
        <v>10</v>
      </c>
      <c r="H125" s="42" t="n">
        <v>10</v>
      </c>
      <c r="I125" s="42" t="n">
        <v>5</v>
      </c>
      <c r="J125" s="42" t="n">
        <v>9.83592387270852</v>
      </c>
      <c r="K125" s="42" t="n">
        <v>9.98593633194644</v>
      </c>
      <c r="L125" s="42" t="n">
        <f aca="false">AVERAGE(Table27857[[#This Row],[2Bi Disappearance]:[2Bv Terrorism Injured ]])</f>
        <v>8.96437204093099</v>
      </c>
      <c r="M125" s="42" t="n">
        <v>7.4</v>
      </c>
      <c r="N125" s="42" t="n">
        <v>10</v>
      </c>
      <c r="O125" s="47" t="n">
        <v>5</v>
      </c>
      <c r="P125" s="47" t="n">
        <v>5</v>
      </c>
      <c r="Q125" s="47" t="n">
        <f aca="false">AVERAGE(Table27857[[#This Row],[2Ciii(a) Equal Inheritance Rights: Widows]:[2Ciii(b) Equal Inheritance Rights: Daughters]])</f>
        <v>5</v>
      </c>
      <c r="R125" s="47" t="n">
        <f aca="false">AVERAGE(M125:N125,Q125)</f>
        <v>7.46666666666667</v>
      </c>
      <c r="S125" s="42" t="n">
        <f aca="false">AVERAGE(F125,L125,R125)</f>
        <v>8.43701290253255</v>
      </c>
      <c r="T125" s="42" t="n">
        <v>5</v>
      </c>
      <c r="U125" s="42" t="n">
        <v>10</v>
      </c>
      <c r="V125" s="42" t="n">
        <v>5</v>
      </c>
      <c r="W125" s="42" t="n">
        <f aca="false">AVERAGE(T125:V125)</f>
        <v>6.66666666666667</v>
      </c>
      <c r="X125" s="42" t="n">
        <v>7.5</v>
      </c>
      <c r="Y125" s="42" t="n">
        <v>5</v>
      </c>
      <c r="Z125" s="42" t="n">
        <f aca="false">AVERAGE(Table27857[[#This Row],[4A Freedom to establish religious organizations]:[4B Autonomy of religious organizations]])</f>
        <v>6.25</v>
      </c>
      <c r="AA125" s="42" t="n">
        <v>10</v>
      </c>
      <c r="AB125" s="42" t="n">
        <v>10</v>
      </c>
      <c r="AC125" s="42" t="n">
        <v>7.5</v>
      </c>
      <c r="AD125" s="42" t="n">
        <v>7.5</v>
      </c>
      <c r="AE125" s="42" t="n">
        <v>7.5</v>
      </c>
      <c r="AF125" s="42" t="e">
        <f aca="false">AVERAGE(Table27857[[#This Row],[5Ci Political parties]:[5ciii educational, sporting and cultural organizations]])</f>
        <v>#N/A</v>
      </c>
      <c r="AG125" s="42" t="n">
        <v>10</v>
      </c>
      <c r="AH125" s="42" t="n">
        <v>10</v>
      </c>
      <c r="AI125" s="42" t="n">
        <v>10</v>
      </c>
      <c r="AJ125" s="42" t="e">
        <f aca="false">AVERAGE(Table27857[[#This Row],[5Di Political parties]:[5diii educational, sporting and cultural organizations5]])</f>
        <v>#N/A</v>
      </c>
      <c r="AK125" s="42" t="e">
        <f aca="false">AVERAGE(AA125,AB125,AF125,AJ125)</f>
        <v>#N/A</v>
      </c>
      <c r="AL125" s="42" t="n">
        <v>10</v>
      </c>
      <c r="AM125" s="47" t="n">
        <v>4</v>
      </c>
      <c r="AN125" s="47" t="n">
        <v>6</v>
      </c>
      <c r="AO125" s="47" t="n">
        <v>10</v>
      </c>
      <c r="AP125" s="47" t="n">
        <v>10</v>
      </c>
      <c r="AQ125" s="47" t="n">
        <f aca="false">AVERAGE(Table27857[[#This Row],[6Di Access to foreign television (cable/ satellite)]:[6Dii Access to foreign newspapers]])</f>
        <v>10</v>
      </c>
      <c r="AR125" s="47" t="n">
        <v>10</v>
      </c>
      <c r="AS125" s="42" t="n">
        <f aca="false">AVERAGE(AL125:AN125,AQ125:AR125)</f>
        <v>8</v>
      </c>
      <c r="AT125" s="42" t="n">
        <v>0</v>
      </c>
      <c r="AU125" s="42" t="n">
        <v>5</v>
      </c>
      <c r="AV125" s="42" t="n">
        <f aca="false">AVERAGE(Table27857[[#This Row],[7Ai Parental Authority: In marriage]:[7Aii Parental Authority: After divorce]])</f>
        <v>2.5</v>
      </c>
      <c r="AW125" s="42" t="n">
        <v>0</v>
      </c>
      <c r="AX125" s="42" t="n">
        <v>0</v>
      </c>
      <c r="AY125" s="42" t="n">
        <f aca="false">IFERROR(AVERAGE(AW125:AX125),"-")</f>
        <v>0</v>
      </c>
      <c r="AZ125" s="42" t="n">
        <v>5</v>
      </c>
      <c r="BA125" s="42" t="n">
        <f aca="false">AVERAGE(AV125,AZ125,AY125)</f>
        <v>2.5</v>
      </c>
      <c r="BB125" s="43" t="n">
        <f aca="false">AVERAGE(Table27857[[#This Row],[RULE OF LAW]],Table27857[[#This Row],[SECURITY &amp; SAFETY]],Table27857[[#This Row],[PERSONAL FREEDOM (minus Security &amp;Safety and Rule of Law)]],Table27857[[#This Row],[PERSONAL FREEDOM (minus Security &amp;Safety and Rule of Law)]])</f>
        <v>6.63167386055377</v>
      </c>
      <c r="BC125" s="44" t="n">
        <v>6.32</v>
      </c>
      <c r="BD125" s="45" t="n">
        <f aca="false">AVERAGE(Table27857[[#This Row],[PERSONAL FREEDOM]:[ECONOMIC FREEDOM]])</f>
        <v>6.47583693027689</v>
      </c>
      <c r="BE125" s="61" t="n">
        <f aca="false">RANK(BF125,$BF$2:$BF$158)</f>
        <v>105</v>
      </c>
      <c r="BF125" s="30" t="n">
        <f aca="false">ROUND(BD125, 2)</f>
        <v>6.48</v>
      </c>
      <c r="BG125" s="43" t="n">
        <f aca="false">Table27857[[#This Row],[1 Rule of Law]]</f>
        <v>4.97301587301587</v>
      </c>
      <c r="BH125" s="43" t="n">
        <f aca="false">Table27857[[#This Row],[2 Security &amp; Safety]]</f>
        <v>8.43701290253255</v>
      </c>
      <c r="BI125" s="43" t="e">
        <f aca="false">AVERAGE(AS125,W125,AK125,BA125,Z125)</f>
        <v>#N/A</v>
      </c>
    </row>
    <row r="126" customFormat="false" ht="15" hidden="false" customHeight="true" outlineLevel="0" collapsed="false">
      <c r="A126" s="41" t="s">
        <v>174</v>
      </c>
      <c r="B126" s="42" t="n">
        <v>5.3</v>
      </c>
      <c r="C126" s="42" t="n">
        <v>4.5</v>
      </c>
      <c r="D126" s="42" t="n">
        <v>4.1</v>
      </c>
      <c r="E126" s="42" t="n">
        <v>4.63492063492063</v>
      </c>
      <c r="F126" s="42" t="n">
        <v>9.52</v>
      </c>
      <c r="G126" s="42" t="n">
        <v>10</v>
      </c>
      <c r="H126" s="42" t="n">
        <v>10</v>
      </c>
      <c r="I126" s="42" t="n">
        <v>7.5</v>
      </c>
      <c r="J126" s="42" t="n">
        <v>10</v>
      </c>
      <c r="K126" s="42" t="n">
        <v>10</v>
      </c>
      <c r="L126" s="42" t="n">
        <f aca="false">AVERAGE(Table27857[[#This Row],[2Bi Disappearance]:[2Bv Terrorism Injured ]])</f>
        <v>9.5</v>
      </c>
      <c r="M126" s="42" t="n">
        <v>10</v>
      </c>
      <c r="N126" s="42" t="n">
        <v>10</v>
      </c>
      <c r="O126" s="47" t="n">
        <v>5</v>
      </c>
      <c r="P126" s="47" t="n">
        <v>10</v>
      </c>
      <c r="Q126" s="47" t="n">
        <f aca="false">AVERAGE(Table27857[[#This Row],[2Ciii(a) Equal Inheritance Rights: Widows]:[2Ciii(b) Equal Inheritance Rights: Daughters]])</f>
        <v>7.5</v>
      </c>
      <c r="R126" s="47" t="n">
        <f aca="false">AVERAGE(M126:N126,Q126)</f>
        <v>9.16666666666667</v>
      </c>
      <c r="S126" s="42" t="n">
        <f aca="false">AVERAGE(F126,L126,R126)</f>
        <v>9.39555555555556</v>
      </c>
      <c r="T126" s="42" t="n">
        <v>5</v>
      </c>
      <c r="U126" s="42" t="n">
        <v>5</v>
      </c>
      <c r="V126" s="42" t="n">
        <v>10</v>
      </c>
      <c r="W126" s="42" t="n">
        <f aca="false">AVERAGE(T126:V126)</f>
        <v>6.66666666666667</v>
      </c>
      <c r="X126" s="42" t="n">
        <v>5</v>
      </c>
      <c r="Y126" s="42" t="n">
        <v>7.5</v>
      </c>
      <c r="Z126" s="42" t="n">
        <f aca="false">AVERAGE(Table27857[[#This Row],[4A Freedom to establish religious organizations]:[4B Autonomy of religious organizations]])</f>
        <v>6.25</v>
      </c>
      <c r="AA126" s="42" t="n">
        <v>7.5</v>
      </c>
      <c r="AB126" s="42" t="n">
        <v>10</v>
      </c>
      <c r="AC126" s="42" t="n">
        <v>5</v>
      </c>
      <c r="AD126" s="42" t="n">
        <v>5</v>
      </c>
      <c r="AE126" s="42" t="n">
        <v>7.5</v>
      </c>
      <c r="AF126" s="42" t="e">
        <f aca="false">AVERAGE(Table27857[[#This Row],[5Ci Political parties]:[5ciii educational, sporting and cultural organizations]])</f>
        <v>#N/A</v>
      </c>
      <c r="AG126" s="42" t="n">
        <v>10</v>
      </c>
      <c r="AH126" s="42" t="n">
        <v>5</v>
      </c>
      <c r="AI126" s="42" t="n">
        <v>7.5</v>
      </c>
      <c r="AJ126" s="42" t="e">
        <f aca="false">AVERAGE(Table27857[[#This Row],[5Di Political parties]:[5diii educational, sporting and cultural organizations5]])</f>
        <v>#N/A</v>
      </c>
      <c r="AK126" s="42" t="e">
        <f aca="false">AVERAGE(AA126,AB126,AF126,AJ126)</f>
        <v>#N/A</v>
      </c>
      <c r="AL126" s="42" t="n">
        <v>10</v>
      </c>
      <c r="AM126" s="47" t="n">
        <v>7</v>
      </c>
      <c r="AN126" s="47" t="n">
        <v>6</v>
      </c>
      <c r="AO126" s="47" t="n">
        <v>10</v>
      </c>
      <c r="AP126" s="47" t="n">
        <v>7.5</v>
      </c>
      <c r="AQ126" s="47" t="n">
        <f aca="false">AVERAGE(Table27857[[#This Row],[6Di Access to foreign television (cable/ satellite)]:[6Dii Access to foreign newspapers]])</f>
        <v>8.75</v>
      </c>
      <c r="AR126" s="47" t="n">
        <v>10</v>
      </c>
      <c r="AS126" s="42" t="n">
        <f aca="false">AVERAGE(AL126:AN126,AQ126:AR126)</f>
        <v>8.35</v>
      </c>
      <c r="AT126" s="42" t="n">
        <v>10</v>
      </c>
      <c r="AU126" s="42" t="n">
        <v>10</v>
      </c>
      <c r="AV126" s="42" t="n">
        <f aca="false">AVERAGE(Table27857[[#This Row],[7Ai Parental Authority: In marriage]:[7Aii Parental Authority: After divorce]])</f>
        <v>10</v>
      </c>
      <c r="AW126" s="42" t="n">
        <v>10</v>
      </c>
      <c r="AX126" s="42" t="n">
        <v>10</v>
      </c>
      <c r="AY126" s="42" t="n">
        <f aca="false">IFERROR(AVERAGE(AW126:AX126),"-")</f>
        <v>10</v>
      </c>
      <c r="AZ126" s="42" t="n">
        <v>10</v>
      </c>
      <c r="BA126" s="42" t="n">
        <f aca="false">AVERAGE(AV126,AZ126,AY126)</f>
        <v>10</v>
      </c>
      <c r="BB126" s="43" t="n">
        <f aca="false">AVERAGE(Table27857[[#This Row],[RULE OF LAW]],Table27857[[#This Row],[SECURITY &amp; SAFETY]],Table27857[[#This Row],[PERSONAL FREEDOM (minus Security &amp;Safety and Rule of Law)]],Table27857[[#This Row],[PERSONAL FREEDOM (minus Security &amp;Safety and Rule of Law)]])</f>
        <v>7.40511904761905</v>
      </c>
      <c r="BC126" s="44" t="n">
        <v>6.65</v>
      </c>
      <c r="BD126" s="45" t="n">
        <f aca="false">AVERAGE(Table27857[[#This Row],[PERSONAL FREEDOM]:[ECONOMIC FREEDOM]])</f>
        <v>7.02755952380952</v>
      </c>
      <c r="BE126" s="61" t="n">
        <f aca="false">RANK(BF126,$BF$2:$BF$158)</f>
        <v>66</v>
      </c>
      <c r="BF126" s="30" t="n">
        <f aca="false">ROUND(BD126, 2)</f>
        <v>7.03</v>
      </c>
      <c r="BG126" s="43" t="n">
        <f aca="false">Table27857[[#This Row],[1 Rule of Law]]</f>
        <v>4.63492063492063</v>
      </c>
      <c r="BH126" s="43" t="n">
        <f aca="false">Table27857[[#This Row],[2 Security &amp; Safety]]</f>
        <v>9.39555555555556</v>
      </c>
      <c r="BI126" s="43" t="e">
        <f aca="false">AVERAGE(AS126,W126,AK126,BA126,Z126)</f>
        <v>#N/A</v>
      </c>
    </row>
    <row r="127" customFormat="false" ht="15" hidden="false" customHeight="true" outlineLevel="0" collapsed="false">
      <c r="A127" s="41" t="s">
        <v>227</v>
      </c>
      <c r="B127" s="42" t="s">
        <v>60</v>
      </c>
      <c r="C127" s="42" t="s">
        <v>60</v>
      </c>
      <c r="D127" s="42" t="s">
        <v>60</v>
      </c>
      <c r="E127" s="42" t="n">
        <v>5.161768</v>
      </c>
      <c r="F127" s="42" t="n">
        <v>6.2</v>
      </c>
      <c r="G127" s="42" t="n">
        <v>10</v>
      </c>
      <c r="H127" s="42" t="n">
        <v>10</v>
      </c>
      <c r="I127" s="42" t="s">
        <v>60</v>
      </c>
      <c r="J127" s="42" t="n">
        <v>10</v>
      </c>
      <c r="K127" s="42" t="n">
        <v>10</v>
      </c>
      <c r="L127" s="42" t="n">
        <f aca="false">AVERAGE(Table27857[[#This Row],[2Bi Disappearance]:[2Bv Terrorism Injured ]])</f>
        <v>10</v>
      </c>
      <c r="M127" s="42" t="s">
        <v>60</v>
      </c>
      <c r="N127" s="42" t="s">
        <v>60</v>
      </c>
      <c r="O127" s="47" t="s">
        <v>60</v>
      </c>
      <c r="P127" s="47" t="s">
        <v>60</v>
      </c>
      <c r="Q127" s="47" t="s">
        <v>60</v>
      </c>
      <c r="R127" s="47" t="s">
        <v>60</v>
      </c>
      <c r="S127" s="42" t="n">
        <f aca="false">AVERAGE(F127,L127,R127)</f>
        <v>8.1</v>
      </c>
      <c r="T127" s="42" t="n">
        <v>10</v>
      </c>
      <c r="U127" s="42" t="n">
        <v>10</v>
      </c>
      <c r="V127" s="42" t="s">
        <v>60</v>
      </c>
      <c r="W127" s="42" t="n">
        <f aca="false">AVERAGE(T127:V127)</f>
        <v>10</v>
      </c>
      <c r="X127" s="42" t="s">
        <v>60</v>
      </c>
      <c r="Y127" s="42" t="s">
        <v>60</v>
      </c>
      <c r="Z127" s="42" t="s">
        <v>60</v>
      </c>
      <c r="AA127" s="42" t="s">
        <v>60</v>
      </c>
      <c r="AB127" s="42" t="s">
        <v>60</v>
      </c>
      <c r="AC127" s="42" t="s">
        <v>60</v>
      </c>
      <c r="AD127" s="42" t="s">
        <v>60</v>
      </c>
      <c r="AE127" s="42" t="s">
        <v>60</v>
      </c>
      <c r="AF127" s="42" t="s">
        <v>60</v>
      </c>
      <c r="AG127" s="42" t="s">
        <v>60</v>
      </c>
      <c r="AH127" s="42" t="s">
        <v>60</v>
      </c>
      <c r="AI127" s="42" t="s">
        <v>60</v>
      </c>
      <c r="AJ127" s="42" t="s">
        <v>60</v>
      </c>
      <c r="AK127" s="42" t="s">
        <v>60</v>
      </c>
      <c r="AL127" s="42" t="n">
        <v>10</v>
      </c>
      <c r="AM127" s="47" t="n">
        <v>4.66666666666667</v>
      </c>
      <c r="AN127" s="47" t="n">
        <v>5.25</v>
      </c>
      <c r="AO127" s="47" t="s">
        <v>60</v>
      </c>
      <c r="AP127" s="47" t="s">
        <v>60</v>
      </c>
      <c r="AQ127" s="47" t="s">
        <v>60</v>
      </c>
      <c r="AR127" s="47" t="s">
        <v>60</v>
      </c>
      <c r="AS127" s="42" t="n">
        <f aca="false">AVERAGE(AL127:AN127,AQ127:AR127)</f>
        <v>6.63888888888889</v>
      </c>
      <c r="AT127" s="42" t="s">
        <v>60</v>
      </c>
      <c r="AU127" s="42" t="s">
        <v>60</v>
      </c>
      <c r="AV127" s="42" t="s">
        <v>60</v>
      </c>
      <c r="AW127" s="42" t="n">
        <v>0</v>
      </c>
      <c r="AX127" s="42" t="n">
        <v>10</v>
      </c>
      <c r="AY127" s="42" t="n">
        <f aca="false">IFERROR(AVERAGE(AW127:AX127),"-")</f>
        <v>5</v>
      </c>
      <c r="AZ127" s="42" t="s">
        <v>60</v>
      </c>
      <c r="BA127" s="42" t="n">
        <f aca="false">AVERAGE(AV127,AZ127,AY127)</f>
        <v>5</v>
      </c>
      <c r="BB127" s="43" t="n">
        <f aca="false">AVERAGE(Table27857[[#This Row],[RULE OF LAW]],Table27857[[#This Row],[SECURITY &amp; SAFETY]],Table27857[[#This Row],[PERSONAL FREEDOM (minus Security &amp;Safety and Rule of Law)]],Table27857[[#This Row],[PERSONAL FREEDOM (minus Security &amp;Safety and Rule of Law)]])</f>
        <v>6.92192348148148</v>
      </c>
      <c r="BC127" s="44" t="n">
        <v>7.07</v>
      </c>
      <c r="BD127" s="45" t="n">
        <f aca="false">AVERAGE(Table27857[[#This Row],[PERSONAL FREEDOM]:[ECONOMIC FREEDOM]])</f>
        <v>6.99596174074074</v>
      </c>
      <c r="BE127" s="61" t="n">
        <f aca="false">RANK(BF127,$BF$2:$BF$158)</f>
        <v>70</v>
      </c>
      <c r="BF127" s="30" t="n">
        <f aca="false">ROUND(BD127, 2)</f>
        <v>7</v>
      </c>
      <c r="BG127" s="43" t="n">
        <f aca="false">Table27857[[#This Row],[1 Rule of Law]]</f>
        <v>5.161768</v>
      </c>
      <c r="BH127" s="43" t="n">
        <f aca="false">Table27857[[#This Row],[2 Security &amp; Safety]]</f>
        <v>8.1</v>
      </c>
      <c r="BI127" s="43" t="n">
        <f aca="false">AVERAGE(AS127,W127,AK127,BA127,Z127)</f>
        <v>7.21296296296296</v>
      </c>
    </row>
    <row r="128" customFormat="false" ht="15" hidden="false" customHeight="true" outlineLevel="0" collapsed="false">
      <c r="A128" s="41" t="s">
        <v>175</v>
      </c>
      <c r="B128" s="42" t="n">
        <v>4.4</v>
      </c>
      <c r="C128" s="42" t="n">
        <v>4.7</v>
      </c>
      <c r="D128" s="42" t="n">
        <v>3.2</v>
      </c>
      <c r="E128" s="42" t="n">
        <v>4.12539682539683</v>
      </c>
      <c r="F128" s="42" t="n">
        <v>9.24</v>
      </c>
      <c r="G128" s="42" t="n">
        <v>10</v>
      </c>
      <c r="H128" s="42" t="n">
        <v>10</v>
      </c>
      <c r="I128" s="42" t="n">
        <v>7.5</v>
      </c>
      <c r="J128" s="42" t="n">
        <v>10</v>
      </c>
      <c r="K128" s="42" t="n">
        <v>10</v>
      </c>
      <c r="L128" s="42" t="n">
        <f aca="false">AVERAGE(Table27857[[#This Row],[2Bi Disappearance]:[2Bv Terrorism Injured ]])</f>
        <v>9.5</v>
      </c>
      <c r="M128" s="42" t="n">
        <v>1.2</v>
      </c>
      <c r="N128" s="42" t="n">
        <v>10</v>
      </c>
      <c r="O128" s="47" t="n">
        <v>5</v>
      </c>
      <c r="P128" s="47" t="n">
        <v>5</v>
      </c>
      <c r="Q128" s="47" t="n">
        <f aca="false">AVERAGE(Table27857[[#This Row],[2Ciii(a) Equal Inheritance Rights: Widows]:[2Ciii(b) Equal Inheritance Rights: Daughters]])</f>
        <v>5</v>
      </c>
      <c r="R128" s="47" t="n">
        <f aca="false">AVERAGE(M128:N128,Q128)</f>
        <v>5.4</v>
      </c>
      <c r="S128" s="42" t="n">
        <f aca="false">AVERAGE(F128,L128,R128)</f>
        <v>8.04666666666667</v>
      </c>
      <c r="T128" s="42" t="n">
        <v>5</v>
      </c>
      <c r="U128" s="42" t="n">
        <v>0</v>
      </c>
      <c r="V128" s="42" t="n">
        <v>5</v>
      </c>
      <c r="W128" s="42" t="n">
        <f aca="false">AVERAGE(T128:V128)</f>
        <v>3.33333333333333</v>
      </c>
      <c r="X128" s="42" t="n">
        <v>7.5</v>
      </c>
      <c r="Y128" s="42" t="n">
        <v>7.5</v>
      </c>
      <c r="Z128" s="42" t="n">
        <f aca="false">AVERAGE(Table27857[[#This Row],[4A Freedom to establish religious organizations]:[4B Autonomy of religious organizations]])</f>
        <v>7.5</v>
      </c>
      <c r="AA128" s="42" t="n">
        <v>5</v>
      </c>
      <c r="AB128" s="42" t="n">
        <v>5</v>
      </c>
      <c r="AC128" s="42" t="n">
        <v>5</v>
      </c>
      <c r="AD128" s="42" t="n">
        <v>5</v>
      </c>
      <c r="AE128" s="42" t="n">
        <v>7.5</v>
      </c>
      <c r="AF128" s="42" t="e">
        <f aca="false">AVERAGE(Table27857[[#This Row],[5Ci Political parties]:[5ciii educational, sporting and cultural organizations]])</f>
        <v>#N/A</v>
      </c>
      <c r="AG128" s="42" t="n">
        <v>5</v>
      </c>
      <c r="AH128" s="42" t="n">
        <v>5</v>
      </c>
      <c r="AI128" s="42" t="n">
        <v>5</v>
      </c>
      <c r="AJ128" s="42" t="e">
        <f aca="false">AVERAGE(Table27857[[#This Row],[5Di Political parties]:[5diii educational, sporting and cultural organizations5]])</f>
        <v>#N/A</v>
      </c>
      <c r="AK128" s="42" t="e">
        <f aca="false">AVERAGE(AA128,AB128,AF128,AJ128)</f>
        <v>#N/A</v>
      </c>
      <c r="AL128" s="42" t="n">
        <v>10</v>
      </c>
      <c r="AM128" s="47" t="n">
        <v>5.33333333333333</v>
      </c>
      <c r="AN128" s="47" t="n">
        <v>5.25</v>
      </c>
      <c r="AO128" s="47" t="n">
        <v>7.5</v>
      </c>
      <c r="AP128" s="47" t="n">
        <v>5</v>
      </c>
      <c r="AQ128" s="47" t="n">
        <f aca="false">AVERAGE(Table27857[[#This Row],[6Di Access to foreign television (cable/ satellite)]:[6Dii Access to foreign newspapers]])</f>
        <v>6.25</v>
      </c>
      <c r="AR128" s="47" t="n">
        <v>7.5</v>
      </c>
      <c r="AS128" s="42" t="n">
        <f aca="false">AVERAGE(AL128:AN128,AQ128:AR128)</f>
        <v>6.86666666666667</v>
      </c>
      <c r="AT128" s="42" t="n">
        <v>10</v>
      </c>
      <c r="AU128" s="42" t="n">
        <v>10</v>
      </c>
      <c r="AV128" s="42" t="n">
        <f aca="false">AVERAGE(Table27857[[#This Row],[7Ai Parental Authority: In marriage]:[7Aii Parental Authority: After divorce]])</f>
        <v>10</v>
      </c>
      <c r="AW128" s="42" t="n">
        <v>0</v>
      </c>
      <c r="AX128" s="42" t="n">
        <v>10</v>
      </c>
      <c r="AY128" s="42" t="n">
        <f aca="false">IFERROR(AVERAGE(AW128:AX128),"-")</f>
        <v>5</v>
      </c>
      <c r="AZ128" s="42" t="n">
        <v>10</v>
      </c>
      <c r="BA128" s="42" t="n">
        <f aca="false">AVERAGE(AV128,AZ128,AY128)</f>
        <v>8.33333333333333</v>
      </c>
      <c r="BB128" s="43" t="n">
        <f aca="false">AVERAGE(Table27857[[#This Row],[RULE OF LAW]],Table27857[[#This Row],[SECURITY &amp; SAFETY]],Table27857[[#This Row],[PERSONAL FREEDOM (minus Security &amp;Safety and Rule of Law)]],Table27857[[#This Row],[PERSONAL FREEDOM (minus Security &amp;Safety and Rule of Law)]])</f>
        <v>6.16718253968254</v>
      </c>
      <c r="BC128" s="44" t="n">
        <v>6.08</v>
      </c>
      <c r="BD128" s="45" t="n">
        <f aca="false">AVERAGE(Table27857[[#This Row],[PERSONAL FREEDOM]:[ECONOMIC FREEDOM]])</f>
        <v>6.12359126984127</v>
      </c>
      <c r="BE128" s="61" t="n">
        <f aca="false">RANK(BF128,$BF$2:$BF$158)</f>
        <v>125</v>
      </c>
      <c r="BF128" s="30" t="n">
        <f aca="false">ROUND(BD128, 2)</f>
        <v>6.12</v>
      </c>
      <c r="BG128" s="43" t="n">
        <f aca="false">Table27857[[#This Row],[1 Rule of Law]]</f>
        <v>4.12539682539683</v>
      </c>
      <c r="BH128" s="43" t="n">
        <f aca="false">Table27857[[#This Row],[2 Security &amp; Safety]]</f>
        <v>8.04666666666667</v>
      </c>
      <c r="BI128" s="43" t="e">
        <f aca="false">AVERAGE(AS128,W128,AK128,BA128,Z128)</f>
        <v>#N/A</v>
      </c>
    </row>
    <row r="129" customFormat="false" ht="15" hidden="false" customHeight="true" outlineLevel="0" collapsed="false">
      <c r="A129" s="41" t="s">
        <v>176</v>
      </c>
      <c r="B129" s="42" t="n">
        <v>8.1</v>
      </c>
      <c r="C129" s="42" t="n">
        <v>7.7</v>
      </c>
      <c r="D129" s="42" t="n">
        <v>8.5</v>
      </c>
      <c r="E129" s="42" t="n">
        <v>8.08571428571429</v>
      </c>
      <c r="F129" s="42" t="n">
        <v>9.92</v>
      </c>
      <c r="G129" s="42" t="n">
        <v>10</v>
      </c>
      <c r="H129" s="42" t="n">
        <v>10</v>
      </c>
      <c r="I129" s="42" t="n">
        <v>10</v>
      </c>
      <c r="J129" s="42" t="n">
        <v>10</v>
      </c>
      <c r="K129" s="42" t="n">
        <v>10</v>
      </c>
      <c r="L129" s="42" t="n">
        <f aca="false">AVERAGE(Table27857[[#This Row],[2Bi Disappearance]:[2Bv Terrorism Injured ]])</f>
        <v>10</v>
      </c>
      <c r="M129" s="42" t="n">
        <v>10</v>
      </c>
      <c r="N129" s="42" t="n">
        <v>10</v>
      </c>
      <c r="O129" s="47" t="n">
        <v>5</v>
      </c>
      <c r="P129" s="47" t="n">
        <v>5</v>
      </c>
      <c r="Q129" s="47" t="n">
        <f aca="false">AVERAGE(Table27857[[#This Row],[2Ciii(a) Equal Inheritance Rights: Widows]:[2Ciii(b) Equal Inheritance Rights: Daughters]])</f>
        <v>5</v>
      </c>
      <c r="R129" s="47" t="n">
        <f aca="false">AVERAGE(M129:N129,Q129)</f>
        <v>8.33333333333333</v>
      </c>
      <c r="S129" s="42" t="n">
        <f aca="false">AVERAGE(F129,L129,R129)</f>
        <v>9.41777777777778</v>
      </c>
      <c r="T129" s="42" t="n">
        <v>5</v>
      </c>
      <c r="U129" s="42" t="n">
        <v>5</v>
      </c>
      <c r="V129" s="42" t="n">
        <v>10</v>
      </c>
      <c r="W129" s="42" t="n">
        <f aca="false">AVERAGE(T129:V129)</f>
        <v>6.66666666666667</v>
      </c>
      <c r="X129" s="42" t="n">
        <v>5</v>
      </c>
      <c r="Y129" s="42" t="n">
        <v>5</v>
      </c>
      <c r="Z129" s="42" t="n">
        <f aca="false">AVERAGE(Table27857[[#This Row],[4A Freedom to establish religious organizations]:[4B Autonomy of religious organizations]])</f>
        <v>5</v>
      </c>
      <c r="AA129" s="42" t="n">
        <v>2.5</v>
      </c>
      <c r="AB129" s="42" t="n">
        <v>0</v>
      </c>
      <c r="AC129" s="42" t="n">
        <v>5</v>
      </c>
      <c r="AD129" s="42" t="n">
        <v>2.5</v>
      </c>
      <c r="AE129" s="42" t="n">
        <v>5</v>
      </c>
      <c r="AF129" s="42" t="e">
        <f aca="false">AVERAGE(Table27857[[#This Row],[5Ci Political parties]:[5ciii educational, sporting and cultural organizations]])</f>
        <v>#N/A</v>
      </c>
      <c r="AG129" s="42" t="n">
        <v>5</v>
      </c>
      <c r="AH129" s="42" t="n">
        <v>2.5</v>
      </c>
      <c r="AI129" s="42" t="n">
        <v>5</v>
      </c>
      <c r="AJ129" s="42" t="e">
        <f aca="false">AVERAGE(Table27857[[#This Row],[5Di Political parties]:[5diii educational, sporting and cultural organizations5]])</f>
        <v>#N/A</v>
      </c>
      <c r="AK129" s="42" t="e">
        <f aca="false">AVERAGE(AA129,AB129,AF129,AJ129)</f>
        <v>#N/A</v>
      </c>
      <c r="AL129" s="42" t="n">
        <v>10</v>
      </c>
      <c r="AM129" s="47" t="n">
        <v>2</v>
      </c>
      <c r="AN129" s="47" t="n">
        <v>4.5</v>
      </c>
      <c r="AO129" s="47" t="n">
        <v>5</v>
      </c>
      <c r="AP129" s="47" t="n">
        <v>7.5</v>
      </c>
      <c r="AQ129" s="47" t="n">
        <f aca="false">AVERAGE(Table27857[[#This Row],[6Di Access to foreign television (cable/ satellite)]:[6Dii Access to foreign newspapers]])</f>
        <v>6.25</v>
      </c>
      <c r="AR129" s="47" t="n">
        <v>5</v>
      </c>
      <c r="AS129" s="42" t="n">
        <f aca="false">AVERAGE(AL129:AN129,AQ129:AR129)</f>
        <v>5.55</v>
      </c>
      <c r="AT129" s="42" t="n">
        <v>10</v>
      </c>
      <c r="AU129" s="42" t="n">
        <v>10</v>
      </c>
      <c r="AV129" s="42" t="n">
        <f aca="false">AVERAGE(Table27857[[#This Row],[7Ai Parental Authority: In marriage]:[7Aii Parental Authority: After divorce]])</f>
        <v>10</v>
      </c>
      <c r="AW129" s="42" t="n">
        <v>0</v>
      </c>
      <c r="AX129" s="42" t="n">
        <v>10</v>
      </c>
      <c r="AY129" s="42" t="n">
        <f aca="false">IFERROR(AVERAGE(AW129:AX129),"-")</f>
        <v>5</v>
      </c>
      <c r="AZ129" s="42" t="n">
        <v>10</v>
      </c>
      <c r="BA129" s="42" t="n">
        <f aca="false">AVERAGE(AV129,AZ129,AY129)</f>
        <v>8.33333333333333</v>
      </c>
      <c r="BB129" s="43" t="n">
        <f aca="false">AVERAGE(Table27857[[#This Row],[RULE OF LAW]],Table27857[[#This Row],[SECURITY &amp; SAFETY]],Table27857[[#This Row],[PERSONAL FREEDOM (minus Security &amp;Safety and Rule of Law)]],Table27857[[#This Row],[PERSONAL FREEDOM (minus Security &amp;Safety and Rule of Law)]])</f>
        <v>7.20170634920635</v>
      </c>
      <c r="BC129" s="44" t="n">
        <v>8.52</v>
      </c>
      <c r="BD129" s="45" t="n">
        <f aca="false">AVERAGE(Table27857[[#This Row],[PERSONAL FREEDOM]:[ECONOMIC FREEDOM]])</f>
        <v>7.86085317460318</v>
      </c>
      <c r="BE129" s="61" t="n">
        <f aca="false">RANK(BF129,$BF$2:$BF$158)</f>
        <v>37</v>
      </c>
      <c r="BF129" s="30" t="n">
        <f aca="false">ROUND(BD129, 2)</f>
        <v>7.86</v>
      </c>
      <c r="BG129" s="43" t="n">
        <f aca="false">Table27857[[#This Row],[1 Rule of Law]]</f>
        <v>8.08571428571429</v>
      </c>
      <c r="BH129" s="43" t="n">
        <f aca="false">Table27857[[#This Row],[2 Security &amp; Safety]]</f>
        <v>9.41777777777778</v>
      </c>
      <c r="BI129" s="43" t="e">
        <f aca="false">AVERAGE(AS129,W129,AK129,BA129,Z129)</f>
        <v>#N/A</v>
      </c>
    </row>
    <row r="130" customFormat="false" ht="15" hidden="false" customHeight="true" outlineLevel="0" collapsed="false">
      <c r="A130" s="41" t="s">
        <v>177</v>
      </c>
      <c r="B130" s="42" t="s">
        <v>60</v>
      </c>
      <c r="C130" s="42" t="s">
        <v>60</v>
      </c>
      <c r="D130" s="42" t="s">
        <v>60</v>
      </c>
      <c r="E130" s="42" t="n">
        <v>5.905734</v>
      </c>
      <c r="F130" s="42" t="n">
        <v>9.44</v>
      </c>
      <c r="G130" s="42" t="n">
        <v>10</v>
      </c>
      <c r="H130" s="42" t="n">
        <v>10</v>
      </c>
      <c r="I130" s="42" t="n">
        <v>7.5</v>
      </c>
      <c r="J130" s="42" t="n">
        <v>10</v>
      </c>
      <c r="K130" s="42" t="n">
        <v>10</v>
      </c>
      <c r="L130" s="42" t="n">
        <f aca="false">AVERAGE(Table27857[[#This Row],[2Bi Disappearance]:[2Bv Terrorism Injured ]])</f>
        <v>9.5</v>
      </c>
      <c r="M130" s="42" t="n">
        <v>10</v>
      </c>
      <c r="N130" s="42" t="n">
        <v>10</v>
      </c>
      <c r="O130" s="47" t="n">
        <v>10</v>
      </c>
      <c r="P130" s="47" t="n">
        <v>10</v>
      </c>
      <c r="Q130" s="47" t="n">
        <f aca="false">AVERAGE(Table27857[[#This Row],[2Ciii(a) Equal Inheritance Rights: Widows]:[2Ciii(b) Equal Inheritance Rights: Daughters]])</f>
        <v>10</v>
      </c>
      <c r="R130" s="47" t="n">
        <f aca="false">AVERAGE(M130:N130,Q130)</f>
        <v>10</v>
      </c>
      <c r="S130" s="42" t="n">
        <f aca="false">AVERAGE(F130,L130,R130)</f>
        <v>9.64666666666667</v>
      </c>
      <c r="T130" s="42" t="n">
        <v>10</v>
      </c>
      <c r="U130" s="42" t="n">
        <v>10</v>
      </c>
      <c r="V130" s="42" t="n">
        <v>10</v>
      </c>
      <c r="W130" s="42" t="n">
        <f aca="false">AVERAGE(T130:V130)</f>
        <v>10</v>
      </c>
      <c r="X130" s="42" t="n">
        <v>10</v>
      </c>
      <c r="Y130" s="42" t="n">
        <v>10</v>
      </c>
      <c r="Z130" s="42" t="n">
        <f aca="false">AVERAGE(Table27857[[#This Row],[4A Freedom to establish religious organizations]:[4B Autonomy of religious organizations]])</f>
        <v>10</v>
      </c>
      <c r="AA130" s="42" t="n">
        <v>10</v>
      </c>
      <c r="AB130" s="42" t="n">
        <v>10</v>
      </c>
      <c r="AC130" s="42" t="n">
        <v>10</v>
      </c>
      <c r="AD130" s="42" t="n">
        <v>10</v>
      </c>
      <c r="AE130" s="42" t="n">
        <v>10</v>
      </c>
      <c r="AF130" s="42" t="e">
        <f aca="false">AVERAGE(Table27857[[#This Row],[5Ci Political parties]:[5ciii educational, sporting and cultural organizations]])</f>
        <v>#N/A</v>
      </c>
      <c r="AG130" s="42" t="n">
        <v>10</v>
      </c>
      <c r="AH130" s="42" t="n">
        <v>10</v>
      </c>
      <c r="AI130" s="42" t="n">
        <v>10</v>
      </c>
      <c r="AJ130" s="42" t="e">
        <f aca="false">AVERAGE(Table27857[[#This Row],[5Di Political parties]:[5diii educational, sporting and cultural organizations5]])</f>
        <v>#N/A</v>
      </c>
      <c r="AK130" s="42" t="e">
        <f aca="false">AVERAGE(AA130,AB130,AF130,AJ130)</f>
        <v>#N/A</v>
      </c>
      <c r="AL130" s="42" t="n">
        <v>10</v>
      </c>
      <c r="AM130" s="47" t="n">
        <v>7.66666666666667</v>
      </c>
      <c r="AN130" s="47" t="n">
        <v>7.75</v>
      </c>
      <c r="AO130" s="47" t="n">
        <v>10</v>
      </c>
      <c r="AP130" s="47" t="n">
        <v>10</v>
      </c>
      <c r="AQ130" s="47" t="n">
        <f aca="false">AVERAGE(Table27857[[#This Row],[6Di Access to foreign television (cable/ satellite)]:[6Dii Access to foreign newspapers]])</f>
        <v>10</v>
      </c>
      <c r="AR130" s="47" t="n">
        <v>10</v>
      </c>
      <c r="AS130" s="42" t="n">
        <f aca="false">AVERAGE(AL130:AN130,AQ130:AR130)</f>
        <v>9.08333333333333</v>
      </c>
      <c r="AT130" s="42" t="n">
        <v>10</v>
      </c>
      <c r="AU130" s="42" t="n">
        <v>10</v>
      </c>
      <c r="AV130" s="42" t="n">
        <f aca="false">AVERAGE(Table27857[[#This Row],[7Ai Parental Authority: In marriage]:[7Aii Parental Authority: After divorce]])</f>
        <v>10</v>
      </c>
      <c r="AW130" s="42" t="n">
        <v>10</v>
      </c>
      <c r="AX130" s="42" t="n">
        <v>10</v>
      </c>
      <c r="AY130" s="42" t="n">
        <f aca="false">IFERROR(AVERAGE(AW130:AX130),"-")</f>
        <v>10</v>
      </c>
      <c r="AZ130" s="42" t="n">
        <v>10</v>
      </c>
      <c r="BA130" s="42" t="n">
        <f aca="false">AVERAGE(AV130,AZ130,AY130)</f>
        <v>10</v>
      </c>
      <c r="BB130" s="43" t="n">
        <f aca="false">AVERAGE(Table27857[[#This Row],[RULE OF LAW]],Table27857[[#This Row],[SECURITY &amp; SAFETY]],Table27857[[#This Row],[PERSONAL FREEDOM (minus Security &amp;Safety and Rule of Law)]],Table27857[[#This Row],[PERSONAL FREEDOM (minus Security &amp;Safety and Rule of Law)]])</f>
        <v>8.7964335</v>
      </c>
      <c r="BC130" s="44" t="n">
        <v>7.29</v>
      </c>
      <c r="BD130" s="45" t="n">
        <f aca="false">AVERAGE(Table27857[[#This Row],[PERSONAL FREEDOM]:[ECONOMIC FREEDOM]])</f>
        <v>8.04321675</v>
      </c>
      <c r="BE130" s="61" t="n">
        <f aca="false">RANK(BF130,$BF$2:$BF$158)</f>
        <v>31</v>
      </c>
      <c r="BF130" s="30" t="n">
        <f aca="false">ROUND(BD130, 2)</f>
        <v>8.04</v>
      </c>
      <c r="BG130" s="43" t="n">
        <f aca="false">Table27857[[#This Row],[1 Rule of Law]]</f>
        <v>5.905734</v>
      </c>
      <c r="BH130" s="43" t="n">
        <f aca="false">Table27857[[#This Row],[2 Security &amp; Safety]]</f>
        <v>9.64666666666667</v>
      </c>
      <c r="BI130" s="43" t="e">
        <f aca="false">AVERAGE(AS130,W130,AK130,BA130,Z130)</f>
        <v>#N/A</v>
      </c>
    </row>
    <row r="131" customFormat="false" ht="15" hidden="false" customHeight="true" outlineLevel="0" collapsed="false">
      <c r="A131" s="41" t="s">
        <v>178</v>
      </c>
      <c r="B131" s="42" t="n">
        <v>8.4</v>
      </c>
      <c r="C131" s="42" t="n">
        <v>6.1</v>
      </c>
      <c r="D131" s="42" t="n">
        <v>5.8</v>
      </c>
      <c r="E131" s="42" t="n">
        <v>6.76190476190476</v>
      </c>
      <c r="F131" s="42" t="n">
        <v>9.72</v>
      </c>
      <c r="G131" s="42" t="n">
        <v>10</v>
      </c>
      <c r="H131" s="42" t="n">
        <v>10</v>
      </c>
      <c r="I131" s="42" t="n">
        <v>7.5</v>
      </c>
      <c r="J131" s="42" t="n">
        <v>10</v>
      </c>
      <c r="K131" s="42" t="n">
        <v>10</v>
      </c>
      <c r="L131" s="42" t="n">
        <f aca="false">AVERAGE(Table27857[[#This Row],[2Bi Disappearance]:[2Bv Terrorism Injured ]])</f>
        <v>9.5</v>
      </c>
      <c r="M131" s="42" t="n">
        <v>10</v>
      </c>
      <c r="N131" s="42" t="n">
        <v>10</v>
      </c>
      <c r="O131" s="47" t="n">
        <v>10</v>
      </c>
      <c r="P131" s="47" t="n">
        <v>10</v>
      </c>
      <c r="Q131" s="47" t="n">
        <f aca="false">AVERAGE(Table27857[[#This Row],[2Ciii(a) Equal Inheritance Rights: Widows]:[2Ciii(b) Equal Inheritance Rights: Daughters]])</f>
        <v>10</v>
      </c>
      <c r="R131" s="47" t="n">
        <f aca="false">AVERAGE(M131:N131,Q131)</f>
        <v>10</v>
      </c>
      <c r="S131" s="42" t="n">
        <f aca="false">AVERAGE(F131,L131,R131)</f>
        <v>9.74</v>
      </c>
      <c r="T131" s="42" t="n">
        <v>10</v>
      </c>
      <c r="U131" s="42" t="n">
        <v>10</v>
      </c>
      <c r="V131" s="42" t="n">
        <v>10</v>
      </c>
      <c r="W131" s="42" t="n">
        <f aca="false">AVERAGE(T131:V131)</f>
        <v>10</v>
      </c>
      <c r="X131" s="42" t="n">
        <v>10</v>
      </c>
      <c r="Y131" s="42" t="n">
        <v>10</v>
      </c>
      <c r="Z131" s="42" t="n">
        <f aca="false">AVERAGE(Table27857[[#This Row],[4A Freedom to establish religious organizations]:[4B Autonomy of religious organizations]])</f>
        <v>10</v>
      </c>
      <c r="AA131" s="42" t="n">
        <v>10</v>
      </c>
      <c r="AB131" s="42" t="n">
        <v>10</v>
      </c>
      <c r="AC131" s="42" t="n">
        <v>10</v>
      </c>
      <c r="AD131" s="42" t="n">
        <v>10</v>
      </c>
      <c r="AE131" s="42" t="n">
        <v>10</v>
      </c>
      <c r="AF131" s="42" t="e">
        <f aca="false">AVERAGE(Table27857[[#This Row],[5Ci Political parties]:[5ciii educational, sporting and cultural organizations]])</f>
        <v>#N/A</v>
      </c>
      <c r="AG131" s="42" t="n">
        <v>10</v>
      </c>
      <c r="AH131" s="42" t="n">
        <v>10</v>
      </c>
      <c r="AI131" s="42" t="n">
        <v>10</v>
      </c>
      <c r="AJ131" s="42" t="e">
        <f aca="false">AVERAGE(Table27857[[#This Row],[5Di Political parties]:[5diii educational, sporting and cultural organizations5]])</f>
        <v>#N/A</v>
      </c>
      <c r="AK131" s="42" t="e">
        <f aca="false">AVERAGE(AA131,AB131,AF131,AJ131)</f>
        <v>#N/A</v>
      </c>
      <c r="AL131" s="42" t="n">
        <v>10</v>
      </c>
      <c r="AM131" s="47" t="n">
        <v>8</v>
      </c>
      <c r="AN131" s="47" t="n">
        <v>7.25</v>
      </c>
      <c r="AO131" s="47" t="n">
        <v>10</v>
      </c>
      <c r="AP131" s="47" t="n">
        <v>10</v>
      </c>
      <c r="AQ131" s="47" t="n">
        <f aca="false">AVERAGE(Table27857[[#This Row],[6Di Access to foreign television (cable/ satellite)]:[6Dii Access to foreign newspapers]])</f>
        <v>10</v>
      </c>
      <c r="AR131" s="47" t="n">
        <v>10</v>
      </c>
      <c r="AS131" s="42" t="n">
        <f aca="false">AVERAGE(AL131:AN131,AQ131:AR131)</f>
        <v>9.05</v>
      </c>
      <c r="AT131" s="42" t="n">
        <v>10</v>
      </c>
      <c r="AU131" s="42" t="n">
        <v>10</v>
      </c>
      <c r="AV131" s="42" t="n">
        <f aca="false">AVERAGE(Table27857[[#This Row],[7Ai Parental Authority: In marriage]:[7Aii Parental Authority: After divorce]])</f>
        <v>10</v>
      </c>
      <c r="AW131" s="42" t="n">
        <v>10</v>
      </c>
      <c r="AX131" s="42" t="n">
        <v>10</v>
      </c>
      <c r="AY131" s="42" t="n">
        <f aca="false">IFERROR(AVERAGE(AW131:AX131),"-")</f>
        <v>10</v>
      </c>
      <c r="AZ131" s="42" t="n">
        <v>10</v>
      </c>
      <c r="BA131" s="42" t="n">
        <f aca="false">AVERAGE(AV131,AZ131,AY131)</f>
        <v>10</v>
      </c>
      <c r="BB131" s="43" t="n">
        <f aca="false">AVERAGE(Table27857[[#This Row],[RULE OF LAW]],Table27857[[#This Row],[SECURITY &amp; SAFETY]],Table27857[[#This Row],[PERSONAL FREEDOM (minus Security &amp;Safety and Rule of Law)]],Table27857[[#This Row],[PERSONAL FREEDOM (minus Security &amp;Safety and Rule of Law)]])</f>
        <v>9.03047619047619</v>
      </c>
      <c r="BC131" s="44" t="n">
        <v>6.44</v>
      </c>
      <c r="BD131" s="45" t="n">
        <f aca="false">AVERAGE(Table27857[[#This Row],[PERSONAL FREEDOM]:[ECONOMIC FREEDOM]])</f>
        <v>7.7352380952381</v>
      </c>
      <c r="BE131" s="61" t="n">
        <f aca="false">RANK(BF131,$BF$2:$BF$158)</f>
        <v>42</v>
      </c>
      <c r="BF131" s="30" t="n">
        <f aca="false">ROUND(BD131, 2)</f>
        <v>7.74</v>
      </c>
      <c r="BG131" s="43" t="n">
        <f aca="false">Table27857[[#This Row],[1 Rule of Law]]</f>
        <v>6.76190476190476</v>
      </c>
      <c r="BH131" s="43" t="n">
        <f aca="false">Table27857[[#This Row],[2 Security &amp; Safety]]</f>
        <v>9.74</v>
      </c>
      <c r="BI131" s="43" t="e">
        <f aca="false">AVERAGE(AS131,W131,AK131,BA131,Z131)</f>
        <v>#N/A</v>
      </c>
    </row>
    <row r="132" customFormat="false" ht="15" hidden="false" customHeight="true" outlineLevel="0" collapsed="false">
      <c r="A132" s="41" t="s">
        <v>179</v>
      </c>
      <c r="B132" s="42" t="n">
        <v>5.4</v>
      </c>
      <c r="C132" s="42" t="n">
        <v>5.3</v>
      </c>
      <c r="D132" s="42" t="n">
        <v>4.5</v>
      </c>
      <c r="E132" s="42" t="n">
        <v>5.06507936507937</v>
      </c>
      <c r="F132" s="42" t="n">
        <v>0</v>
      </c>
      <c r="G132" s="42" t="n">
        <v>5</v>
      </c>
      <c r="H132" s="42" t="n">
        <v>10</v>
      </c>
      <c r="I132" s="42" t="n">
        <v>2.5</v>
      </c>
      <c r="J132" s="42" t="n">
        <v>9.94983460154596</v>
      </c>
      <c r="K132" s="42" t="n">
        <v>9.98118797557973</v>
      </c>
      <c r="L132" s="42" t="n">
        <f aca="false">AVERAGE(Table27857[[#This Row],[2Bi Disappearance]:[2Bv Terrorism Injured ]])</f>
        <v>7.48620451542514</v>
      </c>
      <c r="M132" s="42" t="n">
        <v>10</v>
      </c>
      <c r="N132" s="42" t="n">
        <v>7.5</v>
      </c>
      <c r="O132" s="47" t="n">
        <v>10</v>
      </c>
      <c r="P132" s="47" t="n">
        <v>10</v>
      </c>
      <c r="Q132" s="47" t="n">
        <f aca="false">AVERAGE(Table27857[[#This Row],[2Ciii(a) Equal Inheritance Rights: Widows]:[2Ciii(b) Equal Inheritance Rights: Daughters]])</f>
        <v>10</v>
      </c>
      <c r="R132" s="47" t="n">
        <f aca="false">AVERAGE(M132:N132,Q132)</f>
        <v>9.16666666666667</v>
      </c>
      <c r="S132" s="42" t="n">
        <f aca="false">AVERAGE(F132,L132,R132)</f>
        <v>5.55095706069727</v>
      </c>
      <c r="T132" s="42" t="n">
        <v>10</v>
      </c>
      <c r="U132" s="42" t="n">
        <v>10</v>
      </c>
      <c r="V132" s="42" t="n">
        <v>10</v>
      </c>
      <c r="W132" s="42" t="n">
        <f aca="false">AVERAGE(T132:V132)</f>
        <v>10</v>
      </c>
      <c r="X132" s="42" t="n">
        <v>7.5</v>
      </c>
      <c r="Y132" s="42" t="n">
        <v>10</v>
      </c>
      <c r="Z132" s="42" t="n">
        <f aca="false">AVERAGE(Table27857[[#This Row],[4A Freedom to establish religious organizations]:[4B Autonomy of religious organizations]])</f>
        <v>8.75</v>
      </c>
      <c r="AA132" s="42" t="n">
        <v>10</v>
      </c>
      <c r="AB132" s="42" t="n">
        <v>10</v>
      </c>
      <c r="AC132" s="42" t="n">
        <v>5</v>
      </c>
      <c r="AD132" s="42" t="n">
        <v>2.5</v>
      </c>
      <c r="AE132" s="42" t="n">
        <v>7.5</v>
      </c>
      <c r="AF132" s="42" t="e">
        <f aca="false">AVERAGE(Table27857[[#This Row],[5Ci Political parties]:[5ciii educational, sporting and cultural organizations]])</f>
        <v>#N/A</v>
      </c>
      <c r="AG132" s="42" t="n">
        <v>10</v>
      </c>
      <c r="AH132" s="42" t="n">
        <v>7.5</v>
      </c>
      <c r="AI132" s="42" t="n">
        <v>7.5</v>
      </c>
      <c r="AJ132" s="42" t="e">
        <f aca="false">AVERAGE(Table27857[[#This Row],[5Di Political parties]:[5diii educational, sporting and cultural organizations5]])</f>
        <v>#N/A</v>
      </c>
      <c r="AK132" s="42" t="e">
        <f aca="false">AVERAGE(AA132,AB132,AF132,AJ132)</f>
        <v>#N/A</v>
      </c>
      <c r="AL132" s="42" t="n">
        <v>10</v>
      </c>
      <c r="AM132" s="47" t="n">
        <v>7</v>
      </c>
      <c r="AN132" s="47" t="n">
        <v>6.5</v>
      </c>
      <c r="AO132" s="47" t="n">
        <v>10</v>
      </c>
      <c r="AP132" s="47" t="n">
        <v>10</v>
      </c>
      <c r="AQ132" s="47" t="n">
        <f aca="false">AVERAGE(Table27857[[#This Row],[6Di Access to foreign television (cable/ satellite)]:[6Dii Access to foreign newspapers]])</f>
        <v>10</v>
      </c>
      <c r="AR132" s="47" t="n">
        <v>7.5</v>
      </c>
      <c r="AS132" s="42" t="n">
        <f aca="false">AVERAGE(AL132:AN132,AQ132:AR132)</f>
        <v>8.2</v>
      </c>
      <c r="AT132" s="42" t="n">
        <v>10</v>
      </c>
      <c r="AU132" s="42" t="n">
        <v>10</v>
      </c>
      <c r="AV132" s="42" t="n">
        <f aca="false">AVERAGE(Table27857[[#This Row],[7Ai Parental Authority: In marriage]:[7Aii Parental Authority: After divorce]])</f>
        <v>10</v>
      </c>
      <c r="AW132" s="42" t="n">
        <v>10</v>
      </c>
      <c r="AX132" s="42" t="n">
        <v>10</v>
      </c>
      <c r="AY132" s="42" t="n">
        <f aca="false">IFERROR(AVERAGE(AW132:AX132),"-")</f>
        <v>10</v>
      </c>
      <c r="AZ132" s="42" t="n">
        <v>10</v>
      </c>
      <c r="BA132" s="42" t="n">
        <f aca="false">AVERAGE(AV132,AZ132,AY132)</f>
        <v>10</v>
      </c>
      <c r="BB132" s="43" t="n">
        <f aca="false">AVERAGE(Table27857[[#This Row],[RULE OF LAW]],Table27857[[#This Row],[SECURITY &amp; SAFETY]],Table27857[[#This Row],[PERSONAL FREEDOM (minus Security &amp;Safety and Rule of Law)]],Table27857[[#This Row],[PERSONAL FREEDOM (minus Security &amp;Safety and Rule of Law)]])</f>
        <v>7.18234243977749</v>
      </c>
      <c r="BC132" s="44" t="n">
        <v>6.74</v>
      </c>
      <c r="BD132" s="45" t="n">
        <f aca="false">AVERAGE(Table27857[[#This Row],[PERSONAL FREEDOM]:[ECONOMIC FREEDOM]])</f>
        <v>6.96117121988875</v>
      </c>
      <c r="BE132" s="61" t="n">
        <f aca="false">RANK(BF132,$BF$2:$BF$158)</f>
        <v>76</v>
      </c>
      <c r="BF132" s="30" t="n">
        <f aca="false">ROUND(BD132, 2)</f>
        <v>6.96</v>
      </c>
      <c r="BG132" s="43" t="n">
        <f aca="false">Table27857[[#This Row],[1 Rule of Law]]</f>
        <v>5.06507936507937</v>
      </c>
      <c r="BH132" s="43" t="n">
        <f aca="false">Table27857[[#This Row],[2 Security &amp; Safety]]</f>
        <v>5.55095706069727</v>
      </c>
      <c r="BI132" s="43" t="e">
        <f aca="false">AVERAGE(AS132,W132,AK132,BA132,Z132)</f>
        <v>#N/A</v>
      </c>
    </row>
    <row r="133" customFormat="false" ht="15" hidden="false" customHeight="true" outlineLevel="0" collapsed="false">
      <c r="A133" s="41" t="s">
        <v>180</v>
      </c>
      <c r="B133" s="42" t="n">
        <v>8.3</v>
      </c>
      <c r="C133" s="42" t="n">
        <v>6.2</v>
      </c>
      <c r="D133" s="42" t="n">
        <v>6.2</v>
      </c>
      <c r="E133" s="42" t="n">
        <v>6.88253968253968</v>
      </c>
      <c r="F133" s="42" t="n">
        <v>9.68</v>
      </c>
      <c r="G133" s="42" t="n">
        <v>0</v>
      </c>
      <c r="H133" s="42" t="n">
        <v>10</v>
      </c>
      <c r="I133" s="42" t="n">
        <v>10</v>
      </c>
      <c r="J133" s="42" t="n">
        <v>10</v>
      </c>
      <c r="K133" s="42" t="n">
        <v>9.99570999985092</v>
      </c>
      <c r="L133" s="42" t="n">
        <f aca="false">AVERAGE(Table27857[[#This Row],[2Bi Disappearance]:[2Bv Terrorism Injured ]])</f>
        <v>7.99914199997019</v>
      </c>
      <c r="M133" s="42" t="n">
        <v>10</v>
      </c>
      <c r="N133" s="42" t="n">
        <v>10</v>
      </c>
      <c r="O133" s="47" t="n">
        <v>5</v>
      </c>
      <c r="P133" s="47" t="n">
        <v>10</v>
      </c>
      <c r="Q133" s="47" t="n">
        <f aca="false">AVERAGE(Table27857[[#This Row],[2Ciii(a) Equal Inheritance Rights: Widows]:[2Ciii(b) Equal Inheritance Rights: Daughters]])</f>
        <v>7.5</v>
      </c>
      <c r="R133" s="47" t="n">
        <f aca="false">AVERAGE(M133:N133,Q133)</f>
        <v>9.16666666666667</v>
      </c>
      <c r="S133" s="42" t="n">
        <f aca="false">AVERAGE(F133,L133,R133)</f>
        <v>8.94860288887895</v>
      </c>
      <c r="T133" s="42" t="n">
        <v>10</v>
      </c>
      <c r="U133" s="42" t="n">
        <v>10</v>
      </c>
      <c r="V133" s="42" t="n">
        <v>10</v>
      </c>
      <c r="W133" s="42" t="n">
        <f aca="false">AVERAGE(T133:V133)</f>
        <v>10</v>
      </c>
      <c r="X133" s="42" t="n">
        <v>7.5</v>
      </c>
      <c r="Y133" s="42" t="n">
        <v>7.5</v>
      </c>
      <c r="Z133" s="42" t="n">
        <f aca="false">AVERAGE(Table27857[[#This Row],[4A Freedom to establish religious organizations]:[4B Autonomy of religious organizations]])</f>
        <v>7.5</v>
      </c>
      <c r="AA133" s="42" t="n">
        <v>10</v>
      </c>
      <c r="AB133" s="42" t="n">
        <v>10</v>
      </c>
      <c r="AC133" s="42" t="n">
        <v>7.5</v>
      </c>
      <c r="AD133" s="42" t="n">
        <v>7.5</v>
      </c>
      <c r="AE133" s="42" t="n">
        <v>10</v>
      </c>
      <c r="AF133" s="42" t="e">
        <f aca="false">AVERAGE(Table27857[[#This Row],[5Ci Political parties]:[5ciii educational, sporting and cultural organizations]])</f>
        <v>#N/A</v>
      </c>
      <c r="AG133" s="42" t="n">
        <v>10</v>
      </c>
      <c r="AH133" s="42" t="n">
        <v>10</v>
      </c>
      <c r="AI133" s="42" t="n">
        <v>7.5</v>
      </c>
      <c r="AJ133" s="42" t="e">
        <f aca="false">AVERAGE(Table27857[[#This Row],[5Di Political parties]:[5diii educational, sporting and cultural organizations5]])</f>
        <v>#N/A</v>
      </c>
      <c r="AK133" s="42" t="e">
        <f aca="false">AVERAGE(AA133,AB133,AF133,AJ133)</f>
        <v>#N/A</v>
      </c>
      <c r="AL133" s="42" t="n">
        <v>10</v>
      </c>
      <c r="AM133" s="47" t="n">
        <v>8</v>
      </c>
      <c r="AN133" s="47" t="n">
        <v>6.5</v>
      </c>
      <c r="AO133" s="47" t="n">
        <v>7.5</v>
      </c>
      <c r="AP133" s="47" t="n">
        <v>10</v>
      </c>
      <c r="AQ133" s="47" t="n">
        <f aca="false">AVERAGE(Table27857[[#This Row],[6Di Access to foreign television (cable/ satellite)]:[6Dii Access to foreign newspapers]])</f>
        <v>8.75</v>
      </c>
      <c r="AR133" s="47" t="n">
        <v>10</v>
      </c>
      <c r="AS133" s="42" t="n">
        <f aca="false">AVERAGE(AL133:AN133,AQ133:AR133)</f>
        <v>8.65</v>
      </c>
      <c r="AT133" s="42" t="n">
        <v>10</v>
      </c>
      <c r="AU133" s="42" t="n">
        <v>10</v>
      </c>
      <c r="AV133" s="42" t="n">
        <f aca="false">AVERAGE(Table27857[[#This Row],[7Ai Parental Authority: In marriage]:[7Aii Parental Authority: After divorce]])</f>
        <v>10</v>
      </c>
      <c r="AW133" s="42" t="n">
        <v>10</v>
      </c>
      <c r="AX133" s="42" t="n">
        <v>10</v>
      </c>
      <c r="AY133" s="42" t="n">
        <f aca="false">IFERROR(AVERAGE(AW133:AX133),"-")</f>
        <v>10</v>
      </c>
      <c r="AZ133" s="42" t="n">
        <v>10</v>
      </c>
      <c r="BA133" s="42" t="n">
        <f aca="false">AVERAGE(AV133,AZ133,AY133)</f>
        <v>10</v>
      </c>
      <c r="BB133" s="43" t="n">
        <f aca="false">AVERAGE(Table27857[[#This Row],[RULE OF LAW]],Table27857[[#This Row],[SECURITY &amp; SAFETY]],Table27857[[#This Row],[PERSONAL FREEDOM (minus Security &amp;Safety and Rule of Law)]],Table27857[[#This Row],[PERSONAL FREEDOM (minus Security &amp;Safety and Rule of Law)]])</f>
        <v>8.51028564285466</v>
      </c>
      <c r="BC133" s="44" t="n">
        <v>7.27</v>
      </c>
      <c r="BD133" s="45" t="n">
        <f aca="false">AVERAGE(Table27857[[#This Row],[PERSONAL FREEDOM]:[ECONOMIC FREEDOM]])</f>
        <v>7.89014282142733</v>
      </c>
      <c r="BE133" s="61" t="n">
        <f aca="false">RANK(BF133,$BF$2:$BF$158)</f>
        <v>35</v>
      </c>
      <c r="BF133" s="30" t="n">
        <f aca="false">ROUND(BD133, 2)</f>
        <v>7.89</v>
      </c>
      <c r="BG133" s="43" t="n">
        <f aca="false">Table27857[[#This Row],[1 Rule of Law]]</f>
        <v>6.88253968253968</v>
      </c>
      <c r="BH133" s="43" t="n">
        <f aca="false">Table27857[[#This Row],[2 Security &amp; Safety]]</f>
        <v>8.94860288887895</v>
      </c>
      <c r="BI133" s="43" t="e">
        <f aca="false">AVERAGE(AS133,W133,AK133,BA133,Z133)</f>
        <v>#N/A</v>
      </c>
    </row>
    <row r="134" customFormat="false" ht="15" hidden="false" customHeight="true" outlineLevel="0" collapsed="false">
      <c r="A134" s="41" t="s">
        <v>181</v>
      </c>
      <c r="B134" s="42" t="n">
        <v>4.1</v>
      </c>
      <c r="C134" s="42" t="n">
        <v>4.1</v>
      </c>
      <c r="D134" s="42" t="n">
        <v>4.9</v>
      </c>
      <c r="E134" s="42" t="n">
        <v>4.34126984126984</v>
      </c>
      <c r="F134" s="42" t="n">
        <v>8.64</v>
      </c>
      <c r="G134" s="42" t="n">
        <v>0</v>
      </c>
      <c r="H134" s="42" t="n">
        <v>10</v>
      </c>
      <c r="I134" s="42" t="n">
        <v>5</v>
      </c>
      <c r="J134" s="42" t="n">
        <v>10</v>
      </c>
      <c r="K134" s="42" t="n">
        <v>9.78518771664307</v>
      </c>
      <c r="L134" s="42" t="n">
        <f aca="false">AVERAGE(Table27857[[#This Row],[2Bi Disappearance]:[2Bv Terrorism Injured ]])</f>
        <v>6.95703754332862</v>
      </c>
      <c r="M134" s="42" t="n">
        <v>10</v>
      </c>
      <c r="N134" s="42" t="n">
        <v>10</v>
      </c>
      <c r="O134" s="47" t="n">
        <v>5</v>
      </c>
      <c r="P134" s="47" t="n">
        <v>5</v>
      </c>
      <c r="Q134" s="47" t="n">
        <f aca="false">AVERAGE(Table27857[[#This Row],[2Ciii(a) Equal Inheritance Rights: Widows]:[2Ciii(b) Equal Inheritance Rights: Daughters]])</f>
        <v>5</v>
      </c>
      <c r="R134" s="47" t="n">
        <f aca="false">AVERAGE(M134:N134,Q134)</f>
        <v>8.33333333333333</v>
      </c>
      <c r="S134" s="42" t="n">
        <f aca="false">AVERAGE(F134,L134,R134)</f>
        <v>7.97679029222065</v>
      </c>
      <c r="T134" s="42" t="n">
        <v>5</v>
      </c>
      <c r="U134" s="42" t="n">
        <v>5</v>
      </c>
      <c r="V134" s="42" t="n">
        <v>10</v>
      </c>
      <c r="W134" s="42" t="n">
        <f aca="false">AVERAGE(T134:V134)</f>
        <v>6.66666666666667</v>
      </c>
      <c r="X134" s="42" t="n">
        <v>7.5</v>
      </c>
      <c r="Y134" s="42" t="n">
        <v>5</v>
      </c>
      <c r="Z134" s="42" t="n">
        <f aca="false">AVERAGE(Table27857[[#This Row],[4A Freedom to establish religious organizations]:[4B Autonomy of religious organizations]])</f>
        <v>6.25</v>
      </c>
      <c r="AA134" s="42" t="n">
        <v>7.5</v>
      </c>
      <c r="AB134" s="42" t="n">
        <v>7.5</v>
      </c>
      <c r="AC134" s="42" t="n">
        <v>10</v>
      </c>
      <c r="AD134" s="42" t="n">
        <v>5</v>
      </c>
      <c r="AE134" s="42" t="n">
        <v>5</v>
      </c>
      <c r="AF134" s="42" t="e">
        <f aca="false">AVERAGE(Table27857[[#This Row],[5Ci Political parties]:[5ciii educational, sporting and cultural organizations]])</f>
        <v>#N/A</v>
      </c>
      <c r="AG134" s="42" t="n">
        <v>7.5</v>
      </c>
      <c r="AH134" s="42" t="n">
        <v>7.5</v>
      </c>
      <c r="AI134" s="42" t="n">
        <v>7.5</v>
      </c>
      <c r="AJ134" s="42" t="e">
        <f aca="false">AVERAGE(Table27857[[#This Row],[5Di Political parties]:[5diii educational, sporting and cultural organizations5]])</f>
        <v>#N/A</v>
      </c>
      <c r="AK134" s="42" t="e">
        <f aca="false">AVERAGE(AA134,AB134,AF134,AJ134)</f>
        <v>#N/A</v>
      </c>
      <c r="AL134" s="42" t="n">
        <v>10</v>
      </c>
      <c r="AM134" s="47" t="n">
        <v>2.33333333333333</v>
      </c>
      <c r="AN134" s="47" t="n">
        <v>1.75</v>
      </c>
      <c r="AO134" s="47" t="n">
        <v>10</v>
      </c>
      <c r="AP134" s="47" t="n">
        <v>7.5</v>
      </c>
      <c r="AQ134" s="47" t="n">
        <f aca="false">AVERAGE(Table27857[[#This Row],[6Di Access to foreign television (cable/ satellite)]:[6Dii Access to foreign newspapers]])</f>
        <v>8.75</v>
      </c>
      <c r="AR134" s="47" t="n">
        <v>7.5</v>
      </c>
      <c r="AS134" s="42" t="n">
        <f aca="false">AVERAGE(AL134:AN134,AQ134:AR134)</f>
        <v>6.06666666666667</v>
      </c>
      <c r="AT134" s="42" t="n">
        <v>0</v>
      </c>
      <c r="AU134" s="42" t="n">
        <v>0</v>
      </c>
      <c r="AV134" s="42" t="n">
        <f aca="false">AVERAGE(Table27857[[#This Row],[7Ai Parental Authority: In marriage]:[7Aii Parental Authority: After divorce]])</f>
        <v>0</v>
      </c>
      <c r="AW134" s="42" t="n">
        <v>0</v>
      </c>
      <c r="AX134" s="42" t="n">
        <v>0</v>
      </c>
      <c r="AY134" s="42" t="n">
        <f aca="false">IFERROR(AVERAGE(AW134:AX134),"-")</f>
        <v>0</v>
      </c>
      <c r="AZ134" s="42" t="n">
        <v>0</v>
      </c>
      <c r="BA134" s="42" t="n">
        <f aca="false">AVERAGE(AV134,AZ134,AY134)</f>
        <v>0</v>
      </c>
      <c r="BB134" s="43" t="n">
        <f aca="false">AVERAGE(Table27857[[#This Row],[RULE OF LAW]],Table27857[[#This Row],[SECURITY &amp; SAFETY]],Table27857[[#This Row],[PERSONAL FREEDOM (minus Security &amp;Safety and Rule of Law)]],Table27857[[#This Row],[PERSONAL FREEDOM (minus Security &amp;Safety and Rule of Law)]])</f>
        <v>5.70701503337262</v>
      </c>
      <c r="BC134" s="44" t="n">
        <v>6.57</v>
      </c>
      <c r="BD134" s="45" t="n">
        <f aca="false">AVERAGE(Table27857[[#This Row],[PERSONAL FREEDOM]:[ECONOMIC FREEDOM]])</f>
        <v>6.13850751668631</v>
      </c>
      <c r="BE134" s="61" t="n">
        <f aca="false">RANK(BF134,$BF$2:$BF$158)</f>
        <v>124</v>
      </c>
      <c r="BF134" s="30" t="n">
        <f aca="false">ROUND(BD134, 2)</f>
        <v>6.14</v>
      </c>
      <c r="BG134" s="43" t="n">
        <f aca="false">Table27857[[#This Row],[1 Rule of Law]]</f>
        <v>4.34126984126984</v>
      </c>
      <c r="BH134" s="43" t="n">
        <f aca="false">Table27857[[#This Row],[2 Security &amp; Safety]]</f>
        <v>7.97679029222065</v>
      </c>
      <c r="BI134" s="43" t="e">
        <f aca="false">AVERAGE(AS134,W134,AK134,BA134,Z134)</f>
        <v>#N/A</v>
      </c>
    </row>
    <row r="135" customFormat="false" ht="15" hidden="false" customHeight="true" outlineLevel="0" collapsed="false">
      <c r="A135" s="41" t="s">
        <v>211</v>
      </c>
      <c r="B135" s="42" t="s">
        <v>60</v>
      </c>
      <c r="C135" s="42" t="s">
        <v>60</v>
      </c>
      <c r="D135" s="42" t="s">
        <v>60</v>
      </c>
      <c r="E135" s="42" t="n">
        <v>5.072492</v>
      </c>
      <c r="F135" s="42" t="n">
        <v>7.56</v>
      </c>
      <c r="G135" s="42" t="n">
        <v>10</v>
      </c>
      <c r="H135" s="42" t="n">
        <v>10</v>
      </c>
      <c r="I135" s="42" t="s">
        <v>60</v>
      </c>
      <c r="J135" s="42" t="n">
        <v>10</v>
      </c>
      <c r="K135" s="42" t="n">
        <v>10</v>
      </c>
      <c r="L135" s="42" t="n">
        <f aca="false">AVERAGE(Table27857[[#This Row],[2Bi Disappearance]:[2Bv Terrorism Injured ]])</f>
        <v>10</v>
      </c>
      <c r="M135" s="42" t="s">
        <v>60</v>
      </c>
      <c r="N135" s="42" t="s">
        <v>60</v>
      </c>
      <c r="O135" s="47" t="s">
        <v>60</v>
      </c>
      <c r="P135" s="47" t="s">
        <v>60</v>
      </c>
      <c r="Q135" s="47" t="s">
        <v>60</v>
      </c>
      <c r="R135" s="47" t="s">
        <v>60</v>
      </c>
      <c r="S135" s="42" t="n">
        <f aca="false">AVERAGE(F135,L135,R135)</f>
        <v>8.78</v>
      </c>
      <c r="T135" s="42" t="n">
        <v>10</v>
      </c>
      <c r="U135" s="42" t="n">
        <v>10</v>
      </c>
      <c r="V135" s="42" t="s">
        <v>60</v>
      </c>
      <c r="W135" s="42" t="n">
        <f aca="false">AVERAGE(T135:V135)</f>
        <v>10</v>
      </c>
      <c r="X135" s="42" t="s">
        <v>60</v>
      </c>
      <c r="Y135" s="42" t="s">
        <v>60</v>
      </c>
      <c r="Z135" s="42" t="s">
        <v>60</v>
      </c>
      <c r="AA135" s="42" t="s">
        <v>60</v>
      </c>
      <c r="AB135" s="42" t="s">
        <v>60</v>
      </c>
      <c r="AC135" s="42" t="s">
        <v>60</v>
      </c>
      <c r="AD135" s="42" t="s">
        <v>60</v>
      </c>
      <c r="AE135" s="42" t="s">
        <v>60</v>
      </c>
      <c r="AF135" s="42" t="s">
        <v>60</v>
      </c>
      <c r="AG135" s="42" t="s">
        <v>60</v>
      </c>
      <c r="AH135" s="42" t="s">
        <v>60</v>
      </c>
      <c r="AI135" s="42" t="s">
        <v>60</v>
      </c>
      <c r="AJ135" s="42" t="s">
        <v>60</v>
      </c>
      <c r="AK135" s="42" t="s">
        <v>60</v>
      </c>
      <c r="AL135" s="42" t="n">
        <v>10</v>
      </c>
      <c r="AM135" s="47" t="n">
        <v>7.33333333333333</v>
      </c>
      <c r="AN135" s="47" t="n">
        <v>6.75</v>
      </c>
      <c r="AO135" s="47" t="s">
        <v>60</v>
      </c>
      <c r="AP135" s="47" t="s">
        <v>60</v>
      </c>
      <c r="AQ135" s="47" t="s">
        <v>60</v>
      </c>
      <c r="AR135" s="47" t="s">
        <v>60</v>
      </c>
      <c r="AS135" s="42" t="n">
        <f aca="false">AVERAGE(AL135:AN135,AQ135:AR135)</f>
        <v>8.02777777777778</v>
      </c>
      <c r="AT135" s="42" t="s">
        <v>60</v>
      </c>
      <c r="AU135" s="42" t="s">
        <v>60</v>
      </c>
      <c r="AV135" s="42" t="s">
        <v>60</v>
      </c>
      <c r="AW135" s="42" t="n">
        <v>10</v>
      </c>
      <c r="AX135" s="42" t="n">
        <v>10</v>
      </c>
      <c r="AY135" s="42" t="n">
        <f aca="false">IFERROR(AVERAGE(AW135:AX135),"-")</f>
        <v>10</v>
      </c>
      <c r="AZ135" s="42" t="s">
        <v>60</v>
      </c>
      <c r="BA135" s="42" t="n">
        <f aca="false">AVERAGE(AV135,AZ135,AY135)</f>
        <v>10</v>
      </c>
      <c r="BB135" s="43" t="n">
        <f aca="false">AVERAGE(Table27857[[#This Row],[RULE OF LAW]],Table27857[[#This Row],[SECURITY &amp; SAFETY]],Table27857[[#This Row],[PERSONAL FREEDOM (minus Security &amp;Safety and Rule of Law)]],Table27857[[#This Row],[PERSONAL FREEDOM (minus Security &amp;Safety and Rule of Law)]])</f>
        <v>8.1344192962963</v>
      </c>
      <c r="BC135" s="44" t="n">
        <v>6.77</v>
      </c>
      <c r="BD135" s="45" t="n">
        <f aca="false">AVERAGE(Table27857[[#This Row],[PERSONAL FREEDOM]:[ECONOMIC FREEDOM]])</f>
        <v>7.45220964814815</v>
      </c>
      <c r="BE135" s="61" t="n">
        <f aca="false">RANK(BF135,$BF$2:$BF$158)</f>
        <v>51</v>
      </c>
      <c r="BF135" s="30" t="n">
        <f aca="false">ROUND(BD135, 2)</f>
        <v>7.45</v>
      </c>
      <c r="BG135" s="43" t="n">
        <f aca="false">Table27857[[#This Row],[1 Rule of Law]]</f>
        <v>5.072492</v>
      </c>
      <c r="BH135" s="43" t="n">
        <f aca="false">Table27857[[#This Row],[2 Security &amp; Safety]]</f>
        <v>8.78</v>
      </c>
      <c r="BI135" s="43" t="n">
        <f aca="false">AVERAGE(AS135,W135,AK135,BA135,Z135)</f>
        <v>9.34259259259259</v>
      </c>
    </row>
    <row r="136" customFormat="false" ht="15" hidden="false" customHeight="true" outlineLevel="0" collapsed="false">
      <c r="A136" s="41" t="s">
        <v>212</v>
      </c>
      <c r="B136" s="42" t="s">
        <v>60</v>
      </c>
      <c r="C136" s="42" t="s">
        <v>60</v>
      </c>
      <c r="D136" s="42" t="s">
        <v>60</v>
      </c>
      <c r="E136" s="42" t="n">
        <v>4.536836</v>
      </c>
      <c r="F136" s="42" t="n">
        <v>0</v>
      </c>
      <c r="G136" s="42" t="n">
        <v>5</v>
      </c>
      <c r="H136" s="42" t="n">
        <v>10</v>
      </c>
      <c r="I136" s="42" t="n">
        <v>7.5</v>
      </c>
      <c r="J136" s="42" t="n">
        <v>9.20041002973675</v>
      </c>
      <c r="K136" s="42" t="n">
        <v>9.84008200594735</v>
      </c>
      <c r="L136" s="42" t="n">
        <f aca="false">AVERAGE(Table27857[[#This Row],[2Bi Disappearance]:[2Bv Terrorism Injured ]])</f>
        <v>8.30809840713682</v>
      </c>
      <c r="M136" s="42" t="n">
        <v>10</v>
      </c>
      <c r="N136" s="42" t="n">
        <v>10</v>
      </c>
      <c r="O136" s="47" t="n">
        <v>0</v>
      </c>
      <c r="P136" s="47" t="n">
        <v>5</v>
      </c>
      <c r="Q136" s="47" t="n">
        <f aca="false">AVERAGE(Table27857[[#This Row],[2Ciii(a) Equal Inheritance Rights: Widows]:[2Ciii(b) Equal Inheritance Rights: Daughters]])</f>
        <v>2.5</v>
      </c>
      <c r="R136" s="47" t="n">
        <f aca="false">AVERAGE(M136:N136,Q136)</f>
        <v>7.5</v>
      </c>
      <c r="S136" s="42" t="n">
        <f aca="false">AVERAGE(F136,L136,R136)</f>
        <v>5.26936613571227</v>
      </c>
      <c r="T136" s="42" t="n">
        <v>5</v>
      </c>
      <c r="U136" s="42" t="n">
        <v>5</v>
      </c>
      <c r="V136" s="42" t="n">
        <v>5</v>
      </c>
      <c r="W136" s="42" t="n">
        <f aca="false">AVERAGE(T136:V136)</f>
        <v>5</v>
      </c>
      <c r="X136" s="42" t="s">
        <v>60</v>
      </c>
      <c r="Y136" s="42" t="s">
        <v>60</v>
      </c>
      <c r="Z136" s="42" t="s">
        <v>60</v>
      </c>
      <c r="AA136" s="42" t="s">
        <v>60</v>
      </c>
      <c r="AB136" s="42" t="s">
        <v>60</v>
      </c>
      <c r="AC136" s="42" t="s">
        <v>60</v>
      </c>
      <c r="AD136" s="42" t="s">
        <v>60</v>
      </c>
      <c r="AE136" s="42" t="s">
        <v>60</v>
      </c>
      <c r="AF136" s="42" t="s">
        <v>60</v>
      </c>
      <c r="AG136" s="42" t="s">
        <v>60</v>
      </c>
      <c r="AH136" s="42" t="s">
        <v>60</v>
      </c>
      <c r="AI136" s="42" t="s">
        <v>60</v>
      </c>
      <c r="AJ136" s="42" t="s">
        <v>60</v>
      </c>
      <c r="AK136" s="42" t="s">
        <v>60</v>
      </c>
      <c r="AL136" s="42" t="n">
        <v>10</v>
      </c>
      <c r="AM136" s="47" t="n">
        <v>1.66666666666667</v>
      </c>
      <c r="AN136" s="47" t="n">
        <v>3</v>
      </c>
      <c r="AO136" s="47" t="s">
        <v>60</v>
      </c>
      <c r="AP136" s="47" t="s">
        <v>60</v>
      </c>
      <c r="AQ136" s="47" t="s">
        <v>60</v>
      </c>
      <c r="AR136" s="47" t="s">
        <v>60</v>
      </c>
      <c r="AS136" s="42" t="n">
        <f aca="false">AVERAGE(AL136:AN136,AQ136:AR136)</f>
        <v>4.88888888888889</v>
      </c>
      <c r="AT136" s="42" t="n">
        <v>5</v>
      </c>
      <c r="AU136" s="42" t="n">
        <v>0</v>
      </c>
      <c r="AV136" s="42" t="n">
        <f aca="false">AVERAGE(Table27857[[#This Row],[7Ai Parental Authority: In marriage]:[7Aii Parental Authority: After divorce]])</f>
        <v>2.5</v>
      </c>
      <c r="AW136" s="42" t="n">
        <v>0</v>
      </c>
      <c r="AX136" s="42" t="n">
        <v>10</v>
      </c>
      <c r="AY136" s="42" t="n">
        <f aca="false">IFERROR(AVERAGE(AW136:AX136),"-")</f>
        <v>5</v>
      </c>
      <c r="AZ136" s="42" t="n">
        <v>5</v>
      </c>
      <c r="BA136" s="42" t="n">
        <f aca="false">AVERAGE(AV136,AZ136,AY136)</f>
        <v>4.16666666666667</v>
      </c>
      <c r="BB136" s="43" t="n">
        <f aca="false">AVERAGE(Table27857[[#This Row],[RULE OF LAW]],Table27857[[#This Row],[SECURITY &amp; SAFETY]],Table27857[[#This Row],[PERSONAL FREEDOM (minus Security &amp;Safety and Rule of Law)]],Table27857[[#This Row],[PERSONAL FREEDOM (minus Security &amp;Safety and Rule of Law)]])</f>
        <v>4.79414312652066</v>
      </c>
      <c r="BC136" s="44" t="n">
        <v>6.79</v>
      </c>
      <c r="BD136" s="45" t="n">
        <f aca="false">AVERAGE(Table27857[[#This Row],[PERSONAL FREEDOM]:[ECONOMIC FREEDOM]])</f>
        <v>5.79207156326033</v>
      </c>
      <c r="BE136" s="61" t="n">
        <f aca="false">RANK(BF136,$BF$2:$BF$158)</f>
        <v>136</v>
      </c>
      <c r="BF136" s="30" t="n">
        <f aca="false">ROUND(BD136, 2)</f>
        <v>5.79</v>
      </c>
      <c r="BG136" s="43" t="n">
        <f aca="false">Table27857[[#This Row],[1 Rule of Law]]</f>
        <v>4.536836</v>
      </c>
      <c r="BH136" s="43" t="n">
        <f aca="false">Table27857[[#This Row],[2 Security &amp; Safety]]</f>
        <v>5.26936613571227</v>
      </c>
      <c r="BI136" s="43" t="n">
        <f aca="false">AVERAGE(AS136,W136,AK136,BA136,Z136)</f>
        <v>4.68518518518519</v>
      </c>
    </row>
    <row r="137" customFormat="false" ht="15" hidden="false" customHeight="true" outlineLevel="0" collapsed="false">
      <c r="A137" s="41" t="s">
        <v>182</v>
      </c>
      <c r="B137" s="42" t="n">
        <v>9.6</v>
      </c>
      <c r="C137" s="42" t="n">
        <v>7.8</v>
      </c>
      <c r="D137" s="42" t="n">
        <v>7.8</v>
      </c>
      <c r="E137" s="42" t="n">
        <v>8.42063492063492</v>
      </c>
      <c r="F137" s="42" t="n">
        <v>9.72</v>
      </c>
      <c r="G137" s="42" t="n">
        <v>10</v>
      </c>
      <c r="H137" s="42" t="n">
        <v>10</v>
      </c>
      <c r="I137" s="42" t="n">
        <v>10</v>
      </c>
      <c r="J137" s="42" t="n">
        <v>10</v>
      </c>
      <c r="K137" s="42" t="n">
        <v>10</v>
      </c>
      <c r="L137" s="42" t="n">
        <f aca="false">AVERAGE(Table27857[[#This Row],[2Bi Disappearance]:[2Bv Terrorism Injured ]])</f>
        <v>10</v>
      </c>
      <c r="M137" s="42" t="n">
        <v>10</v>
      </c>
      <c r="N137" s="42" t="n">
        <v>10</v>
      </c>
      <c r="O137" s="47" t="n">
        <v>10</v>
      </c>
      <c r="P137" s="47" t="n">
        <v>10</v>
      </c>
      <c r="Q137" s="47" t="n">
        <f aca="false">AVERAGE(Table27857[[#This Row],[2Ciii(a) Equal Inheritance Rights: Widows]:[2Ciii(b) Equal Inheritance Rights: Daughters]])</f>
        <v>10</v>
      </c>
      <c r="R137" s="47" t="n">
        <f aca="false">AVERAGE(M137:N137,Q137)</f>
        <v>10</v>
      </c>
      <c r="S137" s="42" t="n">
        <f aca="false">AVERAGE(F137,L137,R137)</f>
        <v>9.90666666666667</v>
      </c>
      <c r="T137" s="42" t="n">
        <v>10</v>
      </c>
      <c r="U137" s="42" t="n">
        <v>10</v>
      </c>
      <c r="V137" s="42" t="n">
        <v>10</v>
      </c>
      <c r="W137" s="42" t="n">
        <f aca="false">AVERAGE(T137:V137)</f>
        <v>10</v>
      </c>
      <c r="X137" s="42" t="n">
        <v>10</v>
      </c>
      <c r="Y137" s="42" t="n">
        <v>10</v>
      </c>
      <c r="Z137" s="42" t="n">
        <f aca="false">AVERAGE(Table27857[[#This Row],[4A Freedom to establish religious organizations]:[4B Autonomy of religious organizations]])</f>
        <v>10</v>
      </c>
      <c r="AA137" s="42" t="n">
        <v>10</v>
      </c>
      <c r="AB137" s="42" t="n">
        <v>10</v>
      </c>
      <c r="AC137" s="42" t="n">
        <v>10</v>
      </c>
      <c r="AD137" s="42" t="n">
        <v>10</v>
      </c>
      <c r="AE137" s="42" t="n">
        <v>10</v>
      </c>
      <c r="AF137" s="42" t="e">
        <f aca="false">AVERAGE(Table27857[[#This Row],[5Ci Political parties]:[5ciii educational, sporting and cultural organizations]])</f>
        <v>#N/A</v>
      </c>
      <c r="AG137" s="42" t="n">
        <v>10</v>
      </c>
      <c r="AH137" s="42" t="n">
        <v>10</v>
      </c>
      <c r="AI137" s="42" t="n">
        <v>10</v>
      </c>
      <c r="AJ137" s="42" t="e">
        <f aca="false">AVERAGE(Table27857[[#This Row],[5Di Political parties]:[5diii educational, sporting and cultural organizations5]])</f>
        <v>#N/A</v>
      </c>
      <c r="AK137" s="42" t="n">
        <f aca="false">AVERAGE(AA137,AB137,AF137,AJ137)</f>
        <v>10</v>
      </c>
      <c r="AL137" s="42" t="n">
        <v>10</v>
      </c>
      <c r="AM137" s="47" t="n">
        <v>9.33333333333333</v>
      </c>
      <c r="AN137" s="47" t="n">
        <v>9</v>
      </c>
      <c r="AO137" s="47" t="n">
        <v>10</v>
      </c>
      <c r="AP137" s="47" t="n">
        <v>10</v>
      </c>
      <c r="AQ137" s="47" t="n">
        <f aca="false">AVERAGE(Table27857[[#This Row],[6Di Access to foreign television (cable/ satellite)]:[6Dii Access to foreign newspapers]])</f>
        <v>10</v>
      </c>
      <c r="AR137" s="47" t="n">
        <v>10</v>
      </c>
      <c r="AS137" s="42" t="n">
        <f aca="false">AVERAGE(AL137:AN137,AQ137:AR137)</f>
        <v>9.66666666666667</v>
      </c>
      <c r="AT137" s="42" t="n">
        <v>10</v>
      </c>
      <c r="AU137" s="42" t="n">
        <v>10</v>
      </c>
      <c r="AV137" s="42" t="n">
        <f aca="false">AVERAGE(Table27857[[#This Row],[7Ai Parental Authority: In marriage]:[7Aii Parental Authority: After divorce]])</f>
        <v>10</v>
      </c>
      <c r="AW137" s="42" t="n">
        <v>10</v>
      </c>
      <c r="AX137" s="42" t="n">
        <v>10</v>
      </c>
      <c r="AY137" s="42" t="n">
        <f aca="false">IFERROR(AVERAGE(AW137:AX137),"-")</f>
        <v>10</v>
      </c>
      <c r="AZ137" s="42" t="n">
        <v>5</v>
      </c>
      <c r="BA137" s="42" t="n">
        <f aca="false">AVERAGE(AV137,AZ137,AY137)</f>
        <v>8.33333333333333</v>
      </c>
      <c r="BB137" s="43" t="n">
        <f aca="false">AVERAGE(Table27857[[#This Row],[RULE OF LAW]],Table27857[[#This Row],[SECURITY &amp; SAFETY]],Table27857[[#This Row],[PERSONAL FREEDOM (minus Security &amp;Safety and Rule of Law)]],Table27857[[#This Row],[PERSONAL FREEDOM (minus Security &amp;Safety and Rule of Law)]])</f>
        <v>9.3818253968254</v>
      </c>
      <c r="BC137" s="44" t="n">
        <v>7.33</v>
      </c>
      <c r="BD137" s="45" t="n">
        <f aca="false">AVERAGE(Table27857[[#This Row],[PERSONAL FREEDOM]:[ECONOMIC FREEDOM]])</f>
        <v>8.3559126984127</v>
      </c>
      <c r="BE137" s="61" t="n">
        <f aca="false">RANK(BF137,$BF$2:$BF$158)</f>
        <v>15</v>
      </c>
      <c r="BF137" s="30" t="n">
        <f aca="false">ROUND(BD137, 2)</f>
        <v>8.36</v>
      </c>
      <c r="BG137" s="43" t="n">
        <f aca="false">Table27857[[#This Row],[1 Rule of Law]]</f>
        <v>8.42063492063492</v>
      </c>
      <c r="BH137" s="43" t="n">
        <f aca="false">Table27857[[#This Row],[2 Security &amp; Safety]]</f>
        <v>9.90666666666667</v>
      </c>
      <c r="BI137" s="43" t="n">
        <f aca="false">AVERAGE(AS137,W137,AK137,BA137,Z137)</f>
        <v>9.6</v>
      </c>
    </row>
    <row r="138" customFormat="false" ht="15" hidden="false" customHeight="true" outlineLevel="0" collapsed="false">
      <c r="A138" s="41" t="s">
        <v>183</v>
      </c>
      <c r="B138" s="42" t="s">
        <v>60</v>
      </c>
      <c r="C138" s="42" t="s">
        <v>60</v>
      </c>
      <c r="D138" s="42" t="s">
        <v>60</v>
      </c>
      <c r="E138" s="42" t="n">
        <v>7.914445</v>
      </c>
      <c r="F138" s="42" t="n">
        <v>9.76</v>
      </c>
      <c r="G138" s="42" t="n">
        <v>10</v>
      </c>
      <c r="H138" s="42" t="n">
        <v>10</v>
      </c>
      <c r="I138" s="42" t="n">
        <v>10</v>
      </c>
      <c r="J138" s="42" t="n">
        <v>10</v>
      </c>
      <c r="K138" s="42" t="n">
        <v>10</v>
      </c>
      <c r="L138" s="42" t="n">
        <f aca="false">AVERAGE(Table27857[[#This Row],[2Bi Disappearance]:[2Bv Terrorism Injured ]])</f>
        <v>10</v>
      </c>
      <c r="M138" s="42" t="n">
        <v>10</v>
      </c>
      <c r="N138" s="42" t="n">
        <v>10</v>
      </c>
      <c r="O138" s="47" t="n">
        <v>10</v>
      </c>
      <c r="P138" s="47" t="n">
        <v>5</v>
      </c>
      <c r="Q138" s="47" t="n">
        <f aca="false">AVERAGE(Table27857[[#This Row],[2Ciii(a) Equal Inheritance Rights: Widows]:[2Ciii(b) Equal Inheritance Rights: Daughters]])</f>
        <v>7.5</v>
      </c>
      <c r="R138" s="47" t="n">
        <f aca="false">AVERAGE(M138:N138,Q138)</f>
        <v>9.16666666666667</v>
      </c>
      <c r="S138" s="42" t="n">
        <f aca="false">AVERAGE(F138,L138,R138)</f>
        <v>9.64222222222222</v>
      </c>
      <c r="T138" s="42" t="n">
        <v>10</v>
      </c>
      <c r="U138" s="42" t="n">
        <v>10</v>
      </c>
      <c r="V138" s="42" t="n">
        <v>10</v>
      </c>
      <c r="W138" s="42" t="n">
        <f aca="false">AVERAGE(T138:V138)</f>
        <v>10</v>
      </c>
      <c r="X138" s="42" t="n">
        <v>10</v>
      </c>
      <c r="Y138" s="42" t="n">
        <v>10</v>
      </c>
      <c r="Z138" s="42" t="n">
        <f aca="false">AVERAGE(Table27857[[#This Row],[4A Freedom to establish religious organizations]:[4B Autonomy of religious organizations]])</f>
        <v>10</v>
      </c>
      <c r="AA138" s="42" t="n">
        <v>10</v>
      </c>
      <c r="AB138" s="42" t="n">
        <v>10</v>
      </c>
      <c r="AC138" s="42" t="n">
        <v>10</v>
      </c>
      <c r="AD138" s="42" t="n">
        <v>10</v>
      </c>
      <c r="AE138" s="42" t="n">
        <v>10</v>
      </c>
      <c r="AF138" s="42" t="e">
        <f aca="false">AVERAGE(Table27857[[#This Row],[5Ci Political parties]:[5ciii educational, sporting and cultural organizations]])</f>
        <v>#N/A</v>
      </c>
      <c r="AG138" s="42" t="n">
        <v>10</v>
      </c>
      <c r="AH138" s="42" t="n">
        <v>10</v>
      </c>
      <c r="AI138" s="42" t="n">
        <v>10</v>
      </c>
      <c r="AJ138" s="42" t="e">
        <f aca="false">AVERAGE(Table27857[[#This Row],[5Di Political parties]:[5diii educational, sporting and cultural organizations5]])</f>
        <v>#N/A</v>
      </c>
      <c r="AK138" s="42" t="n">
        <f aca="false">AVERAGE(AA138,AB138,AF138,AJ138)</f>
        <v>10</v>
      </c>
      <c r="AL138" s="42" t="n">
        <v>10</v>
      </c>
      <c r="AM138" s="47" t="n">
        <v>8.66666666666667</v>
      </c>
      <c r="AN138" s="47" t="n">
        <v>9.25</v>
      </c>
      <c r="AO138" s="47" t="n">
        <v>10</v>
      </c>
      <c r="AP138" s="47" t="n">
        <v>10</v>
      </c>
      <c r="AQ138" s="47" t="n">
        <f aca="false">AVERAGE(Table27857[[#This Row],[6Di Access to foreign television (cable/ satellite)]:[6Dii Access to foreign newspapers]])</f>
        <v>10</v>
      </c>
      <c r="AR138" s="47" t="n">
        <v>10</v>
      </c>
      <c r="AS138" s="42" t="n">
        <f aca="false">AVERAGE(AL138:AN138,AQ138:AR138)</f>
        <v>9.58333333333333</v>
      </c>
      <c r="AT138" s="42" t="n">
        <v>10</v>
      </c>
      <c r="AU138" s="42" t="n">
        <v>10</v>
      </c>
      <c r="AV138" s="42" t="n">
        <f aca="false">AVERAGE(Table27857[[#This Row],[7Ai Parental Authority: In marriage]:[7Aii Parental Authority: After divorce]])</f>
        <v>10</v>
      </c>
      <c r="AW138" s="42" t="n">
        <v>10</v>
      </c>
      <c r="AX138" s="42" t="n">
        <v>10</v>
      </c>
      <c r="AY138" s="42" t="n">
        <f aca="false">IFERROR(AVERAGE(AW138:AX138),"-")</f>
        <v>10</v>
      </c>
      <c r="AZ138" s="42" t="n">
        <v>10</v>
      </c>
      <c r="BA138" s="42" t="n">
        <f aca="false">AVERAGE(AV138,AZ138,AY138)</f>
        <v>10</v>
      </c>
      <c r="BB138" s="43" t="n">
        <f aca="false">AVERAGE(Table27857[[#This Row],[RULE OF LAW]],Table27857[[#This Row],[SECURITY &amp; SAFETY]],Table27857[[#This Row],[PERSONAL FREEDOM (minus Security &amp;Safety and Rule of Law)]],Table27857[[#This Row],[PERSONAL FREEDOM (minus Security &amp;Safety and Rule of Law)]])</f>
        <v>9.34750013888889</v>
      </c>
      <c r="BC138" s="44" t="n">
        <v>8.16</v>
      </c>
      <c r="BD138" s="45" t="n">
        <f aca="false">AVERAGE(Table27857[[#This Row],[PERSONAL FREEDOM]:[ECONOMIC FREEDOM]])</f>
        <v>8.75375006944444</v>
      </c>
      <c r="BE138" s="61" t="n">
        <f aca="false">RANK(BF138,$BF$2:$BF$158)</f>
        <v>2</v>
      </c>
      <c r="BF138" s="30" t="n">
        <f aca="false">ROUND(BD138, 2)</f>
        <v>8.75</v>
      </c>
      <c r="BG138" s="43" t="n">
        <f aca="false">Table27857[[#This Row],[1 Rule of Law]]</f>
        <v>7.914445</v>
      </c>
      <c r="BH138" s="43" t="n">
        <f aca="false">Table27857[[#This Row],[2 Security &amp; Safety]]</f>
        <v>9.64222222222222</v>
      </c>
      <c r="BI138" s="43" t="n">
        <f aca="false">AVERAGE(AS138,W138,AK138,BA138,Z138)</f>
        <v>9.91666666666667</v>
      </c>
    </row>
    <row r="139" customFormat="false" ht="15" hidden="false" customHeight="true" outlineLevel="0" collapsed="false">
      <c r="A139" s="41" t="s">
        <v>184</v>
      </c>
      <c r="B139" s="42" t="s">
        <v>60</v>
      </c>
      <c r="C139" s="42" t="s">
        <v>60</v>
      </c>
      <c r="D139" s="42" t="s">
        <v>60</v>
      </c>
      <c r="E139" s="42" t="n">
        <v>3.584558</v>
      </c>
      <c r="F139" s="42" t="n">
        <v>9.12</v>
      </c>
      <c r="G139" s="42" t="n">
        <v>0</v>
      </c>
      <c r="H139" s="42" t="n">
        <v>0</v>
      </c>
      <c r="I139" s="42" t="n">
        <v>0</v>
      </c>
      <c r="J139" s="42" t="n">
        <v>0</v>
      </c>
      <c r="K139" s="42" t="n">
        <v>0</v>
      </c>
      <c r="L139" s="42" t="n">
        <f aca="false">AVERAGE(Table27857[[#This Row],[2Bi Disappearance]:[2Bv Terrorism Injured ]])</f>
        <v>0</v>
      </c>
      <c r="M139" s="42" t="n">
        <v>10</v>
      </c>
      <c r="N139" s="42" t="n">
        <v>7.5</v>
      </c>
      <c r="O139" s="47" t="n">
        <v>0</v>
      </c>
      <c r="P139" s="47" t="n">
        <v>0</v>
      </c>
      <c r="Q139" s="47" t="n">
        <f aca="false">AVERAGE(Table27857[[#This Row],[2Ciii(a) Equal Inheritance Rights: Widows]:[2Ciii(b) Equal Inheritance Rights: Daughters]])</f>
        <v>0</v>
      </c>
      <c r="R139" s="47" t="n">
        <f aca="false">AVERAGE(M139:N139,Q139)</f>
        <v>5.83333333333333</v>
      </c>
      <c r="S139" s="42" t="n">
        <f aca="false">AVERAGE(F139,L139,R139)</f>
        <v>4.98444444444445</v>
      </c>
      <c r="T139" s="42" t="n">
        <v>0</v>
      </c>
      <c r="U139" s="42" t="n">
        <v>5</v>
      </c>
      <c r="V139" s="42" t="n">
        <v>0</v>
      </c>
      <c r="W139" s="42" t="n">
        <f aca="false">AVERAGE(T139:V139)</f>
        <v>1.66666666666667</v>
      </c>
      <c r="X139" s="42" t="n">
        <v>10</v>
      </c>
      <c r="Y139" s="42" t="n">
        <v>7.5</v>
      </c>
      <c r="Z139" s="42" t="n">
        <f aca="false">AVERAGE(Table27857[[#This Row],[4A Freedom to establish religious organizations]:[4B Autonomy of religious organizations]])</f>
        <v>8.75</v>
      </c>
      <c r="AA139" s="42" t="n">
        <v>7.5</v>
      </c>
      <c r="AB139" s="42" t="n">
        <v>2.5</v>
      </c>
      <c r="AC139" s="42" t="n">
        <v>2.5</v>
      </c>
      <c r="AD139" s="42" t="n">
        <v>2.5</v>
      </c>
      <c r="AE139" s="42" t="n">
        <v>7.5</v>
      </c>
      <c r="AF139" s="42" t="e">
        <f aca="false">AVERAGE(Table27857[[#This Row],[5Ci Political parties]:[5ciii educational, sporting and cultural organizations]])</f>
        <v>#N/A</v>
      </c>
      <c r="AG139" s="42" t="n">
        <v>5</v>
      </c>
      <c r="AH139" s="42" t="n">
        <v>2.5</v>
      </c>
      <c r="AI139" s="42" t="n">
        <v>10</v>
      </c>
      <c r="AJ139" s="42" t="e">
        <f aca="false">AVERAGE(Table27857[[#This Row],[5Di Political parties]:[5diii educational, sporting and cultural organizations5]])</f>
        <v>#N/A</v>
      </c>
      <c r="AK139" s="42" t="n">
        <f aca="false">AVERAGE(AA139,AB139,AF139,AJ139)</f>
        <v>5</v>
      </c>
      <c r="AL139" s="42" t="n">
        <v>0</v>
      </c>
      <c r="AM139" s="58" t="n">
        <v>0.333333333333333</v>
      </c>
      <c r="AN139" s="42" t="n">
        <v>0.5</v>
      </c>
      <c r="AO139" s="47" t="n">
        <v>7.5</v>
      </c>
      <c r="AP139" s="47" t="n">
        <v>5</v>
      </c>
      <c r="AQ139" s="47" t="n">
        <f aca="false">AVERAGE(Table27857[[#This Row],[6Di Access to foreign television (cable/ satellite)]:[6Dii Access to foreign newspapers]])</f>
        <v>6.25</v>
      </c>
      <c r="AR139" s="47" t="n">
        <v>7.5</v>
      </c>
      <c r="AS139" s="42" t="n">
        <f aca="false">AVERAGE(AL139:AN139,AQ139:AR139)</f>
        <v>2.91666666666667</v>
      </c>
      <c r="AT139" s="42" t="n">
        <v>0</v>
      </c>
      <c r="AU139" s="42" t="n">
        <v>0</v>
      </c>
      <c r="AV139" s="42" t="n">
        <f aca="false">AVERAGE(Table27857[[#This Row],[7Ai Parental Authority: In marriage]:[7Aii Parental Authority: After divorce]])</f>
        <v>0</v>
      </c>
      <c r="AW139" s="42" t="n">
        <v>0</v>
      </c>
      <c r="AX139" s="42" t="n">
        <v>0</v>
      </c>
      <c r="AY139" s="42" t="n">
        <f aca="false">IFERROR(AVERAGE(AW139:AX139),"-")</f>
        <v>0</v>
      </c>
      <c r="AZ139" s="42" t="n">
        <v>0</v>
      </c>
      <c r="BA139" s="42" t="n">
        <f aca="false">AVERAGE(AV139,AZ139,AY139)</f>
        <v>0</v>
      </c>
      <c r="BB139" s="43" t="n">
        <f aca="false">AVERAGE(Table27857[[#This Row],[RULE OF LAW]],Table27857[[#This Row],[SECURITY &amp; SAFETY]],Table27857[[#This Row],[PERSONAL FREEDOM (minus Security &amp;Safety and Rule of Law)]],Table27857[[#This Row],[PERSONAL FREEDOM (minus Security &amp;Safety and Rule of Law)]])</f>
        <v>3.97558394444444</v>
      </c>
      <c r="BC139" s="44" t="n">
        <v>5.19</v>
      </c>
      <c r="BD139" s="45" t="n">
        <f aca="false">AVERAGE(Table27857[[#This Row],[PERSONAL FREEDOM]:[ECONOMIC FREEDOM]])</f>
        <v>4.58279197222222</v>
      </c>
      <c r="BE139" s="61" t="n">
        <f aca="false">RANK(BF139,$BF$2:$BF$158)</f>
        <v>157</v>
      </c>
      <c r="BF139" s="30" t="n">
        <f aca="false">ROUND(BD139, 2)</f>
        <v>4.58</v>
      </c>
      <c r="BG139" s="43" t="n">
        <f aca="false">Table27857[[#This Row],[1 Rule of Law]]</f>
        <v>3.584558</v>
      </c>
      <c r="BH139" s="43" t="n">
        <f aca="false">Table27857[[#This Row],[2 Security &amp; Safety]]</f>
        <v>4.98444444444445</v>
      </c>
      <c r="BI139" s="43" t="n">
        <f aca="false">AVERAGE(AS139,W139,AK139,BA139,Z139)</f>
        <v>3.66666666666667</v>
      </c>
    </row>
    <row r="140" customFormat="false" ht="15" hidden="false" customHeight="true" outlineLevel="0" collapsed="false">
      <c r="A140" s="41" t="s">
        <v>185</v>
      </c>
      <c r="B140" s="42" t="s">
        <v>60</v>
      </c>
      <c r="C140" s="42" t="s">
        <v>60</v>
      </c>
      <c r="D140" s="42" t="s">
        <v>60</v>
      </c>
      <c r="E140" s="42" t="n">
        <v>6.768736</v>
      </c>
      <c r="F140" s="42" t="s">
        <v>60</v>
      </c>
      <c r="G140" s="42" t="n">
        <v>10</v>
      </c>
      <c r="H140" s="42" t="n">
        <v>10</v>
      </c>
      <c r="I140" s="42" t="n">
        <v>7.5</v>
      </c>
      <c r="J140" s="42" t="n">
        <v>10</v>
      </c>
      <c r="K140" s="42" t="n">
        <v>9.99141620438635</v>
      </c>
      <c r="L140" s="42" t="n">
        <f aca="false">AVERAGE(Table27857[[#This Row],[2Bi Disappearance]:[2Bv Terrorism Injured ]])</f>
        <v>9.49828324087727</v>
      </c>
      <c r="M140" s="42" t="s">
        <v>60</v>
      </c>
      <c r="N140" s="42" t="s">
        <v>60</v>
      </c>
      <c r="O140" s="47" t="s">
        <v>60</v>
      </c>
      <c r="P140" s="47" t="s">
        <v>60</v>
      </c>
      <c r="Q140" s="47" t="s">
        <v>60</v>
      </c>
      <c r="R140" s="47" t="s">
        <v>60</v>
      </c>
      <c r="S140" s="42" t="n">
        <f aca="false">AVERAGE(F140,L140,R140)</f>
        <v>9.49828324087727</v>
      </c>
      <c r="T140" s="42" t="n">
        <v>10</v>
      </c>
      <c r="U140" s="42" t="n">
        <v>10</v>
      </c>
      <c r="V140" s="42" t="s">
        <v>60</v>
      </c>
      <c r="W140" s="42" t="n">
        <f aca="false">AVERAGE(T140:V140)</f>
        <v>10</v>
      </c>
      <c r="X140" s="42" t="n">
        <v>10</v>
      </c>
      <c r="Y140" s="42" t="n">
        <v>7.5</v>
      </c>
      <c r="Z140" s="42" t="n">
        <f aca="false">AVERAGE(Table27857[[#This Row],[4A Freedom to establish religious organizations]:[4B Autonomy of religious organizations]])</f>
        <v>8.75</v>
      </c>
      <c r="AA140" s="42" t="n">
        <v>10</v>
      </c>
      <c r="AB140" s="42" t="n">
        <v>10</v>
      </c>
      <c r="AC140" s="42" t="n">
        <v>7.5</v>
      </c>
      <c r="AD140" s="42" t="n">
        <v>7.5</v>
      </c>
      <c r="AE140" s="42" t="n">
        <v>7.5</v>
      </c>
      <c r="AF140" s="42" t="e">
        <f aca="false">AVERAGE(Table27857[[#This Row],[5Ci Political parties]:[5ciii educational, sporting and cultural organizations]])</f>
        <v>#N/A</v>
      </c>
      <c r="AG140" s="42" t="n">
        <v>10</v>
      </c>
      <c r="AH140" s="42" t="n">
        <v>10</v>
      </c>
      <c r="AI140" s="42" t="n">
        <v>10</v>
      </c>
      <c r="AJ140" s="42" t="e">
        <f aca="false">AVERAGE(Table27857[[#This Row],[5Di Political parties]:[5diii educational, sporting and cultural organizations5]])</f>
        <v>#N/A</v>
      </c>
      <c r="AK140" s="42" t="n">
        <f aca="false">AVERAGE(AA140,AB140,AF140,AJ140)</f>
        <v>9.375</v>
      </c>
      <c r="AL140" s="42" t="n">
        <v>10</v>
      </c>
      <c r="AM140" s="47" t="n">
        <v>7</v>
      </c>
      <c r="AN140" s="47" t="n">
        <v>7.75</v>
      </c>
      <c r="AO140" s="47" t="n">
        <v>10</v>
      </c>
      <c r="AP140" s="47" t="n">
        <v>10</v>
      </c>
      <c r="AQ140" s="47" t="n">
        <f aca="false">AVERAGE(Table27857[[#This Row],[6Di Access to foreign television (cable/ satellite)]:[6Dii Access to foreign newspapers]])</f>
        <v>10</v>
      </c>
      <c r="AR140" s="47" t="n">
        <v>10</v>
      </c>
      <c r="AS140" s="42" t="n">
        <f aca="false">AVERAGE(AL140:AN140,AQ140:AR140)</f>
        <v>8.95</v>
      </c>
      <c r="AT140" s="42" t="s">
        <v>60</v>
      </c>
      <c r="AU140" s="42" t="s">
        <v>60</v>
      </c>
      <c r="AV140" s="42" t="s">
        <v>60</v>
      </c>
      <c r="AW140" s="42" t="n">
        <v>10</v>
      </c>
      <c r="AX140" s="42" t="n">
        <v>10</v>
      </c>
      <c r="AY140" s="42" t="n">
        <f aca="false">IFERROR(AVERAGE(AW140:AX140),"-")</f>
        <v>10</v>
      </c>
      <c r="AZ140" s="42" t="s">
        <v>60</v>
      </c>
      <c r="BA140" s="42" t="n">
        <f aca="false">AVERAGE(AV140,AZ140,AY140)</f>
        <v>10</v>
      </c>
      <c r="BB140" s="43" t="n">
        <f aca="false">AVERAGE(Table27857[[#This Row],[RULE OF LAW]],Table27857[[#This Row],[SECURITY &amp; SAFETY]],Table27857[[#This Row],[PERSONAL FREEDOM (minus Security &amp;Safety and Rule of Law)]],Table27857[[#This Row],[PERSONAL FREEDOM (minus Security &amp;Safety and Rule of Law)]])</f>
        <v>8.77425481021932</v>
      </c>
      <c r="BC140" s="44" t="n">
        <v>7.76</v>
      </c>
      <c r="BD140" s="45" t="n">
        <f aca="false">AVERAGE(Table27857[[#This Row],[PERSONAL FREEDOM]:[ECONOMIC FREEDOM]])</f>
        <v>8.26712740510966</v>
      </c>
      <c r="BE140" s="61" t="n">
        <f aca="false">RANK(BF140,$BF$2:$BF$158)</f>
        <v>17</v>
      </c>
      <c r="BF140" s="30" t="n">
        <f aca="false">ROUND(BD140, 2)</f>
        <v>8.27</v>
      </c>
      <c r="BG140" s="43" t="n">
        <f aca="false">Table27857[[#This Row],[1 Rule of Law]]</f>
        <v>6.768736</v>
      </c>
      <c r="BH140" s="43" t="n">
        <f aca="false">Table27857[[#This Row],[2 Security &amp; Safety]]</f>
        <v>9.49828324087727</v>
      </c>
      <c r="BI140" s="43" t="n">
        <f aca="false">AVERAGE(AS140,W140,AK140,BA140,Z140)</f>
        <v>9.415</v>
      </c>
    </row>
    <row r="141" customFormat="false" ht="15" hidden="false" customHeight="true" outlineLevel="0" collapsed="false">
      <c r="A141" s="41" t="s">
        <v>213</v>
      </c>
      <c r="B141" s="42" t="s">
        <v>60</v>
      </c>
      <c r="C141" s="42" t="s">
        <v>60</v>
      </c>
      <c r="D141" s="42" t="s">
        <v>60</v>
      </c>
      <c r="E141" s="42" t="n">
        <v>3.465524</v>
      </c>
      <c r="F141" s="42" t="n">
        <v>9.36</v>
      </c>
      <c r="G141" s="42" t="n">
        <v>10</v>
      </c>
      <c r="H141" s="42" t="n">
        <v>10</v>
      </c>
      <c r="I141" s="42" t="n">
        <v>2.5</v>
      </c>
      <c r="J141" s="42" t="n">
        <v>9.67126460643265</v>
      </c>
      <c r="K141" s="42" t="n">
        <v>7.97827732956077</v>
      </c>
      <c r="L141" s="42" t="n">
        <f aca="false">AVERAGE(Table27857[[#This Row],[2Bi Disappearance]:[2Bv Terrorism Injured ]])</f>
        <v>8.02990838719868</v>
      </c>
      <c r="M141" s="42" t="n">
        <v>10</v>
      </c>
      <c r="N141" s="42" t="n">
        <v>10</v>
      </c>
      <c r="O141" s="47" t="n">
        <v>5</v>
      </c>
      <c r="P141" s="47" t="n">
        <v>5</v>
      </c>
      <c r="Q141" s="47" t="n">
        <f aca="false">AVERAGE(Table27857[[#This Row],[2Ciii(a) Equal Inheritance Rights: Widows]:[2Ciii(b) Equal Inheritance Rights: Daughters]])</f>
        <v>5</v>
      </c>
      <c r="R141" s="47" t="n">
        <f aca="false">AVERAGE(M141:N141,Q141)</f>
        <v>8.33333333333333</v>
      </c>
      <c r="S141" s="42" t="n">
        <f aca="false">AVERAGE(F141,L141,R141)</f>
        <v>8.57441390684401</v>
      </c>
      <c r="T141" s="42" t="n">
        <v>5</v>
      </c>
      <c r="U141" s="42" t="n">
        <v>10</v>
      </c>
      <c r="V141" s="42" t="n">
        <v>10</v>
      </c>
      <c r="W141" s="42" t="n">
        <f aca="false">AVERAGE(T141:V141)</f>
        <v>8.33333333333333</v>
      </c>
      <c r="X141" s="42" t="s">
        <v>60</v>
      </c>
      <c r="Y141" s="42" t="s">
        <v>60</v>
      </c>
      <c r="Z141" s="42" t="s">
        <v>60</v>
      </c>
      <c r="AA141" s="42" t="s">
        <v>60</v>
      </c>
      <c r="AB141" s="42" t="s">
        <v>60</v>
      </c>
      <c r="AC141" s="42" t="s">
        <v>60</v>
      </c>
      <c r="AD141" s="42" t="s">
        <v>60</v>
      </c>
      <c r="AE141" s="42" t="s">
        <v>60</v>
      </c>
      <c r="AF141" s="42" t="s">
        <v>60</v>
      </c>
      <c r="AG141" s="42" t="s">
        <v>60</v>
      </c>
      <c r="AH141" s="42" t="s">
        <v>60</v>
      </c>
      <c r="AI141" s="42" t="s">
        <v>60</v>
      </c>
      <c r="AJ141" s="42" t="s">
        <v>60</v>
      </c>
      <c r="AK141" s="42" t="s">
        <v>60</v>
      </c>
      <c r="AL141" s="42" t="n">
        <v>10</v>
      </c>
      <c r="AM141" s="47" t="n">
        <v>1.66666666666667</v>
      </c>
      <c r="AN141" s="47" t="n">
        <v>2.5</v>
      </c>
      <c r="AO141" s="47" t="s">
        <v>60</v>
      </c>
      <c r="AP141" s="47" t="s">
        <v>60</v>
      </c>
      <c r="AQ141" s="47" t="s">
        <v>60</v>
      </c>
      <c r="AR141" s="47" t="s">
        <v>60</v>
      </c>
      <c r="AS141" s="42" t="n">
        <f aca="false">AVERAGE(AL141:AN141,AQ141:AR141)</f>
        <v>4.72222222222222</v>
      </c>
      <c r="AT141" s="42" t="n">
        <v>10</v>
      </c>
      <c r="AU141" s="42" t="n">
        <v>10</v>
      </c>
      <c r="AV141" s="42" t="n">
        <f aca="false">AVERAGE(Table27857[[#This Row],[7Ai Parental Authority: In marriage]:[7Aii Parental Authority: After divorce]])</f>
        <v>10</v>
      </c>
      <c r="AW141" s="42" t="n">
        <v>0</v>
      </c>
      <c r="AX141" s="42" t="n">
        <v>0</v>
      </c>
      <c r="AY141" s="42" t="n">
        <f aca="false">IFERROR(AVERAGE(AW141:AX141),"-")</f>
        <v>0</v>
      </c>
      <c r="AZ141" s="42" t="n">
        <v>5</v>
      </c>
      <c r="BA141" s="42" t="n">
        <f aca="false">AVERAGE(AV141,AZ141,AY141)</f>
        <v>5</v>
      </c>
      <c r="BB141" s="43" t="n">
        <f aca="false">AVERAGE(Table27857[[#This Row],[RULE OF LAW]],Table27857[[#This Row],[SECURITY &amp; SAFETY]],Table27857[[#This Row],[PERSONAL FREEDOM (minus Security &amp;Safety and Rule of Law)]],Table27857[[#This Row],[PERSONAL FREEDOM (minus Security &amp;Safety and Rule of Law)]])</f>
        <v>6.01924373597026</v>
      </c>
      <c r="BC141" s="44" t="n">
        <v>6.81</v>
      </c>
      <c r="BD141" s="45" t="n">
        <f aca="false">AVERAGE(Table27857[[#This Row],[PERSONAL FREEDOM]:[ECONOMIC FREEDOM]])</f>
        <v>6.41462186798513</v>
      </c>
      <c r="BE141" s="61" t="n">
        <f aca="false">RANK(BF141,$BF$2:$BF$158)</f>
        <v>111</v>
      </c>
      <c r="BF141" s="30" t="n">
        <f aca="false">ROUND(BD141, 2)</f>
        <v>6.41</v>
      </c>
      <c r="BG141" s="43" t="n">
        <f aca="false">Table27857[[#This Row],[1 Rule of Law]]</f>
        <v>3.465524</v>
      </c>
      <c r="BH141" s="43" t="n">
        <f aca="false">Table27857[[#This Row],[2 Security &amp; Safety]]</f>
        <v>8.57441390684401</v>
      </c>
      <c r="BI141" s="43" t="n">
        <f aca="false">AVERAGE(AS141,W141,AK141,BA141,Z141)</f>
        <v>6.01851851851852</v>
      </c>
    </row>
    <row r="142" customFormat="false" ht="15" hidden="false" customHeight="true" outlineLevel="0" collapsed="false">
      <c r="A142" s="41" t="s">
        <v>186</v>
      </c>
      <c r="B142" s="42" t="n">
        <v>4.2</v>
      </c>
      <c r="C142" s="42" t="n">
        <v>4.8</v>
      </c>
      <c r="D142" s="42" t="n">
        <v>4.5</v>
      </c>
      <c r="E142" s="42" t="n">
        <v>4.50476190476191</v>
      </c>
      <c r="F142" s="42" t="n">
        <v>4.92</v>
      </c>
      <c r="G142" s="42" t="n">
        <v>5</v>
      </c>
      <c r="H142" s="42" t="n">
        <v>10</v>
      </c>
      <c r="I142" s="42" t="n">
        <v>7.5</v>
      </c>
      <c r="J142" s="42" t="n">
        <v>10</v>
      </c>
      <c r="K142" s="42" t="n">
        <v>10</v>
      </c>
      <c r="L142" s="42" t="n">
        <f aca="false">AVERAGE(Table27857[[#This Row],[2Bi Disappearance]:[2Bv Terrorism Injured ]])</f>
        <v>8.5</v>
      </c>
      <c r="M142" s="42" t="n">
        <v>8.5</v>
      </c>
      <c r="N142" s="42" t="n">
        <v>7.5</v>
      </c>
      <c r="O142" s="47" t="n">
        <v>0</v>
      </c>
      <c r="P142" s="47" t="n">
        <v>0</v>
      </c>
      <c r="Q142" s="47" t="n">
        <f aca="false">AVERAGE(Table27857[[#This Row],[2Ciii(a) Equal Inheritance Rights: Widows]:[2Ciii(b) Equal Inheritance Rights: Daughters]])</f>
        <v>0</v>
      </c>
      <c r="R142" s="47" t="n">
        <f aca="false">AVERAGE(M142:N142,Q142)</f>
        <v>5.33333333333333</v>
      </c>
      <c r="S142" s="42" t="n">
        <f aca="false">AVERAGE(F142,L142,R142)</f>
        <v>6.25111111111111</v>
      </c>
      <c r="T142" s="42" t="n">
        <v>10</v>
      </c>
      <c r="U142" s="42" t="n">
        <v>10</v>
      </c>
      <c r="V142" s="42" t="n">
        <v>5</v>
      </c>
      <c r="W142" s="42" t="n">
        <f aca="false">AVERAGE(T142:V142)</f>
        <v>8.33333333333333</v>
      </c>
      <c r="X142" s="42" t="n">
        <v>10</v>
      </c>
      <c r="Y142" s="42" t="n">
        <v>7.5</v>
      </c>
      <c r="Z142" s="42" t="n">
        <f aca="false">AVERAGE(Table27857[[#This Row],[4A Freedom to establish religious organizations]:[4B Autonomy of religious organizations]])</f>
        <v>8.75</v>
      </c>
      <c r="AA142" s="42" t="n">
        <v>5</v>
      </c>
      <c r="AB142" s="42" t="n">
        <v>5</v>
      </c>
      <c r="AC142" s="42" t="n">
        <v>7.5</v>
      </c>
      <c r="AD142" s="42" t="n">
        <v>5</v>
      </c>
      <c r="AE142" s="42" t="n">
        <v>7.5</v>
      </c>
      <c r="AF142" s="42" t="e">
        <f aca="false">AVERAGE(Table27857[[#This Row],[5Ci Political parties]:[5ciii educational, sporting and cultural organizations]])</f>
        <v>#N/A</v>
      </c>
      <c r="AG142" s="42" t="n">
        <v>2.5</v>
      </c>
      <c r="AH142" s="42" t="n">
        <v>2.5</v>
      </c>
      <c r="AI142" s="42" t="n">
        <v>10</v>
      </c>
      <c r="AJ142" s="42" t="e">
        <f aca="false">AVERAGE(Table27857[[#This Row],[5Di Political parties]:[5diii educational, sporting and cultural organizations5]])</f>
        <v>#N/A</v>
      </c>
      <c r="AK142" s="42" t="n">
        <f aca="false">AVERAGE(AA142,AB142,AF142,AJ142)</f>
        <v>5.41666666666667</v>
      </c>
      <c r="AL142" s="42" t="n">
        <v>10</v>
      </c>
      <c r="AM142" s="47" t="n">
        <v>4</v>
      </c>
      <c r="AN142" s="47" t="n">
        <v>4.5</v>
      </c>
      <c r="AO142" s="47" t="n">
        <v>7.5</v>
      </c>
      <c r="AP142" s="47" t="n">
        <v>7.5</v>
      </c>
      <c r="AQ142" s="47" t="n">
        <f aca="false">AVERAGE(Table27857[[#This Row],[6Di Access to foreign television (cable/ satellite)]:[6Dii Access to foreign newspapers]])</f>
        <v>7.5</v>
      </c>
      <c r="AR142" s="47" t="n">
        <v>10</v>
      </c>
      <c r="AS142" s="42" t="n">
        <f aca="false">AVERAGE(AL142:AN142,AQ142:AR142)</f>
        <v>7.2</v>
      </c>
      <c r="AT142" s="42" t="n">
        <v>5</v>
      </c>
      <c r="AU142" s="42" t="n">
        <v>5</v>
      </c>
      <c r="AV142" s="42" t="n">
        <f aca="false">AVERAGE(Table27857[[#This Row],[7Ai Parental Authority: In marriage]:[7Aii Parental Authority: After divorce]])</f>
        <v>5</v>
      </c>
      <c r="AW142" s="42" t="n">
        <v>10</v>
      </c>
      <c r="AX142" s="42" t="n">
        <v>10</v>
      </c>
      <c r="AY142" s="42" t="n">
        <f aca="false">IFERROR(AVERAGE(AW142:AX142),"-")</f>
        <v>10</v>
      </c>
      <c r="AZ142" s="42" t="n">
        <v>10</v>
      </c>
      <c r="BA142" s="42" t="n">
        <f aca="false">AVERAGE(AV142,AZ142,AY142)</f>
        <v>8.33333333333333</v>
      </c>
      <c r="BB142" s="43" t="n">
        <f aca="false">AVERAGE(Table27857[[#This Row],[RULE OF LAW]],Table27857[[#This Row],[SECURITY &amp; SAFETY]],Table27857[[#This Row],[PERSONAL FREEDOM (minus Security &amp;Safety and Rule of Law)]],Table27857[[#This Row],[PERSONAL FREEDOM (minus Security &amp;Safety and Rule of Law)]])</f>
        <v>6.49230158730159</v>
      </c>
      <c r="BC142" s="44" t="n">
        <v>6.92</v>
      </c>
      <c r="BD142" s="45" t="n">
        <f aca="false">AVERAGE(Table27857[[#This Row],[PERSONAL FREEDOM]:[ECONOMIC FREEDOM]])</f>
        <v>6.70615079365079</v>
      </c>
      <c r="BE142" s="61" t="n">
        <f aca="false">RANK(BF142,$BF$2:$BF$158)</f>
        <v>91</v>
      </c>
      <c r="BF142" s="30" t="n">
        <f aca="false">ROUND(BD142, 2)</f>
        <v>6.71</v>
      </c>
      <c r="BG142" s="43" t="n">
        <f aca="false">Table27857[[#This Row],[1 Rule of Law]]</f>
        <v>4.50476190476191</v>
      </c>
      <c r="BH142" s="43" t="n">
        <f aca="false">Table27857[[#This Row],[2 Security &amp; Safety]]</f>
        <v>6.25111111111111</v>
      </c>
      <c r="BI142" s="43" t="n">
        <f aca="false">AVERAGE(AS142,W142,AK142,BA142,Z142)</f>
        <v>7.60666666666667</v>
      </c>
    </row>
    <row r="143" customFormat="false" ht="15" hidden="false" customHeight="true" outlineLevel="0" collapsed="false">
      <c r="A143" s="41" t="s">
        <v>187</v>
      </c>
      <c r="B143" s="42" t="n">
        <v>5.1</v>
      </c>
      <c r="C143" s="42" t="n">
        <v>3.9</v>
      </c>
      <c r="D143" s="42" t="n">
        <v>5.1</v>
      </c>
      <c r="E143" s="42" t="n">
        <v>4.71111111111111</v>
      </c>
      <c r="F143" s="42" t="n">
        <v>8</v>
      </c>
      <c r="G143" s="42" t="n">
        <v>5</v>
      </c>
      <c r="H143" s="42" t="n">
        <v>9.07093631522451</v>
      </c>
      <c r="I143" s="42" t="n">
        <v>5</v>
      </c>
      <c r="J143" s="42" t="n">
        <v>8.74971748804149</v>
      </c>
      <c r="K143" s="42" t="n">
        <v>7.99262942151168</v>
      </c>
      <c r="L143" s="42" t="n">
        <f aca="false">AVERAGE(Table27857[[#This Row],[2Bi Disappearance]:[2Bv Terrorism Injured ]])</f>
        <v>7.16265664495554</v>
      </c>
      <c r="M143" s="42" t="n">
        <v>10</v>
      </c>
      <c r="N143" s="42" t="n">
        <v>10</v>
      </c>
      <c r="O143" s="47" t="n">
        <v>5</v>
      </c>
      <c r="P143" s="47" t="n">
        <v>5</v>
      </c>
      <c r="Q143" s="47" t="n">
        <f aca="false">AVERAGE(Table27857[[#This Row],[2Ciii(a) Equal Inheritance Rights: Widows]:[2Ciii(b) Equal Inheritance Rights: Daughters]])</f>
        <v>5</v>
      </c>
      <c r="R143" s="47" t="n">
        <f aca="false">AVERAGE(M143:N143,Q143)</f>
        <v>8.33333333333333</v>
      </c>
      <c r="S143" s="42" t="n">
        <f aca="false">AVERAGE(F143,L143,R143)</f>
        <v>7.83199665942962</v>
      </c>
      <c r="T143" s="42" t="n">
        <v>10</v>
      </c>
      <c r="U143" s="42" t="n">
        <v>10</v>
      </c>
      <c r="V143" s="42" t="n">
        <v>10</v>
      </c>
      <c r="W143" s="42" t="n">
        <f aca="false">AVERAGE(T143:V143)</f>
        <v>10</v>
      </c>
      <c r="X143" s="42" t="n">
        <v>7.5</v>
      </c>
      <c r="Y143" s="42" t="n">
        <v>7.5</v>
      </c>
      <c r="Z143" s="42" t="n">
        <f aca="false">AVERAGE(Table27857[[#This Row],[4A Freedom to establish religious organizations]:[4B Autonomy of religious organizations]])</f>
        <v>7.5</v>
      </c>
      <c r="AA143" s="42" t="n">
        <v>7.5</v>
      </c>
      <c r="AB143" s="42" t="n">
        <v>7.5</v>
      </c>
      <c r="AC143" s="42" t="n">
        <v>7.5</v>
      </c>
      <c r="AD143" s="42" t="n">
        <v>7.5</v>
      </c>
      <c r="AE143" s="42" t="n">
        <v>7.5</v>
      </c>
      <c r="AF143" s="42" t="e">
        <f aca="false">AVERAGE(Table27857[[#This Row],[5Ci Political parties]:[5ciii educational, sporting and cultural organizations]])</f>
        <v>#N/A</v>
      </c>
      <c r="AG143" s="42" t="n">
        <v>10</v>
      </c>
      <c r="AH143" s="42" t="n">
        <v>7.5</v>
      </c>
      <c r="AI143" s="42" t="n">
        <v>7.5</v>
      </c>
      <c r="AJ143" s="42" t="e">
        <f aca="false">AVERAGE(Table27857[[#This Row],[5Di Political parties]:[5diii educational, sporting and cultural organizations5]])</f>
        <v>#N/A</v>
      </c>
      <c r="AK143" s="42" t="n">
        <f aca="false">AVERAGE(AA143,AB143,AF143,AJ143)</f>
        <v>7.70833333333333</v>
      </c>
      <c r="AL143" s="42" t="n">
        <v>10</v>
      </c>
      <c r="AM143" s="47" t="n">
        <v>3</v>
      </c>
      <c r="AN143" s="47" t="n">
        <v>3.25</v>
      </c>
      <c r="AO143" s="47" t="n">
        <v>7.5</v>
      </c>
      <c r="AP143" s="47" t="n">
        <v>7.5</v>
      </c>
      <c r="AQ143" s="47" t="n">
        <f aca="false">AVERAGE(Table27857[[#This Row],[6Di Access to foreign television (cable/ satellite)]:[6Dii Access to foreign newspapers]])</f>
        <v>7.5</v>
      </c>
      <c r="AR143" s="47" t="n">
        <v>5</v>
      </c>
      <c r="AS143" s="42" t="n">
        <f aca="false">AVERAGE(AL143:AN143,AQ143:AR143)</f>
        <v>5.75</v>
      </c>
      <c r="AT143" s="42" t="n">
        <v>10</v>
      </c>
      <c r="AU143" s="42" t="n">
        <v>5</v>
      </c>
      <c r="AV143" s="42" t="n">
        <f aca="false">AVERAGE(Table27857[[#This Row],[7Ai Parental Authority: In marriage]:[7Aii Parental Authority: After divorce]])</f>
        <v>7.5</v>
      </c>
      <c r="AW143" s="42" t="s">
        <v>60</v>
      </c>
      <c r="AX143" s="42" t="s">
        <v>60</v>
      </c>
      <c r="AY143" s="42" t="str">
        <f aca="false">IFERROR(AVERAGE(AW143:AX143),"-")</f>
        <v>-</v>
      </c>
      <c r="AZ143" s="42" t="n">
        <v>0</v>
      </c>
      <c r="BA143" s="42" t="n">
        <f aca="false">AVERAGE(AV143,AZ143,AY143)</f>
        <v>3.75</v>
      </c>
      <c r="BB143" s="43" t="n">
        <f aca="false">AVERAGE(Table27857[[#This Row],[RULE OF LAW]],Table27857[[#This Row],[SECURITY &amp; SAFETY]],Table27857[[#This Row],[PERSONAL FREEDOM (minus Security &amp;Safety and Rule of Law)]],Table27857[[#This Row],[PERSONAL FREEDOM (minus Security &amp;Safety and Rule of Law)]])</f>
        <v>6.60661027596852</v>
      </c>
      <c r="BC143" s="44" t="n">
        <v>6.63</v>
      </c>
      <c r="BD143" s="45" t="n">
        <f aca="false">AVERAGE(Table27857[[#This Row],[PERSONAL FREEDOM]:[ECONOMIC FREEDOM]])</f>
        <v>6.61830513798426</v>
      </c>
      <c r="BE143" s="61" t="n">
        <f aca="false">RANK(BF143,$BF$2:$BF$158)</f>
        <v>97</v>
      </c>
      <c r="BF143" s="30" t="n">
        <f aca="false">ROUND(BD143, 2)</f>
        <v>6.62</v>
      </c>
      <c r="BG143" s="43" t="n">
        <f aca="false">Table27857[[#This Row],[1 Rule of Law]]</f>
        <v>4.71111111111111</v>
      </c>
      <c r="BH143" s="43" t="n">
        <f aca="false">Table27857[[#This Row],[2 Security &amp; Safety]]</f>
        <v>7.83199665942962</v>
      </c>
      <c r="BI143" s="43" t="n">
        <f aca="false">AVERAGE(AS143,W143,AK143,BA143,Z143)</f>
        <v>6.94166666666667</v>
      </c>
    </row>
    <row r="144" customFormat="false" ht="15" hidden="false" customHeight="true" outlineLevel="0" collapsed="false">
      <c r="A144" s="41" t="s">
        <v>188</v>
      </c>
      <c r="B144" s="42" t="s">
        <v>60</v>
      </c>
      <c r="C144" s="42" t="s">
        <v>60</v>
      </c>
      <c r="D144" s="42" t="s">
        <v>60</v>
      </c>
      <c r="E144" s="42" t="n">
        <v>3.852386</v>
      </c>
      <c r="F144" s="42" t="n">
        <v>5.88</v>
      </c>
      <c r="G144" s="42" t="n">
        <v>10</v>
      </c>
      <c r="H144" s="42" t="n">
        <v>10</v>
      </c>
      <c r="I144" s="42" t="n">
        <v>7.5</v>
      </c>
      <c r="J144" s="42" t="n">
        <v>10</v>
      </c>
      <c r="K144" s="42" t="n">
        <v>10</v>
      </c>
      <c r="L144" s="42" t="n">
        <f aca="false">AVERAGE(Table27857[[#This Row],[2Bi Disappearance]:[2Bv Terrorism Injured ]])</f>
        <v>9.5</v>
      </c>
      <c r="M144" s="42" t="n">
        <v>9.6</v>
      </c>
      <c r="N144" s="42" t="n">
        <v>10</v>
      </c>
      <c r="O144" s="47" t="n">
        <v>5</v>
      </c>
      <c r="P144" s="47" t="n">
        <v>5</v>
      </c>
      <c r="Q144" s="47" t="n">
        <f aca="false">AVERAGE(Table27857[[#This Row],[2Ciii(a) Equal Inheritance Rights: Widows]:[2Ciii(b) Equal Inheritance Rights: Daughters]])</f>
        <v>5</v>
      </c>
      <c r="R144" s="47" t="n">
        <f aca="false">AVERAGE(M144:N144,Q144)</f>
        <v>8.2</v>
      </c>
      <c r="S144" s="42" t="n">
        <f aca="false">AVERAGE(F144,L144,R144)</f>
        <v>7.86</v>
      </c>
      <c r="T144" s="42" t="n">
        <v>5</v>
      </c>
      <c r="U144" s="42" t="n">
        <v>0</v>
      </c>
      <c r="V144" s="42" t="n">
        <v>10</v>
      </c>
      <c r="W144" s="42" t="n">
        <f aca="false">AVERAGE(T144:V144)</f>
        <v>5</v>
      </c>
      <c r="X144" s="42" t="n">
        <v>7.5</v>
      </c>
      <c r="Y144" s="42" t="n">
        <v>7.5</v>
      </c>
      <c r="Z144" s="42" t="n">
        <f aca="false">AVERAGE(Table27857[[#This Row],[4A Freedom to establish religious organizations]:[4B Autonomy of religious organizations]])</f>
        <v>7.5</v>
      </c>
      <c r="AA144" s="42" t="n">
        <v>5</v>
      </c>
      <c r="AB144" s="42" t="n">
        <v>5</v>
      </c>
      <c r="AC144" s="42" t="n">
        <v>5</v>
      </c>
      <c r="AD144" s="42" t="n">
        <v>5</v>
      </c>
      <c r="AE144" s="42" t="n">
        <v>7.5</v>
      </c>
      <c r="AF144" s="42" t="e">
        <f aca="false">AVERAGE(Table27857[[#This Row],[5Ci Political parties]:[5ciii educational, sporting and cultural organizations]])</f>
        <v>#N/A</v>
      </c>
      <c r="AG144" s="42" t="n">
        <v>5</v>
      </c>
      <c r="AH144" s="42" t="n">
        <v>7.5</v>
      </c>
      <c r="AI144" s="42" t="n">
        <v>7.5</v>
      </c>
      <c r="AJ144" s="42" t="e">
        <f aca="false">AVERAGE(Table27857[[#This Row],[5Di Political parties]:[5diii educational, sporting and cultural organizations5]])</f>
        <v>#N/A</v>
      </c>
      <c r="AK144" s="42" t="n">
        <f aca="false">AVERAGE(AA144,AB144,AF144,AJ144)</f>
        <v>5.625</v>
      </c>
      <c r="AL144" s="42" t="n">
        <v>10</v>
      </c>
      <c r="AM144" s="47" t="n">
        <v>3.33333333333333</v>
      </c>
      <c r="AN144" s="47" t="n">
        <v>3.75</v>
      </c>
      <c r="AO144" s="47" t="n">
        <v>7.5</v>
      </c>
      <c r="AP144" s="47" t="n">
        <v>7.5</v>
      </c>
      <c r="AQ144" s="47" t="n">
        <f aca="false">AVERAGE(Table27857[[#This Row],[6Di Access to foreign television (cable/ satellite)]:[6Dii Access to foreign newspapers]])</f>
        <v>7.5</v>
      </c>
      <c r="AR144" s="47" t="n">
        <v>7.5</v>
      </c>
      <c r="AS144" s="42" t="n">
        <f aca="false">AVERAGE(AL144:AN144,AQ144:AR144)</f>
        <v>6.41666666666667</v>
      </c>
      <c r="AT144" s="42" t="n">
        <v>5</v>
      </c>
      <c r="AU144" s="42" t="n">
        <v>5</v>
      </c>
      <c r="AV144" s="42" t="n">
        <f aca="false">AVERAGE(Table27857[[#This Row],[7Ai Parental Authority: In marriage]:[7Aii Parental Authority: After divorce]])</f>
        <v>5</v>
      </c>
      <c r="AW144" s="42" t="n">
        <v>0</v>
      </c>
      <c r="AX144" s="42" t="n">
        <v>0</v>
      </c>
      <c r="AY144" s="42" t="n">
        <f aca="false">IFERROR(AVERAGE(AW144:AX144),"-")</f>
        <v>0</v>
      </c>
      <c r="AZ144" s="42" t="n">
        <v>5</v>
      </c>
      <c r="BA144" s="42" t="n">
        <f aca="false">AVERAGE(AV144,AZ144,AY144)</f>
        <v>3.33333333333333</v>
      </c>
      <c r="BB144" s="43" t="n">
        <f aca="false">AVERAGE(Table27857[[#This Row],[RULE OF LAW]],Table27857[[#This Row],[SECURITY &amp; SAFETY]],Table27857[[#This Row],[PERSONAL FREEDOM (minus Security &amp;Safety and Rule of Law)]],Table27857[[#This Row],[PERSONAL FREEDOM (minus Security &amp;Safety and Rule of Law)]])</f>
        <v>5.7155965</v>
      </c>
      <c r="BC144" s="44" t="n">
        <v>5.71</v>
      </c>
      <c r="BD144" s="45" t="n">
        <f aca="false">AVERAGE(Table27857[[#This Row],[PERSONAL FREEDOM]:[ECONOMIC FREEDOM]])</f>
        <v>5.71279825</v>
      </c>
      <c r="BE144" s="61" t="n">
        <f aca="false">RANK(BF144,$BF$2:$BF$158)</f>
        <v>140</v>
      </c>
      <c r="BF144" s="30" t="n">
        <f aca="false">ROUND(BD144, 2)</f>
        <v>5.71</v>
      </c>
      <c r="BG144" s="43" t="n">
        <f aca="false">Table27857[[#This Row],[1 Rule of Law]]</f>
        <v>3.852386</v>
      </c>
      <c r="BH144" s="43" t="n">
        <f aca="false">Table27857[[#This Row],[2 Security &amp; Safety]]</f>
        <v>7.86</v>
      </c>
      <c r="BI144" s="43" t="n">
        <f aca="false">AVERAGE(AS144,W144,AK144,BA144,Z144)</f>
        <v>5.575</v>
      </c>
    </row>
    <row r="145" customFormat="false" ht="15" hidden="false" customHeight="true" outlineLevel="0" collapsed="false">
      <c r="A145" s="41" t="s">
        <v>189</v>
      </c>
      <c r="B145" s="42" t="s">
        <v>60</v>
      </c>
      <c r="C145" s="42" t="s">
        <v>60</v>
      </c>
      <c r="D145" s="42" t="s">
        <v>60</v>
      </c>
      <c r="E145" s="42" t="n">
        <v>4.938578</v>
      </c>
      <c r="F145" s="42" t="n">
        <v>0</v>
      </c>
      <c r="G145" s="42" t="n">
        <v>10</v>
      </c>
      <c r="H145" s="42" t="n">
        <v>10</v>
      </c>
      <c r="I145" s="42" t="n">
        <v>7.5</v>
      </c>
      <c r="J145" s="42" t="n">
        <v>10</v>
      </c>
      <c r="K145" s="42" t="n">
        <v>9.2582922921735</v>
      </c>
      <c r="L145" s="42" t="n">
        <f aca="false">AVERAGE(Table27857[[#This Row],[2Bi Disappearance]:[2Bv Terrorism Injured ]])</f>
        <v>9.3516584584347</v>
      </c>
      <c r="M145" s="42" t="n">
        <v>10</v>
      </c>
      <c r="N145" s="42" t="n">
        <v>10</v>
      </c>
      <c r="O145" s="47" t="n">
        <v>5</v>
      </c>
      <c r="P145" s="47" t="n">
        <v>5</v>
      </c>
      <c r="Q145" s="47" t="n">
        <f aca="false">AVERAGE(Table27857[[#This Row],[2Ciii(a) Equal Inheritance Rights: Widows]:[2Ciii(b) Equal Inheritance Rights: Daughters]])</f>
        <v>5</v>
      </c>
      <c r="R145" s="47" t="n">
        <f aca="false">AVERAGE(M145:N145,Q145)</f>
        <v>8.33333333333333</v>
      </c>
      <c r="S145" s="42" t="n">
        <f aca="false">AVERAGE(F145,L145,R145)</f>
        <v>5.89499726392268</v>
      </c>
      <c r="T145" s="42" t="n">
        <v>10</v>
      </c>
      <c r="U145" s="42" t="n">
        <v>10</v>
      </c>
      <c r="V145" s="42" t="n">
        <v>10</v>
      </c>
      <c r="W145" s="42" t="n">
        <f aca="false">AVERAGE(T145:V145)</f>
        <v>10</v>
      </c>
      <c r="X145" s="42" t="s">
        <v>60</v>
      </c>
      <c r="Y145" s="42" t="s">
        <v>60</v>
      </c>
      <c r="Z145" s="42" t="s">
        <v>60</v>
      </c>
      <c r="AA145" s="42" t="s">
        <v>60</v>
      </c>
      <c r="AB145" s="42" t="s">
        <v>60</v>
      </c>
      <c r="AC145" s="42" t="s">
        <v>60</v>
      </c>
      <c r="AD145" s="42" t="s">
        <v>60</v>
      </c>
      <c r="AE145" s="42" t="s">
        <v>60</v>
      </c>
      <c r="AF145" s="42" t="s">
        <v>60</v>
      </c>
      <c r="AG145" s="42" t="s">
        <v>60</v>
      </c>
      <c r="AH145" s="42" t="s">
        <v>60</v>
      </c>
      <c r="AI145" s="42" t="s">
        <v>60</v>
      </c>
      <c r="AJ145" s="42" t="s">
        <v>60</v>
      </c>
      <c r="AK145" s="42" t="s">
        <v>60</v>
      </c>
      <c r="AL145" s="42" t="n">
        <v>10</v>
      </c>
      <c r="AM145" s="47" t="n">
        <v>8</v>
      </c>
      <c r="AN145" s="47" t="n">
        <v>7.25</v>
      </c>
      <c r="AO145" s="47" t="s">
        <v>60</v>
      </c>
      <c r="AP145" s="47" t="s">
        <v>60</v>
      </c>
      <c r="AQ145" s="47" t="s">
        <v>60</v>
      </c>
      <c r="AR145" s="47" t="s">
        <v>60</v>
      </c>
      <c r="AS145" s="42" t="n">
        <f aca="false">AVERAGE(AL145:AN145,AQ145:AR145)</f>
        <v>8.41666666666667</v>
      </c>
      <c r="AT145" s="42" t="n">
        <v>10</v>
      </c>
      <c r="AU145" s="42" t="n">
        <v>10</v>
      </c>
      <c r="AV145" s="42" t="n">
        <f aca="false">AVERAGE(Table27857[[#This Row],[7Ai Parental Authority: In marriage]:[7Aii Parental Authority: After divorce]])</f>
        <v>10</v>
      </c>
      <c r="AW145" s="42" t="n">
        <v>0</v>
      </c>
      <c r="AX145" s="42" t="n">
        <v>0</v>
      </c>
      <c r="AY145" s="42" t="n">
        <f aca="false">IFERROR(AVERAGE(AW145:AX145),"-")</f>
        <v>0</v>
      </c>
      <c r="AZ145" s="42" t="n">
        <v>10</v>
      </c>
      <c r="BA145" s="42" t="n">
        <f aca="false">AVERAGE(AV145,AZ145,AY145)</f>
        <v>6.66666666666667</v>
      </c>
      <c r="BB145" s="43" t="n">
        <f aca="false">AVERAGE(Table27857[[#This Row],[RULE OF LAW]],Table27857[[#This Row],[SECURITY &amp; SAFETY]],Table27857[[#This Row],[PERSONAL FREEDOM (minus Security &amp;Safety and Rule of Law)]],Table27857[[#This Row],[PERSONAL FREEDOM (minus Security &amp;Safety and Rule of Law)]])</f>
        <v>6.88894937153623</v>
      </c>
      <c r="BC145" s="44" t="n">
        <v>7.07</v>
      </c>
      <c r="BD145" s="45" t="n">
        <f aca="false">AVERAGE(Table27857[[#This Row],[PERSONAL FREEDOM]:[ECONOMIC FREEDOM]])</f>
        <v>6.97947468576811</v>
      </c>
      <c r="BE145" s="61" t="n">
        <f aca="false">RANK(BF145,$BF$2:$BF$158)</f>
        <v>73</v>
      </c>
      <c r="BF145" s="30" t="n">
        <f aca="false">ROUND(BD145, 2)</f>
        <v>6.98</v>
      </c>
      <c r="BG145" s="43" t="n">
        <f aca="false">Table27857[[#This Row],[1 Rule of Law]]</f>
        <v>4.938578</v>
      </c>
      <c r="BH145" s="43" t="n">
        <f aca="false">Table27857[[#This Row],[2 Security &amp; Safety]]</f>
        <v>5.89499726392268</v>
      </c>
      <c r="BI145" s="43" t="n">
        <f aca="false">AVERAGE(AS145,W145,AK145,BA145,Z145)</f>
        <v>8.36111111111111</v>
      </c>
    </row>
    <row r="146" customFormat="false" ht="15" hidden="false" customHeight="true" outlineLevel="0" collapsed="false">
      <c r="A146" s="41" t="s">
        <v>190</v>
      </c>
      <c r="B146" s="42" t="n">
        <v>4.5</v>
      </c>
      <c r="C146" s="42" t="n">
        <v>5.4</v>
      </c>
      <c r="D146" s="42" t="n">
        <v>4.5</v>
      </c>
      <c r="E146" s="42" t="n">
        <v>4.8015873015873</v>
      </c>
      <c r="F146" s="42" t="n">
        <v>9.12</v>
      </c>
      <c r="G146" s="42" t="n">
        <v>10</v>
      </c>
      <c r="H146" s="42" t="n">
        <v>10</v>
      </c>
      <c r="I146" s="42" t="n">
        <v>2.5</v>
      </c>
      <c r="J146" s="42" t="n">
        <v>9.23452594191583</v>
      </c>
      <c r="K146" s="42" t="n">
        <v>9.48560143296744</v>
      </c>
      <c r="L146" s="42" t="n">
        <f aca="false">AVERAGE(Table27857[[#This Row],[2Bi Disappearance]:[2Bv Terrorism Injured ]])</f>
        <v>8.24402547497665</v>
      </c>
      <c r="M146" s="42" t="n">
        <v>10</v>
      </c>
      <c r="N146" s="42" t="n">
        <v>7.5</v>
      </c>
      <c r="O146" s="47" t="n">
        <v>0</v>
      </c>
      <c r="P146" s="47" t="n">
        <v>0</v>
      </c>
      <c r="Q146" s="47" t="n">
        <f aca="false">AVERAGE(Table27857[[#This Row],[2Ciii(a) Equal Inheritance Rights: Widows]:[2Ciii(b) Equal Inheritance Rights: Daughters]])</f>
        <v>0</v>
      </c>
      <c r="R146" s="47" t="n">
        <f aca="false">AVERAGE(M146:N146,Q146)</f>
        <v>5.83333333333333</v>
      </c>
      <c r="S146" s="42" t="n">
        <f aca="false">AVERAGE(F146,L146,R146)</f>
        <v>7.73245293610333</v>
      </c>
      <c r="T146" s="42" t="n">
        <v>0</v>
      </c>
      <c r="U146" s="42" t="n">
        <v>10</v>
      </c>
      <c r="V146" s="42" t="n">
        <v>5</v>
      </c>
      <c r="W146" s="42" t="n">
        <f aca="false">AVERAGE(T146:V146)</f>
        <v>5</v>
      </c>
      <c r="X146" s="42" t="n">
        <v>2.5</v>
      </c>
      <c r="Y146" s="42" t="n">
        <v>5</v>
      </c>
      <c r="Z146" s="42" t="n">
        <f aca="false">AVERAGE(Table27857[[#This Row],[4A Freedom to establish religious organizations]:[4B Autonomy of religious organizations]])</f>
        <v>3.75</v>
      </c>
      <c r="AA146" s="42" t="n">
        <v>7.5</v>
      </c>
      <c r="AB146" s="42" t="n">
        <v>5</v>
      </c>
      <c r="AC146" s="42" t="n">
        <v>7.5</v>
      </c>
      <c r="AD146" s="42" t="n">
        <v>7.5</v>
      </c>
      <c r="AE146" s="42" t="n">
        <v>5</v>
      </c>
      <c r="AF146" s="42" t="e">
        <f aca="false">AVERAGE(Table27857[[#This Row],[5Ci Political parties]:[5ciii educational, sporting and cultural organizations]])</f>
        <v>#N/A</v>
      </c>
      <c r="AG146" s="42" t="n">
        <v>7.5</v>
      </c>
      <c r="AH146" s="42" t="n">
        <v>7.5</v>
      </c>
      <c r="AI146" s="42" t="n">
        <v>7.5</v>
      </c>
      <c r="AJ146" s="42" t="e">
        <f aca="false">AVERAGE(Table27857[[#This Row],[5Di Political parties]:[5diii educational, sporting and cultural organizations5]])</f>
        <v>#N/A</v>
      </c>
      <c r="AK146" s="42" t="e">
        <f aca="false">AVERAGE(AA146,AB146,AF146,AJ146)</f>
        <v>#N/A</v>
      </c>
      <c r="AL146" s="42" t="n">
        <v>10</v>
      </c>
      <c r="AM146" s="47" t="n">
        <v>4</v>
      </c>
      <c r="AN146" s="47" t="n">
        <v>5.25</v>
      </c>
      <c r="AO146" s="47" t="n">
        <v>10</v>
      </c>
      <c r="AP146" s="47" t="n">
        <v>7.5</v>
      </c>
      <c r="AQ146" s="47" t="n">
        <f aca="false">AVERAGE(Table27857[[#This Row],[6Di Access to foreign television (cable/ satellite)]:[6Dii Access to foreign newspapers]])</f>
        <v>8.75</v>
      </c>
      <c r="AR146" s="47" t="n">
        <v>5</v>
      </c>
      <c r="AS146" s="42" t="n">
        <f aca="false">AVERAGE(AL146:AN146,AQ146:AR146)</f>
        <v>6.6</v>
      </c>
      <c r="AT146" s="42" t="n">
        <v>5</v>
      </c>
      <c r="AU146" s="42" t="n">
        <v>0</v>
      </c>
      <c r="AV146" s="42" t="n">
        <f aca="false">AVERAGE(Table27857[[#This Row],[7Ai Parental Authority: In marriage]:[7Aii Parental Authority: After divorce]])</f>
        <v>2.5</v>
      </c>
      <c r="AW146" s="42" t="n">
        <v>0</v>
      </c>
      <c r="AX146" s="42" t="n">
        <v>0</v>
      </c>
      <c r="AY146" s="42" t="n">
        <f aca="false">IFERROR(AVERAGE(AW146:AX146),"-")</f>
        <v>0</v>
      </c>
      <c r="AZ146" s="42" t="n">
        <v>10</v>
      </c>
      <c r="BA146" s="42" t="n">
        <f aca="false">AVERAGE(AV146,AZ146,AY146)</f>
        <v>4.16666666666667</v>
      </c>
      <c r="BB146" s="43" t="n">
        <f aca="false">AVERAGE(Table27857[[#This Row],[RULE OF LAW]],Table27857[[#This Row],[SECURITY &amp; SAFETY]],Table27857[[#This Row],[PERSONAL FREEDOM (minus Security &amp;Safety and Rule of Law)]],Table27857[[#This Row],[PERSONAL FREEDOM (minus Security &amp;Safety and Rule of Law)]])</f>
        <v>5.75184339275599</v>
      </c>
      <c r="BC146" s="44" t="n">
        <v>6.39</v>
      </c>
      <c r="BD146" s="45" t="n">
        <f aca="false">AVERAGE(Table27857[[#This Row],[PERSONAL FREEDOM]:[ECONOMIC FREEDOM]])</f>
        <v>6.070921696378</v>
      </c>
      <c r="BE146" s="61" t="n">
        <f aca="false">RANK(BF146,$BF$2:$BF$158)</f>
        <v>129</v>
      </c>
      <c r="BF146" s="30" t="n">
        <f aca="false">ROUND(BD146, 2)</f>
        <v>6.07</v>
      </c>
      <c r="BG146" s="43" t="n">
        <f aca="false">Table27857[[#This Row],[1 Rule of Law]]</f>
        <v>4.8015873015873</v>
      </c>
      <c r="BH146" s="43" t="n">
        <f aca="false">Table27857[[#This Row],[2 Security &amp; Safety]]</f>
        <v>7.73245293610333</v>
      </c>
      <c r="BI146" s="43" t="e">
        <f aca="false">AVERAGE(AS146,W146,AK146,BA146,Z146)</f>
        <v>#N/A</v>
      </c>
    </row>
    <row r="147" customFormat="false" ht="15" hidden="false" customHeight="true" outlineLevel="0" collapsed="false">
      <c r="A147" s="41" t="s">
        <v>191</v>
      </c>
      <c r="B147" s="42" t="n">
        <v>4.5</v>
      </c>
      <c r="C147" s="42" t="n">
        <v>5.2</v>
      </c>
      <c r="D147" s="42" t="n">
        <v>3.9</v>
      </c>
      <c r="E147" s="42" t="n">
        <v>4.56349206349206</v>
      </c>
      <c r="F147" s="42" t="n">
        <v>8.96</v>
      </c>
      <c r="G147" s="42" t="n">
        <v>10</v>
      </c>
      <c r="H147" s="42" t="n">
        <v>9.86668480108879</v>
      </c>
      <c r="I147" s="42" t="n">
        <v>5</v>
      </c>
      <c r="J147" s="42" t="n">
        <v>9.63116128301232</v>
      </c>
      <c r="K147" s="42" t="n">
        <v>9.48806963618096</v>
      </c>
      <c r="L147" s="42" t="n">
        <f aca="false">AVERAGE(Table27857[[#This Row],[2Bi Disappearance]:[2Bv Terrorism Injured ]])</f>
        <v>8.79718314405641</v>
      </c>
      <c r="M147" s="42" t="n">
        <v>10</v>
      </c>
      <c r="N147" s="42" t="n">
        <v>10</v>
      </c>
      <c r="O147" s="47" t="n">
        <v>10</v>
      </c>
      <c r="P147" s="47" t="n">
        <v>10</v>
      </c>
      <c r="Q147" s="47" t="n">
        <f aca="false">AVERAGE(Table27857[[#This Row],[2Ciii(a) Equal Inheritance Rights: Widows]:[2Ciii(b) Equal Inheritance Rights: Daughters]])</f>
        <v>10</v>
      </c>
      <c r="R147" s="47" t="n">
        <f aca="false">AVERAGE(M147:N147,Q147)</f>
        <v>10</v>
      </c>
      <c r="S147" s="42" t="n">
        <f aca="false">AVERAGE(F147,L147,R147)</f>
        <v>9.25239438135214</v>
      </c>
      <c r="T147" s="42" t="n">
        <v>10</v>
      </c>
      <c r="U147" s="42" t="n">
        <v>10</v>
      </c>
      <c r="V147" s="42" t="n">
        <v>10</v>
      </c>
      <c r="W147" s="42" t="n">
        <f aca="false">AVERAGE(T147:V147)</f>
        <v>10</v>
      </c>
      <c r="X147" s="42" t="n">
        <v>5</v>
      </c>
      <c r="Y147" s="42" t="n">
        <v>5</v>
      </c>
      <c r="Z147" s="42" t="n">
        <f aca="false">AVERAGE(Table27857[[#This Row],[4A Freedom to establish religious organizations]:[4B Autonomy of religious organizations]])</f>
        <v>5</v>
      </c>
      <c r="AA147" s="42" t="n">
        <v>7.5</v>
      </c>
      <c r="AB147" s="42" t="n">
        <v>7.5</v>
      </c>
      <c r="AC147" s="42" t="n">
        <v>5</v>
      </c>
      <c r="AD147" s="42" t="n">
        <v>7.5</v>
      </c>
      <c r="AE147" s="42" t="n">
        <v>5</v>
      </c>
      <c r="AF147" s="42" t="e">
        <f aca="false">AVERAGE(Table27857[[#This Row],[5Ci Political parties]:[5ciii educational, sporting and cultural organizations]])</f>
        <v>#N/A</v>
      </c>
      <c r="AG147" s="42" t="n">
        <v>7.5</v>
      </c>
      <c r="AH147" s="42" t="n">
        <v>7.5</v>
      </c>
      <c r="AI147" s="42" t="n">
        <v>7.5</v>
      </c>
      <c r="AJ147" s="42" t="e">
        <f aca="false">AVERAGE(Table27857[[#This Row],[5Di Political parties]:[5diii educational, sporting and cultural organizations5]])</f>
        <v>#N/A</v>
      </c>
      <c r="AK147" s="42" t="e">
        <f aca="false">AVERAGE(AA147,AB147,AF147,AJ147)</f>
        <v>#N/A</v>
      </c>
      <c r="AL147" s="42" t="n">
        <v>10</v>
      </c>
      <c r="AM147" s="47" t="n">
        <v>2.33333333333333</v>
      </c>
      <c r="AN147" s="47" t="n">
        <v>3.5</v>
      </c>
      <c r="AO147" s="47" t="n">
        <v>10</v>
      </c>
      <c r="AP147" s="47" t="n">
        <v>10</v>
      </c>
      <c r="AQ147" s="47" t="n">
        <f aca="false">AVERAGE(Table27857[[#This Row],[6Di Access to foreign television (cable/ satellite)]:[6Dii Access to foreign newspapers]])</f>
        <v>10</v>
      </c>
      <c r="AR147" s="47" t="n">
        <v>5</v>
      </c>
      <c r="AS147" s="42" t="n">
        <f aca="false">AVERAGE(AL147:AN147,AQ147:AR147)</f>
        <v>6.16666666666667</v>
      </c>
      <c r="AT147" s="42" t="n">
        <v>10</v>
      </c>
      <c r="AU147" s="42" t="n">
        <v>10</v>
      </c>
      <c r="AV147" s="42" t="n">
        <f aca="false">AVERAGE(Table27857[[#This Row],[7Ai Parental Authority: In marriage]:[7Aii Parental Authority: After divorce]])</f>
        <v>10</v>
      </c>
      <c r="AW147" s="42" t="n">
        <v>10</v>
      </c>
      <c r="AX147" s="42" t="n">
        <v>10</v>
      </c>
      <c r="AY147" s="42" t="n">
        <f aca="false">IFERROR(AVERAGE(AW147:AX147),"-")</f>
        <v>10</v>
      </c>
      <c r="AZ147" s="42" t="n">
        <v>10</v>
      </c>
      <c r="BA147" s="42" t="n">
        <f aca="false">AVERAGE(AV147,AZ147,AY147)</f>
        <v>10</v>
      </c>
      <c r="BB147" s="43" t="n">
        <f aca="false">AVERAGE(Table27857[[#This Row],[RULE OF LAW]],Table27857[[#This Row],[SECURITY &amp; SAFETY]],Table27857[[#This Row],[PERSONAL FREEDOM (minus Security &amp;Safety and Rule of Law)]],Table27857[[#This Row],[PERSONAL FREEDOM (minus Security &amp;Safety and Rule of Law)]])</f>
        <v>7.27897161121105</v>
      </c>
      <c r="BC147" s="44" t="n">
        <v>6.92</v>
      </c>
      <c r="BD147" s="45" t="n">
        <f aca="false">AVERAGE(Table27857[[#This Row],[PERSONAL FREEDOM]:[ECONOMIC FREEDOM]])</f>
        <v>7.09948580560553</v>
      </c>
      <c r="BE147" s="61" t="n">
        <f aca="false">RANK(BF147,$BF$2:$BF$158)</f>
        <v>61</v>
      </c>
      <c r="BF147" s="30" t="n">
        <f aca="false">ROUND(BD147, 2)</f>
        <v>7.1</v>
      </c>
      <c r="BG147" s="43" t="n">
        <f aca="false">Table27857[[#This Row],[1 Rule of Law]]</f>
        <v>4.56349206349206</v>
      </c>
      <c r="BH147" s="43" t="n">
        <f aca="false">Table27857[[#This Row],[2 Security &amp; Safety]]</f>
        <v>9.25239438135214</v>
      </c>
      <c r="BI147" s="43" t="e">
        <f aca="false">AVERAGE(AS147,W147,AK147,BA147,Z147)</f>
        <v>#N/A</v>
      </c>
    </row>
    <row r="148" customFormat="false" ht="15" hidden="false" customHeight="true" outlineLevel="0" collapsed="false">
      <c r="A148" s="41" t="s">
        <v>192</v>
      </c>
      <c r="B148" s="42" t="n">
        <v>2.3</v>
      </c>
      <c r="C148" s="42" t="n">
        <v>4.8</v>
      </c>
      <c r="D148" s="42" t="n">
        <v>3.6</v>
      </c>
      <c r="E148" s="42" t="n">
        <v>3.58730158730159</v>
      </c>
      <c r="F148" s="42" t="n">
        <v>5.72</v>
      </c>
      <c r="G148" s="42" t="n">
        <v>5</v>
      </c>
      <c r="H148" s="42" t="n">
        <v>9.08859047335886</v>
      </c>
      <c r="I148" s="42" t="n">
        <v>5</v>
      </c>
      <c r="J148" s="42" t="n">
        <v>10</v>
      </c>
      <c r="K148" s="42" t="n">
        <v>10</v>
      </c>
      <c r="L148" s="42" t="n">
        <f aca="false">AVERAGE(Table27857[[#This Row],[2Bi Disappearance]:[2Bv Terrorism Injured ]])</f>
        <v>7.81771809467177</v>
      </c>
      <c r="M148" s="42" t="n">
        <v>9.9</v>
      </c>
      <c r="N148" s="42" t="n">
        <v>7.5</v>
      </c>
      <c r="O148" s="47" t="n">
        <v>5</v>
      </c>
      <c r="P148" s="47" t="n">
        <v>5</v>
      </c>
      <c r="Q148" s="47" t="n">
        <f aca="false">AVERAGE(Table27857[[#This Row],[2Ciii(a) Equal Inheritance Rights: Widows]:[2Ciii(b) Equal Inheritance Rights: Daughters]])</f>
        <v>5</v>
      </c>
      <c r="R148" s="47" t="n">
        <f aca="false">AVERAGE(M148:N148,Q148)</f>
        <v>7.46666666666667</v>
      </c>
      <c r="S148" s="42" t="n">
        <f aca="false">AVERAGE(F148,L148,R148)</f>
        <v>7.00146158711281</v>
      </c>
      <c r="T148" s="42" t="n">
        <v>10</v>
      </c>
      <c r="U148" s="42" t="n">
        <v>10</v>
      </c>
      <c r="V148" s="42" t="n">
        <v>5</v>
      </c>
      <c r="W148" s="42" t="n">
        <f aca="false">AVERAGE(T148:V148)</f>
        <v>8.33333333333333</v>
      </c>
      <c r="X148" s="42" t="n">
        <v>7.5</v>
      </c>
      <c r="Y148" s="42" t="n">
        <v>5</v>
      </c>
      <c r="Z148" s="42" t="n">
        <f aca="false">AVERAGE(Table27857[[#This Row],[4A Freedom to establish religious organizations]:[4B Autonomy of religious organizations]])</f>
        <v>6.25</v>
      </c>
      <c r="AA148" s="42" t="n">
        <v>5</v>
      </c>
      <c r="AB148" s="42" t="n">
        <v>5</v>
      </c>
      <c r="AC148" s="42" t="n">
        <v>5</v>
      </c>
      <c r="AD148" s="42" t="n">
        <v>5</v>
      </c>
      <c r="AE148" s="42" t="n">
        <v>7.5</v>
      </c>
      <c r="AF148" s="42" t="e">
        <f aca="false">AVERAGE(Table27857[[#This Row],[5Ci Political parties]:[5ciii educational, sporting and cultural organizations]])</f>
        <v>#N/A</v>
      </c>
      <c r="AG148" s="42" t="n">
        <v>5</v>
      </c>
      <c r="AH148" s="42" t="n">
        <v>7.5</v>
      </c>
      <c r="AI148" s="42" t="n">
        <v>10</v>
      </c>
      <c r="AJ148" s="42" t="e">
        <f aca="false">AVERAGE(Table27857[[#This Row],[5Di Political parties]:[5diii educational, sporting and cultural organizations5]])</f>
        <v>#N/A</v>
      </c>
      <c r="AK148" s="42" t="e">
        <f aca="false">AVERAGE(AA148,AB148,AF148,AJ148)</f>
        <v>#N/A</v>
      </c>
      <c r="AL148" s="42" t="n">
        <v>10</v>
      </c>
      <c r="AM148" s="47" t="n">
        <v>3.66666666666667</v>
      </c>
      <c r="AN148" s="47" t="n">
        <v>4</v>
      </c>
      <c r="AO148" s="47" t="n">
        <v>10</v>
      </c>
      <c r="AP148" s="47" t="n">
        <v>7.5</v>
      </c>
      <c r="AQ148" s="47" t="n">
        <f aca="false">AVERAGE(Table27857[[#This Row],[6Di Access to foreign television (cable/ satellite)]:[6Dii Access to foreign newspapers]])</f>
        <v>8.75</v>
      </c>
      <c r="AR148" s="47" t="n">
        <v>7.5</v>
      </c>
      <c r="AS148" s="42" t="n">
        <f aca="false">AVERAGE(AL148:AN148,AQ148:AR148)</f>
        <v>6.78333333333333</v>
      </c>
      <c r="AT148" s="42" t="n">
        <v>5</v>
      </c>
      <c r="AU148" s="42" t="n">
        <v>5</v>
      </c>
      <c r="AV148" s="42" t="n">
        <f aca="false">AVERAGE(Table27857[[#This Row],[7Ai Parental Authority: In marriage]:[7Aii Parental Authority: After divorce]])</f>
        <v>5</v>
      </c>
      <c r="AW148" s="42" t="n">
        <v>0</v>
      </c>
      <c r="AX148" s="42" t="n">
        <v>0</v>
      </c>
      <c r="AY148" s="42" t="n">
        <f aca="false">IFERROR(AVERAGE(AW148:AX148),"-")</f>
        <v>0</v>
      </c>
      <c r="AZ148" s="42" t="n">
        <v>10</v>
      </c>
      <c r="BA148" s="42" t="n">
        <f aca="false">AVERAGE(AV148,AZ148,AY148)</f>
        <v>5</v>
      </c>
      <c r="BB148" s="43" t="n">
        <f aca="false">AVERAGE(Table27857[[#This Row],[RULE OF LAW]],Table27857[[#This Row],[SECURITY &amp; SAFETY]],Table27857[[#This Row],[PERSONAL FREEDOM (minus Security &amp;Safety and Rule of Law)]],Table27857[[#This Row],[PERSONAL FREEDOM (minus Security &amp;Safety and Rule of Law)]])</f>
        <v>5.8671907936036</v>
      </c>
      <c r="BC148" s="44" t="n">
        <v>7.3</v>
      </c>
      <c r="BD148" s="45" t="n">
        <f aca="false">AVERAGE(Table27857[[#This Row],[PERSONAL FREEDOM]:[ECONOMIC FREEDOM]])</f>
        <v>6.5835953968018</v>
      </c>
      <c r="BE148" s="61" t="n">
        <f aca="false">RANK(BF148,$BF$2:$BF$158)</f>
        <v>100</v>
      </c>
      <c r="BF148" s="30" t="n">
        <f aca="false">ROUND(BD148, 2)</f>
        <v>6.58</v>
      </c>
      <c r="BG148" s="43" t="n">
        <f aca="false">Table27857[[#This Row],[1 Rule of Law]]</f>
        <v>3.58730158730159</v>
      </c>
      <c r="BH148" s="43" t="n">
        <f aca="false">Table27857[[#This Row],[2 Security &amp; Safety]]</f>
        <v>7.00146158711281</v>
      </c>
      <c r="BI148" s="43" t="e">
        <f aca="false">AVERAGE(AS148,W148,AK148,BA148,Z148)</f>
        <v>#N/A</v>
      </c>
    </row>
    <row r="149" customFormat="false" ht="15" hidden="false" customHeight="true" outlineLevel="0" collapsed="false">
      <c r="A149" s="41" t="s">
        <v>193</v>
      </c>
      <c r="B149" s="42" t="n">
        <v>4.9</v>
      </c>
      <c r="C149" s="42" t="n">
        <v>5.2</v>
      </c>
      <c r="D149" s="42" t="n">
        <v>3.3</v>
      </c>
      <c r="E149" s="42" t="n">
        <v>4.45555555555556</v>
      </c>
      <c r="F149" s="42" t="n">
        <v>8.28</v>
      </c>
      <c r="G149" s="42" t="n">
        <v>10</v>
      </c>
      <c r="H149" s="42" t="n">
        <v>10</v>
      </c>
      <c r="I149" s="42" t="n">
        <v>2.5</v>
      </c>
      <c r="J149" s="42" t="n">
        <v>9.9926723177752</v>
      </c>
      <c r="K149" s="42" t="n">
        <v>9.98681017199536</v>
      </c>
      <c r="L149" s="42" t="n">
        <f aca="false">AVERAGE(Table27857[[#This Row],[2Bi Disappearance]:[2Bv Terrorism Injured ]])</f>
        <v>8.49589649795411</v>
      </c>
      <c r="M149" s="42" t="n">
        <v>10</v>
      </c>
      <c r="N149" s="42" t="n">
        <v>7.5</v>
      </c>
      <c r="O149" s="47" t="n">
        <v>10</v>
      </c>
      <c r="P149" s="47" t="n">
        <v>10</v>
      </c>
      <c r="Q149" s="47" t="n">
        <f aca="false">AVERAGE(Table27857[[#This Row],[2Ciii(a) Equal Inheritance Rights: Widows]:[2Ciii(b) Equal Inheritance Rights: Daughters]])</f>
        <v>10</v>
      </c>
      <c r="R149" s="47" t="n">
        <f aca="false">AVERAGE(M149:N149,Q149)</f>
        <v>9.16666666666667</v>
      </c>
      <c r="S149" s="42" t="n">
        <f aca="false">AVERAGE(F149,L149,R149)</f>
        <v>8.64752105487359</v>
      </c>
      <c r="T149" s="42" t="n">
        <v>10</v>
      </c>
      <c r="U149" s="42" t="n">
        <v>10</v>
      </c>
      <c r="V149" s="42" t="n">
        <v>10</v>
      </c>
      <c r="W149" s="42" t="n">
        <f aca="false">AVERAGE(T149:V149)</f>
        <v>10</v>
      </c>
      <c r="X149" s="42" t="n">
        <v>7.5</v>
      </c>
      <c r="Y149" s="42" t="n">
        <v>7.5</v>
      </c>
      <c r="Z149" s="42" t="n">
        <f aca="false">AVERAGE(Table27857[[#This Row],[4A Freedom to establish religious organizations]:[4B Autonomy of religious organizations]])</f>
        <v>7.5</v>
      </c>
      <c r="AA149" s="42" t="n">
        <v>7.5</v>
      </c>
      <c r="AB149" s="42" t="n">
        <v>7.5</v>
      </c>
      <c r="AC149" s="42" t="n">
        <v>5</v>
      </c>
      <c r="AD149" s="42" t="n">
        <v>7.5</v>
      </c>
      <c r="AE149" s="42" t="n">
        <v>7.5</v>
      </c>
      <c r="AF149" s="42" t="e">
        <f aca="false">AVERAGE(Table27857[[#This Row],[5Ci Political parties]:[5ciii educational, sporting and cultural organizations]])</f>
        <v>#N/A</v>
      </c>
      <c r="AG149" s="42" t="n">
        <v>5</v>
      </c>
      <c r="AH149" s="42" t="n">
        <v>7.5</v>
      </c>
      <c r="AI149" s="42" t="n">
        <v>7.5</v>
      </c>
      <c r="AJ149" s="42" t="e">
        <f aca="false">AVERAGE(Table27857[[#This Row],[5Di Political parties]:[5diii educational, sporting and cultural organizations5]])</f>
        <v>#N/A</v>
      </c>
      <c r="AK149" s="42" t="e">
        <f aca="false">AVERAGE(AA149,AB149,AF149,AJ149)</f>
        <v>#N/A</v>
      </c>
      <c r="AL149" s="42" t="n">
        <v>10</v>
      </c>
      <c r="AM149" s="47" t="n">
        <v>3.66666666666667</v>
      </c>
      <c r="AN149" s="47" t="n">
        <v>4</v>
      </c>
      <c r="AO149" s="47" t="n">
        <v>10</v>
      </c>
      <c r="AP149" s="47" t="n">
        <v>5</v>
      </c>
      <c r="AQ149" s="47" t="n">
        <f aca="false">AVERAGE(Table27857[[#This Row],[6Di Access to foreign television (cable/ satellite)]:[6Dii Access to foreign newspapers]])</f>
        <v>7.5</v>
      </c>
      <c r="AR149" s="47" t="n">
        <v>10</v>
      </c>
      <c r="AS149" s="42" t="n">
        <f aca="false">AVERAGE(AL149:AN149,AQ149:AR149)</f>
        <v>7.03333333333333</v>
      </c>
      <c r="AT149" s="42" t="n">
        <v>10</v>
      </c>
      <c r="AU149" s="42" t="n">
        <v>10</v>
      </c>
      <c r="AV149" s="42" t="n">
        <f aca="false">AVERAGE(Table27857[[#This Row],[7Ai Parental Authority: In marriage]:[7Aii Parental Authority: After divorce]])</f>
        <v>10</v>
      </c>
      <c r="AW149" s="42" t="n">
        <v>10</v>
      </c>
      <c r="AX149" s="42" t="n">
        <v>10</v>
      </c>
      <c r="AY149" s="42" t="n">
        <f aca="false">IFERROR(AVERAGE(AW149:AX149),"-")</f>
        <v>10</v>
      </c>
      <c r="AZ149" s="42" t="n">
        <v>10</v>
      </c>
      <c r="BA149" s="42" t="n">
        <f aca="false">AVERAGE(AV149,AZ149,AY149)</f>
        <v>10</v>
      </c>
      <c r="BB149" s="43" t="n">
        <f aca="false">AVERAGE(Table27857[[#This Row],[RULE OF LAW]],Table27857[[#This Row],[SECURITY &amp; SAFETY]],Table27857[[#This Row],[PERSONAL FREEDOM (minus Security &amp;Safety and Rule of Law)]],Table27857[[#This Row],[PERSONAL FREEDOM (minus Security &amp;Safety and Rule of Law)]])</f>
        <v>7.43743581927395</v>
      </c>
      <c r="BC149" s="44" t="n">
        <v>6.2</v>
      </c>
      <c r="BD149" s="45" t="n">
        <f aca="false">AVERAGE(Table27857[[#This Row],[PERSONAL FREEDOM]:[ECONOMIC FREEDOM]])</f>
        <v>6.81871790963698</v>
      </c>
      <c r="BE149" s="61" t="n">
        <f aca="false">RANK(BF149,$BF$2:$BF$158)</f>
        <v>84</v>
      </c>
      <c r="BF149" s="30" t="n">
        <f aca="false">ROUND(BD149, 2)</f>
        <v>6.82</v>
      </c>
      <c r="BG149" s="43" t="n">
        <f aca="false">Table27857[[#This Row],[1 Rule of Law]]</f>
        <v>4.45555555555556</v>
      </c>
      <c r="BH149" s="43" t="n">
        <f aca="false">Table27857[[#This Row],[2 Security &amp; Safety]]</f>
        <v>8.64752105487359</v>
      </c>
      <c r="BI149" s="43" t="e">
        <f aca="false">AVERAGE(AS149,W149,AK149,BA149,Z149)</f>
        <v>#N/A</v>
      </c>
    </row>
    <row r="150" customFormat="false" ht="15" hidden="false" customHeight="true" outlineLevel="0" collapsed="false">
      <c r="A150" s="41" t="s">
        <v>194</v>
      </c>
      <c r="B150" s="42" t="n">
        <v>6.6</v>
      </c>
      <c r="C150" s="42" t="n">
        <v>5.9</v>
      </c>
      <c r="D150" s="42" t="n">
        <v>7.8</v>
      </c>
      <c r="E150" s="42" t="n">
        <v>6.75079365079365</v>
      </c>
      <c r="F150" s="42" t="n">
        <v>8.96</v>
      </c>
      <c r="G150" s="42" t="n">
        <v>10</v>
      </c>
      <c r="H150" s="42" t="n">
        <v>10</v>
      </c>
      <c r="I150" s="42" t="n">
        <v>10</v>
      </c>
      <c r="J150" s="42" t="n">
        <v>10</v>
      </c>
      <c r="K150" s="42" t="n">
        <v>10</v>
      </c>
      <c r="L150" s="42" t="n">
        <f aca="false">AVERAGE(Table27857[[#This Row],[2Bi Disappearance]:[2Bv Terrorism Injured ]])</f>
        <v>10</v>
      </c>
      <c r="M150" s="42" t="n">
        <v>10</v>
      </c>
      <c r="N150" s="42" t="n">
        <v>7.5</v>
      </c>
      <c r="O150" s="47" t="n">
        <v>0</v>
      </c>
      <c r="P150" s="47" t="n">
        <v>0</v>
      </c>
      <c r="Q150" s="47" t="n">
        <f aca="false">AVERAGE(Table27857[[#This Row],[2Ciii(a) Equal Inheritance Rights: Widows]:[2Ciii(b) Equal Inheritance Rights: Daughters]])</f>
        <v>0</v>
      </c>
      <c r="R150" s="47" t="n">
        <f aca="false">AVERAGE(M150:N150,Q150)</f>
        <v>5.83333333333333</v>
      </c>
      <c r="S150" s="42" t="n">
        <f aca="false">AVERAGE(F150,L150,R150)</f>
        <v>8.26444444444445</v>
      </c>
      <c r="T150" s="42" t="n">
        <v>0</v>
      </c>
      <c r="U150" s="42" t="n">
        <v>5</v>
      </c>
      <c r="V150" s="42" t="n">
        <v>0</v>
      </c>
      <c r="W150" s="42" t="n">
        <f aca="false">AVERAGE(T150:V150)</f>
        <v>1.66666666666667</v>
      </c>
      <c r="X150" s="42" t="n">
        <v>0</v>
      </c>
      <c r="Y150" s="42" t="n">
        <v>5</v>
      </c>
      <c r="Z150" s="42" t="n">
        <f aca="false">AVERAGE(Table27857[[#This Row],[4A Freedom to establish religious organizations]:[4B Autonomy of religious organizations]])</f>
        <v>2.5</v>
      </c>
      <c r="AA150" s="42" t="n">
        <v>0</v>
      </c>
      <c r="AB150" s="42" t="n">
        <v>0</v>
      </c>
      <c r="AC150" s="42" t="n">
        <v>0</v>
      </c>
      <c r="AD150" s="42" t="n">
        <v>0</v>
      </c>
      <c r="AE150" s="42" t="n">
        <v>5</v>
      </c>
      <c r="AF150" s="42" t="e">
        <f aca="false">AVERAGE(Table27857[[#This Row],[5Ci Political parties]:[5ciii educational, sporting and cultural organizations]])</f>
        <v>#N/A</v>
      </c>
      <c r="AG150" s="42" t="n">
        <v>0</v>
      </c>
      <c r="AH150" s="42" t="n">
        <v>0</v>
      </c>
      <c r="AI150" s="42" t="n">
        <v>2.5</v>
      </c>
      <c r="AJ150" s="42" t="e">
        <f aca="false">AVERAGE(Table27857[[#This Row],[5Di Political parties]:[5diii educational, sporting and cultural organizations5]])</f>
        <v>#N/A</v>
      </c>
      <c r="AK150" s="42" t="e">
        <f aca="false">AVERAGE(AA150,AB150,AF150,AJ150)</f>
        <v>#N/A</v>
      </c>
      <c r="AL150" s="42" t="n">
        <v>10</v>
      </c>
      <c r="AM150" s="47" t="n">
        <v>1.66666666666667</v>
      </c>
      <c r="AN150" s="47" t="n">
        <v>3</v>
      </c>
      <c r="AO150" s="47" t="n">
        <v>5</v>
      </c>
      <c r="AP150" s="47" t="n">
        <v>7.5</v>
      </c>
      <c r="AQ150" s="47" t="n">
        <f aca="false">AVERAGE(Table27857[[#This Row],[6Di Access to foreign television (cable/ satellite)]:[6Dii Access to foreign newspapers]])</f>
        <v>6.25</v>
      </c>
      <c r="AR150" s="47" t="n">
        <v>2.5</v>
      </c>
      <c r="AS150" s="42" t="n">
        <f aca="false">AVERAGE(AL150:AN150,AQ150:AR150)</f>
        <v>4.68333333333333</v>
      </c>
      <c r="AT150" s="42" t="n">
        <v>0</v>
      </c>
      <c r="AU150" s="42" t="n">
        <v>0</v>
      </c>
      <c r="AV150" s="42" t="n">
        <f aca="false">AVERAGE(Table27857[[#This Row],[7Ai Parental Authority: In marriage]:[7Aii Parental Authority: After divorce]])</f>
        <v>0</v>
      </c>
      <c r="AW150" s="42" t="n">
        <v>0</v>
      </c>
      <c r="AX150" s="42" t="n">
        <v>0</v>
      </c>
      <c r="AY150" s="42" t="n">
        <f aca="false">IFERROR(AVERAGE(AW150:AX150),"-")</f>
        <v>0</v>
      </c>
      <c r="AZ150" s="42" t="n">
        <v>0</v>
      </c>
      <c r="BA150" s="42" t="n">
        <f aca="false">AVERAGE(AV150,AZ150,AY150)</f>
        <v>0</v>
      </c>
      <c r="BB150" s="43" t="n">
        <f aca="false">AVERAGE(Table27857[[#This Row],[RULE OF LAW]],Table27857[[#This Row],[SECURITY &amp; SAFETY]],Table27857[[#This Row],[PERSONAL FREEDOM (minus Security &amp;Safety and Rule of Law)]],Table27857[[#This Row],[PERSONAL FREEDOM (minus Security &amp;Safety and Rule of Law)]])</f>
        <v>4.70130952380952</v>
      </c>
      <c r="BC150" s="44" t="n">
        <v>8.15</v>
      </c>
      <c r="BD150" s="45" t="n">
        <f aca="false">AVERAGE(Table27857[[#This Row],[PERSONAL FREEDOM]:[ECONOMIC FREEDOM]])</f>
        <v>6.42565476190476</v>
      </c>
      <c r="BE150" s="61" t="n">
        <f aca="false">RANK(BF150,$BF$2:$BF$158)</f>
        <v>110</v>
      </c>
      <c r="BF150" s="30" t="n">
        <f aca="false">ROUND(BD150, 2)</f>
        <v>6.43</v>
      </c>
      <c r="BG150" s="43" t="n">
        <f aca="false">Table27857[[#This Row],[1 Rule of Law]]</f>
        <v>6.75079365079365</v>
      </c>
      <c r="BH150" s="43" t="n">
        <f aca="false">Table27857[[#This Row],[2 Security &amp; Safety]]</f>
        <v>8.26444444444445</v>
      </c>
      <c r="BI150" s="43" t="e">
        <f aca="false">AVERAGE(AS150,W150,AK150,BA150,Z150)</f>
        <v>#N/A</v>
      </c>
    </row>
    <row r="151" customFormat="false" ht="15" hidden="false" customHeight="true" outlineLevel="0" collapsed="false">
      <c r="A151" s="41" t="s">
        <v>195</v>
      </c>
      <c r="B151" s="42" t="n">
        <v>7.8</v>
      </c>
      <c r="C151" s="42" t="n">
        <v>7.2</v>
      </c>
      <c r="D151" s="42" t="n">
        <v>7.2</v>
      </c>
      <c r="E151" s="42" t="n">
        <v>7.42063492063492</v>
      </c>
      <c r="F151" s="42" t="n">
        <v>9.6</v>
      </c>
      <c r="G151" s="42" t="n">
        <v>10</v>
      </c>
      <c r="H151" s="42" t="n">
        <v>10</v>
      </c>
      <c r="I151" s="42" t="n">
        <v>10</v>
      </c>
      <c r="J151" s="42" t="n">
        <v>9.97920136756</v>
      </c>
      <c r="K151" s="42" t="n">
        <v>9.800333128576</v>
      </c>
      <c r="L151" s="42" t="n">
        <f aca="false">AVERAGE(Table27857[[#This Row],[2Bi Disappearance]:[2Bv Terrorism Injured ]])</f>
        <v>9.9559068992272</v>
      </c>
      <c r="M151" s="42" t="n">
        <v>10</v>
      </c>
      <c r="N151" s="42" t="n">
        <v>10</v>
      </c>
      <c r="O151" s="47" t="n">
        <v>10</v>
      </c>
      <c r="P151" s="47" t="n">
        <v>10</v>
      </c>
      <c r="Q151" s="47" t="n">
        <f aca="false">AVERAGE(Table27857[[#This Row],[2Ciii(a) Equal Inheritance Rights: Widows]:[2Ciii(b) Equal Inheritance Rights: Daughters]])</f>
        <v>10</v>
      </c>
      <c r="R151" s="47" t="n">
        <f aca="false">AVERAGE(M151:N151,Q151)</f>
        <v>10</v>
      </c>
      <c r="S151" s="42" t="n">
        <f aca="false">AVERAGE(F151,L151,R151)</f>
        <v>9.85196896640907</v>
      </c>
      <c r="T151" s="42" t="n">
        <v>10</v>
      </c>
      <c r="U151" s="42" t="n">
        <v>10</v>
      </c>
      <c r="V151" s="42" t="n">
        <v>10</v>
      </c>
      <c r="W151" s="42" t="n">
        <f aca="false">AVERAGE(T151:V151)</f>
        <v>10</v>
      </c>
      <c r="X151" s="42" t="n">
        <v>10</v>
      </c>
      <c r="Y151" s="42" t="n">
        <v>10</v>
      </c>
      <c r="Z151" s="42" t="n">
        <f aca="false">AVERAGE(Table27857[[#This Row],[4A Freedom to establish religious organizations]:[4B Autonomy of religious organizations]])</f>
        <v>10</v>
      </c>
      <c r="AA151" s="42" t="n">
        <v>10</v>
      </c>
      <c r="AB151" s="42" t="n">
        <v>10</v>
      </c>
      <c r="AC151" s="42" t="n">
        <v>10</v>
      </c>
      <c r="AD151" s="42" t="n">
        <v>10</v>
      </c>
      <c r="AE151" s="42" t="n">
        <v>10</v>
      </c>
      <c r="AF151" s="42" t="e">
        <f aca="false">AVERAGE(Table27857[[#This Row],[5Ci Political parties]:[5ciii educational, sporting and cultural organizations]])</f>
        <v>#N/A</v>
      </c>
      <c r="AG151" s="42" t="n">
        <v>10</v>
      </c>
      <c r="AH151" s="42" t="n">
        <v>10</v>
      </c>
      <c r="AI151" s="42" t="n">
        <v>10</v>
      </c>
      <c r="AJ151" s="42" t="e">
        <f aca="false">AVERAGE(Table27857[[#This Row],[5Di Political parties]:[5diii educational, sporting and cultural organizations5]])</f>
        <v>#N/A</v>
      </c>
      <c r="AK151" s="42" t="e">
        <f aca="false">AVERAGE(AA151,AB151,AF151,AJ151)</f>
        <v>#N/A</v>
      </c>
      <c r="AL151" s="42" t="n">
        <v>10</v>
      </c>
      <c r="AM151" s="47" t="n">
        <v>7.33333333333333</v>
      </c>
      <c r="AN151" s="47" t="n">
        <v>7.5</v>
      </c>
      <c r="AO151" s="47" t="n">
        <v>10</v>
      </c>
      <c r="AP151" s="47" t="n">
        <v>10</v>
      </c>
      <c r="AQ151" s="47" t="n">
        <f aca="false">AVERAGE(Table27857[[#This Row],[6Di Access to foreign television (cable/ satellite)]:[6Dii Access to foreign newspapers]])</f>
        <v>10</v>
      </c>
      <c r="AR151" s="47" t="n">
        <v>10</v>
      </c>
      <c r="AS151" s="42" t="n">
        <f aca="false">AVERAGE(AL151:AN151,AQ151:AR151)</f>
        <v>8.96666666666667</v>
      </c>
      <c r="AT151" s="42" t="n">
        <v>10</v>
      </c>
      <c r="AU151" s="42" t="n">
        <v>10</v>
      </c>
      <c r="AV151" s="42" t="n">
        <f aca="false">AVERAGE(Table27857[[#This Row],[7Ai Parental Authority: In marriage]:[7Aii Parental Authority: After divorce]])</f>
        <v>10</v>
      </c>
      <c r="AW151" s="42" t="n">
        <v>10</v>
      </c>
      <c r="AX151" s="42" t="n">
        <v>10</v>
      </c>
      <c r="AY151" s="42" t="n">
        <f aca="false">IFERROR(AVERAGE(AW151:AX151),"-")</f>
        <v>10</v>
      </c>
      <c r="AZ151" s="42" t="n">
        <v>10</v>
      </c>
      <c r="BA151" s="42" t="n">
        <f aca="false">AVERAGE(AV151,AZ151,AY151)</f>
        <v>10</v>
      </c>
      <c r="BB151" s="43" t="n">
        <f aca="false">AVERAGE(Table27857[[#This Row],[RULE OF LAW]],Table27857[[#This Row],[SECURITY &amp; SAFETY]],Table27857[[#This Row],[PERSONAL FREEDOM (minus Security &amp;Safety and Rule of Law)]],Table27857[[#This Row],[PERSONAL FREEDOM (minus Security &amp;Safety and Rule of Law)]])</f>
        <v>9.21481763842766</v>
      </c>
      <c r="BC151" s="44" t="n">
        <v>7.87</v>
      </c>
      <c r="BD151" s="45" t="n">
        <f aca="false">AVERAGE(Table27857[[#This Row],[PERSONAL FREEDOM]:[ECONOMIC FREEDOM]])</f>
        <v>8.54240881921383</v>
      </c>
      <c r="BE151" s="61" t="n">
        <f aca="false">RANK(BF151,$BF$2:$BF$158)</f>
        <v>7</v>
      </c>
      <c r="BF151" s="30" t="n">
        <f aca="false">ROUND(BD151, 2)</f>
        <v>8.54</v>
      </c>
      <c r="BG151" s="43" t="n">
        <f aca="false">Table27857[[#This Row],[1 Rule of Law]]</f>
        <v>7.42063492063492</v>
      </c>
      <c r="BH151" s="43" t="n">
        <f aca="false">Table27857[[#This Row],[2 Security &amp; Safety]]</f>
        <v>9.85196896640907</v>
      </c>
      <c r="BI151" s="43" t="e">
        <f aca="false">AVERAGE(AS151,W151,AK151,BA151,Z151)</f>
        <v>#N/A</v>
      </c>
    </row>
    <row r="152" customFormat="false" ht="15" hidden="false" customHeight="true" outlineLevel="0" collapsed="false">
      <c r="A152" s="41" t="s">
        <v>196</v>
      </c>
      <c r="B152" s="42" t="n">
        <v>6.9</v>
      </c>
      <c r="C152" s="42" t="n">
        <v>6.1</v>
      </c>
      <c r="D152" s="42" t="n">
        <v>6.5</v>
      </c>
      <c r="E152" s="42" t="n">
        <v>6.47936507936508</v>
      </c>
      <c r="F152" s="42" t="n">
        <v>8.12</v>
      </c>
      <c r="G152" s="42" t="n">
        <v>10</v>
      </c>
      <c r="H152" s="42" t="n">
        <v>9.96313820638725</v>
      </c>
      <c r="I152" s="42" t="n">
        <v>10</v>
      </c>
      <c r="J152" s="42" t="n">
        <v>9.99368083538067</v>
      </c>
      <c r="K152" s="42" t="n">
        <v>9.83127830466393</v>
      </c>
      <c r="L152" s="42" t="n">
        <f aca="false">AVERAGE(Table27857[[#This Row],[2Bi Disappearance]:[2Bv Terrorism Injured ]])</f>
        <v>9.95761946928637</v>
      </c>
      <c r="M152" s="42" t="n">
        <v>10</v>
      </c>
      <c r="N152" s="42" t="n">
        <v>10</v>
      </c>
      <c r="O152" s="47" t="n">
        <v>10</v>
      </c>
      <c r="P152" s="47" t="n">
        <v>10</v>
      </c>
      <c r="Q152" s="47" t="n">
        <f aca="false">AVERAGE(Table27857[[#This Row],[2Ciii(a) Equal Inheritance Rights: Widows]:[2Ciii(b) Equal Inheritance Rights: Daughters]])</f>
        <v>10</v>
      </c>
      <c r="R152" s="47" t="n">
        <f aca="false">AVERAGE(M152:N152,Q152)</f>
        <v>10</v>
      </c>
      <c r="S152" s="42" t="n">
        <f aca="false">AVERAGE(F152,L152,R152)</f>
        <v>9.35920648976212</v>
      </c>
      <c r="T152" s="42" t="n">
        <v>5</v>
      </c>
      <c r="U152" s="42" t="n">
        <v>10</v>
      </c>
      <c r="V152" s="42" t="n">
        <v>10</v>
      </c>
      <c r="W152" s="42" t="n">
        <f aca="false">AVERAGE(T152:V152)</f>
        <v>8.33333333333333</v>
      </c>
      <c r="X152" s="42" t="n">
        <v>10</v>
      </c>
      <c r="Y152" s="42" t="n">
        <v>10</v>
      </c>
      <c r="Z152" s="42" t="n">
        <f aca="false">AVERAGE(Table27857[[#This Row],[4A Freedom to establish religious organizations]:[4B Autonomy of religious organizations]])</f>
        <v>10</v>
      </c>
      <c r="AA152" s="42" t="n">
        <v>10</v>
      </c>
      <c r="AB152" s="42" t="n">
        <v>10</v>
      </c>
      <c r="AC152" s="42" t="n">
        <v>10</v>
      </c>
      <c r="AD152" s="42" t="n">
        <v>10</v>
      </c>
      <c r="AE152" s="42" t="n">
        <v>10</v>
      </c>
      <c r="AF152" s="42" t="e">
        <f aca="false">AVERAGE(Table27857[[#This Row],[5Ci Political parties]:[5ciii educational, sporting and cultural organizations]])</f>
        <v>#N/A</v>
      </c>
      <c r="AG152" s="42" t="n">
        <v>10</v>
      </c>
      <c r="AH152" s="42" t="n">
        <v>10</v>
      </c>
      <c r="AI152" s="42" t="n">
        <v>10</v>
      </c>
      <c r="AJ152" s="42" t="e">
        <f aca="false">AVERAGE(Table27857[[#This Row],[5Di Political parties]:[5diii educational, sporting and cultural organizations5]])</f>
        <v>#N/A</v>
      </c>
      <c r="AK152" s="42" t="e">
        <f aca="false">AVERAGE(AA152,AB152,AF152,AJ152)</f>
        <v>#N/A</v>
      </c>
      <c r="AL152" s="42" t="n">
        <v>10</v>
      </c>
      <c r="AM152" s="47" t="n">
        <v>8</v>
      </c>
      <c r="AN152" s="47" t="n">
        <v>7.5</v>
      </c>
      <c r="AO152" s="47" t="n">
        <v>10</v>
      </c>
      <c r="AP152" s="47" t="n">
        <v>10</v>
      </c>
      <c r="AQ152" s="47" t="n">
        <f aca="false">AVERAGE(Table27857[[#This Row],[6Di Access to foreign television (cable/ satellite)]:[6Dii Access to foreign newspapers]])</f>
        <v>10</v>
      </c>
      <c r="AR152" s="47" t="n">
        <v>10</v>
      </c>
      <c r="AS152" s="42" t="n">
        <f aca="false">AVERAGE(AL152:AN152,AQ152:AR152)</f>
        <v>9.1</v>
      </c>
      <c r="AT152" s="42" t="n">
        <v>10</v>
      </c>
      <c r="AU152" s="42" t="n">
        <v>10</v>
      </c>
      <c r="AV152" s="42" t="n">
        <f aca="false">AVERAGE(Table27857[[#This Row],[7Ai Parental Authority: In marriage]:[7Aii Parental Authority: After divorce]])</f>
        <v>10</v>
      </c>
      <c r="AW152" s="42" t="n">
        <v>10</v>
      </c>
      <c r="AX152" s="42" t="n">
        <v>10</v>
      </c>
      <c r="AY152" s="42" t="n">
        <f aca="false">IFERROR(AVERAGE(AW152:AX152),"-")</f>
        <v>10</v>
      </c>
      <c r="AZ152" s="42" t="n">
        <v>10</v>
      </c>
      <c r="BA152" s="42" t="n">
        <f aca="false">AVERAGE(AV152,AZ152,AY152)</f>
        <v>10</v>
      </c>
      <c r="BB152" s="43" t="n">
        <f aca="false">AVERAGE(Table27857[[#This Row],[RULE OF LAW]],Table27857[[#This Row],[SECURITY &amp; SAFETY]],Table27857[[#This Row],[PERSONAL FREEDOM (minus Security &amp;Safety and Rule of Law)]],Table27857[[#This Row],[PERSONAL FREEDOM (minus Security &amp;Safety and Rule of Law)]])</f>
        <v>8.70297622561514</v>
      </c>
      <c r="BC152" s="44" t="n">
        <v>7.73</v>
      </c>
      <c r="BD152" s="45" t="n">
        <f aca="false">AVERAGE(Table27857[[#This Row],[PERSONAL FREEDOM]:[ECONOMIC FREEDOM]])</f>
        <v>8.21648811280757</v>
      </c>
      <c r="BE152" s="61" t="n">
        <f aca="false">RANK(BF152,$BF$2:$BF$158)</f>
        <v>19</v>
      </c>
      <c r="BF152" s="30" t="n">
        <f aca="false">ROUND(BD152, 2)</f>
        <v>8.22</v>
      </c>
      <c r="BG152" s="43" t="n">
        <f aca="false">Table27857[[#This Row],[1 Rule of Law]]</f>
        <v>6.47936507936508</v>
      </c>
      <c r="BH152" s="43" t="n">
        <f aca="false">Table27857[[#This Row],[2 Security &amp; Safety]]</f>
        <v>9.35920648976212</v>
      </c>
      <c r="BI152" s="43" t="e">
        <f aca="false">AVERAGE(AS152,W152,AK152,BA152,Z152)</f>
        <v>#N/A</v>
      </c>
    </row>
    <row r="153" customFormat="false" ht="15" hidden="false" customHeight="true" outlineLevel="0" collapsed="false">
      <c r="A153" s="41" t="s">
        <v>197</v>
      </c>
      <c r="B153" s="42" t="n">
        <v>7.1</v>
      </c>
      <c r="C153" s="42" t="n">
        <v>7</v>
      </c>
      <c r="D153" s="42" t="n">
        <v>4.7</v>
      </c>
      <c r="E153" s="42" t="n">
        <v>6.26984126984127</v>
      </c>
      <c r="F153" s="42" t="n">
        <v>6.84</v>
      </c>
      <c r="G153" s="42" t="n">
        <v>10</v>
      </c>
      <c r="H153" s="42" t="n">
        <v>10</v>
      </c>
      <c r="I153" s="42" t="n">
        <v>10</v>
      </c>
      <c r="J153" s="42" t="n">
        <v>10</v>
      </c>
      <c r="K153" s="42" t="n">
        <v>10</v>
      </c>
      <c r="L153" s="42" t="n">
        <f aca="false">AVERAGE(Table27857[[#This Row],[2Bi Disappearance]:[2Bv Terrorism Injured ]])</f>
        <v>10</v>
      </c>
      <c r="M153" s="42" t="n">
        <v>10</v>
      </c>
      <c r="N153" s="42" t="n">
        <v>10</v>
      </c>
      <c r="O153" s="47" t="n">
        <v>5</v>
      </c>
      <c r="P153" s="47" t="n">
        <v>5</v>
      </c>
      <c r="Q153" s="47" t="n">
        <f aca="false">AVERAGE(Table27857[[#This Row],[2Ciii(a) Equal Inheritance Rights: Widows]:[2Ciii(b) Equal Inheritance Rights: Daughters]])</f>
        <v>5</v>
      </c>
      <c r="R153" s="47" t="n">
        <f aca="false">AVERAGE(M153:N153,Q153)</f>
        <v>8.33333333333333</v>
      </c>
      <c r="S153" s="42" t="n">
        <f aca="false">AVERAGE(F153,L153,R153)</f>
        <v>8.39111111111111</v>
      </c>
      <c r="T153" s="42" t="n">
        <v>10</v>
      </c>
      <c r="U153" s="42" t="n">
        <v>10</v>
      </c>
      <c r="V153" s="42" t="n">
        <v>10</v>
      </c>
      <c r="W153" s="42" t="n">
        <f aca="false">AVERAGE(T153:V153)</f>
        <v>10</v>
      </c>
      <c r="X153" s="42" t="n">
        <v>10</v>
      </c>
      <c r="Y153" s="42" t="n">
        <v>10</v>
      </c>
      <c r="Z153" s="42" t="n">
        <f aca="false">AVERAGE(Table27857[[#This Row],[4A Freedom to establish religious organizations]:[4B Autonomy of religious organizations]])</f>
        <v>10</v>
      </c>
      <c r="AA153" s="42" t="n">
        <v>10</v>
      </c>
      <c r="AB153" s="42" t="n">
        <v>10</v>
      </c>
      <c r="AC153" s="42" t="n">
        <v>7.5</v>
      </c>
      <c r="AD153" s="42" t="n">
        <v>7.5</v>
      </c>
      <c r="AE153" s="42" t="n">
        <v>7.5</v>
      </c>
      <c r="AF153" s="42" t="e">
        <f aca="false">AVERAGE(Table27857[[#This Row],[5Ci Political parties]:[5ciii educational, sporting and cultural organizations]])</f>
        <v>#N/A</v>
      </c>
      <c r="AG153" s="42" t="n">
        <v>10</v>
      </c>
      <c r="AH153" s="42" t="n">
        <v>7.5</v>
      </c>
      <c r="AI153" s="42" t="n">
        <v>7.5</v>
      </c>
      <c r="AJ153" s="42" t="e">
        <f aca="false">AVERAGE(Table27857[[#This Row],[5Di Political parties]:[5diii educational, sporting and cultural organizations5]])</f>
        <v>#N/A</v>
      </c>
      <c r="AK153" s="42" t="e">
        <f aca="false">AVERAGE(AA153,AB153,AF153,AJ153)</f>
        <v>#N/A</v>
      </c>
      <c r="AL153" s="42" t="n">
        <v>10</v>
      </c>
      <c r="AM153" s="58" t="n">
        <v>7.33333333333333</v>
      </c>
      <c r="AN153" s="42" t="n">
        <v>7.5</v>
      </c>
      <c r="AO153" s="42" t="n">
        <v>10</v>
      </c>
      <c r="AP153" s="42" t="n">
        <v>10</v>
      </c>
      <c r="AQ153" s="47" t="n">
        <f aca="false">AVERAGE(Table27857[[#This Row],[6Di Access to foreign television (cable/ satellite)]:[6Dii Access to foreign newspapers]])</f>
        <v>10</v>
      </c>
      <c r="AR153" s="42" t="n">
        <v>10</v>
      </c>
      <c r="AS153" s="42" t="n">
        <f aca="false">AVERAGE(AL153:AN153,AQ153:AR153)</f>
        <v>8.96666666666667</v>
      </c>
      <c r="AT153" s="42" t="n">
        <v>10</v>
      </c>
      <c r="AU153" s="42" t="n">
        <v>10</v>
      </c>
      <c r="AV153" s="42" t="n">
        <f aca="false">AVERAGE(Table27857[[#This Row],[7Ai Parental Authority: In marriage]:[7Aii Parental Authority: After divorce]])</f>
        <v>10</v>
      </c>
      <c r="AW153" s="42" t="n">
        <v>10</v>
      </c>
      <c r="AX153" s="42" t="n">
        <v>10</v>
      </c>
      <c r="AY153" s="42" t="n">
        <f aca="false">IFERROR(AVERAGE(AW153:AX153),"-")</f>
        <v>10</v>
      </c>
      <c r="AZ153" s="42" t="n">
        <v>10</v>
      </c>
      <c r="BA153" s="42" t="n">
        <f aca="false">AVERAGE(AV153,AZ153,AY153)</f>
        <v>10</v>
      </c>
      <c r="BB153" s="43" t="n">
        <f aca="false">AVERAGE(Table27857[[#This Row],[RULE OF LAW]],Table27857[[#This Row],[SECURITY &amp; SAFETY]],Table27857[[#This Row],[PERSONAL FREEDOM (minus Security &amp;Safety and Rule of Law)]],Table27857[[#This Row],[PERSONAL FREEDOM (minus Security &amp;Safety and Rule of Law)]])</f>
        <v>8.4577380952381</v>
      </c>
      <c r="BC153" s="44" t="n">
        <v>7.18</v>
      </c>
      <c r="BD153" s="45" t="n">
        <f aca="false">AVERAGE(Table27857[[#This Row],[PERSONAL FREEDOM]:[ECONOMIC FREEDOM]])</f>
        <v>7.81886904761905</v>
      </c>
      <c r="BE153" s="61" t="n">
        <f aca="false">RANK(BF153,$BF$2:$BF$158)</f>
        <v>38</v>
      </c>
      <c r="BF153" s="30" t="n">
        <f aca="false">ROUND(BD153, 2)</f>
        <v>7.82</v>
      </c>
      <c r="BG153" s="43" t="n">
        <f aca="false">Table27857[[#This Row],[1 Rule of Law]]</f>
        <v>6.26984126984127</v>
      </c>
      <c r="BH153" s="43" t="n">
        <f aca="false">Table27857[[#This Row],[2 Security &amp; Safety]]</f>
        <v>8.39111111111111</v>
      </c>
      <c r="BI153" s="43" t="e">
        <f aca="false">AVERAGE(AS153,W153,AK153,BA153,Z153)</f>
        <v>#N/A</v>
      </c>
    </row>
    <row r="154" customFormat="false" ht="15" hidden="false" customHeight="true" outlineLevel="0" collapsed="false">
      <c r="A154" s="41" t="s">
        <v>198</v>
      </c>
      <c r="B154" s="42" t="n">
        <v>2.5</v>
      </c>
      <c r="C154" s="42" t="n">
        <v>3.3</v>
      </c>
      <c r="D154" s="42" t="n">
        <v>1.6</v>
      </c>
      <c r="E154" s="42" t="n">
        <v>2.45396825396825</v>
      </c>
      <c r="F154" s="42" t="n">
        <v>0</v>
      </c>
      <c r="G154" s="42" t="n">
        <v>10</v>
      </c>
      <c r="H154" s="42" t="n">
        <v>10</v>
      </c>
      <c r="I154" s="42" t="n">
        <v>5</v>
      </c>
      <c r="J154" s="42" t="n">
        <v>10</v>
      </c>
      <c r="K154" s="42" t="n">
        <v>10</v>
      </c>
      <c r="L154" s="42" t="n">
        <f aca="false">AVERAGE(Table27857[[#This Row],[2Bi Disappearance]:[2Bv Terrorism Injured ]])</f>
        <v>9</v>
      </c>
      <c r="M154" s="42" t="n">
        <v>10</v>
      </c>
      <c r="N154" s="42" t="n">
        <v>10</v>
      </c>
      <c r="O154" s="47" t="n">
        <v>10</v>
      </c>
      <c r="P154" s="47" t="n">
        <v>10</v>
      </c>
      <c r="Q154" s="47" t="n">
        <f aca="false">AVERAGE(Table27857[[#This Row],[2Ciii(a) Equal Inheritance Rights: Widows]:[2Ciii(b) Equal Inheritance Rights: Daughters]])</f>
        <v>10</v>
      </c>
      <c r="R154" s="47" t="n">
        <f aca="false">AVERAGE(M154:N154,Q154)</f>
        <v>10</v>
      </c>
      <c r="S154" s="42" t="n">
        <f aca="false">AVERAGE(F154,L154,R154)</f>
        <v>6.33333333333333</v>
      </c>
      <c r="T154" s="42" t="n">
        <v>10</v>
      </c>
      <c r="U154" s="42" t="n">
        <v>10</v>
      </c>
      <c r="V154" s="42" t="n">
        <v>10</v>
      </c>
      <c r="W154" s="42" t="n">
        <f aca="false">AVERAGE(T154:V154)</f>
        <v>10</v>
      </c>
      <c r="X154" s="42" t="n">
        <v>10</v>
      </c>
      <c r="Y154" s="42" t="n">
        <v>7.5</v>
      </c>
      <c r="Z154" s="42" t="n">
        <f aca="false">AVERAGE(Table27857[[#This Row],[4A Freedom to establish religious organizations]:[4B Autonomy of religious organizations]])</f>
        <v>8.75</v>
      </c>
      <c r="AA154" s="42" t="n">
        <v>10</v>
      </c>
      <c r="AB154" s="42" t="n">
        <v>10</v>
      </c>
      <c r="AC154" s="42" t="n">
        <v>10</v>
      </c>
      <c r="AD154" s="42" t="n">
        <v>5</v>
      </c>
      <c r="AE154" s="42" t="n">
        <v>5</v>
      </c>
      <c r="AF154" s="42" t="e">
        <f aca="false">AVERAGE(Table27857[[#This Row],[5Ci Political parties]:[5ciii educational, sporting and cultural organizations]])</f>
        <v>#N/A</v>
      </c>
      <c r="AG154" s="42" t="n">
        <v>10</v>
      </c>
      <c r="AH154" s="42" t="n">
        <v>7.5</v>
      </c>
      <c r="AI154" s="42" t="n">
        <v>10</v>
      </c>
      <c r="AJ154" s="42" t="e">
        <f aca="false">AVERAGE(Table27857[[#This Row],[5Di Political parties]:[5diii educational, sporting and cultural organizations5]])</f>
        <v>#N/A</v>
      </c>
      <c r="AK154" s="42" t="e">
        <f aca="false">AVERAGE(AA154,AB154,AF154,AJ154)</f>
        <v>#N/A</v>
      </c>
      <c r="AL154" s="42" t="n">
        <v>10</v>
      </c>
      <c r="AM154" s="47" t="n">
        <v>1.33333333333333</v>
      </c>
      <c r="AN154" s="47" t="n">
        <v>2.5</v>
      </c>
      <c r="AO154" s="47" t="n">
        <v>10</v>
      </c>
      <c r="AP154" s="47" t="n">
        <v>10</v>
      </c>
      <c r="AQ154" s="47" t="n">
        <f aca="false">AVERAGE(Table27857[[#This Row],[6Di Access to foreign television (cable/ satellite)]:[6Dii Access to foreign newspapers]])</f>
        <v>10</v>
      </c>
      <c r="AR154" s="47" t="n">
        <v>7.5</v>
      </c>
      <c r="AS154" s="42" t="n">
        <f aca="false">AVERAGE(AL154:AN154,AQ154:AR154)</f>
        <v>6.26666666666667</v>
      </c>
      <c r="AT154" s="42" t="n">
        <v>10</v>
      </c>
      <c r="AU154" s="42" t="n">
        <v>10</v>
      </c>
      <c r="AV154" s="42" t="n">
        <f aca="false">AVERAGE(Table27857[[#This Row],[7Ai Parental Authority: In marriage]:[7Aii Parental Authority: After divorce]])</f>
        <v>10</v>
      </c>
      <c r="AW154" s="42" t="n">
        <v>10</v>
      </c>
      <c r="AX154" s="42" t="n">
        <v>10</v>
      </c>
      <c r="AY154" s="42" t="n">
        <f aca="false">IFERROR(AVERAGE(AW154:AX154),"-")</f>
        <v>10</v>
      </c>
      <c r="AZ154" s="42" t="n">
        <v>10</v>
      </c>
      <c r="BA154" s="42" t="n">
        <f aca="false">AVERAGE(AV154,AZ154,AY154)</f>
        <v>10</v>
      </c>
      <c r="BB154" s="43" t="n">
        <f aca="false">AVERAGE(Table27857[[#This Row],[RULE OF LAW]],Table27857[[#This Row],[SECURITY &amp; SAFETY]],Table27857[[#This Row],[PERSONAL FREEDOM (minus Security &amp;Safety and Rule of Law)]],Table27857[[#This Row],[PERSONAL FREEDOM (minus Security &amp;Safety and Rule of Law)]])</f>
        <v>6.5943253968254</v>
      </c>
      <c r="BC154" s="44" t="n">
        <v>3.23</v>
      </c>
      <c r="BD154" s="45" t="n">
        <f aca="false">AVERAGE(Table27857[[#This Row],[PERSONAL FREEDOM]:[ECONOMIC FREEDOM]])</f>
        <v>4.9121626984127</v>
      </c>
      <c r="BE154" s="61" t="n">
        <f aca="false">RANK(BF154,$BF$2:$BF$158)</f>
        <v>153</v>
      </c>
      <c r="BF154" s="30" t="n">
        <f aca="false">ROUND(BD154, 2)</f>
        <v>4.91</v>
      </c>
      <c r="BG154" s="43" t="n">
        <f aca="false">Table27857[[#This Row],[1 Rule of Law]]</f>
        <v>2.45396825396825</v>
      </c>
      <c r="BH154" s="43" t="n">
        <f aca="false">Table27857[[#This Row],[2 Security &amp; Safety]]</f>
        <v>6.33333333333333</v>
      </c>
      <c r="BI154" s="43" t="e">
        <f aca="false">AVERAGE(AS154,W154,AK154,BA154,Z154)</f>
        <v>#N/A</v>
      </c>
    </row>
    <row r="155" customFormat="false" ht="15" hidden="false" customHeight="true" outlineLevel="0" collapsed="false">
      <c r="A155" s="41" t="s">
        <v>199</v>
      </c>
      <c r="B155" s="42" t="n">
        <v>6.2</v>
      </c>
      <c r="C155" s="42" t="n">
        <v>4.2</v>
      </c>
      <c r="D155" s="42" t="n">
        <v>4.7</v>
      </c>
      <c r="E155" s="42" t="n">
        <v>5.06190476190476</v>
      </c>
      <c r="F155" s="42" t="n">
        <v>8.68</v>
      </c>
      <c r="G155" s="42" t="n">
        <v>10</v>
      </c>
      <c r="H155" s="42" t="n">
        <v>10</v>
      </c>
      <c r="I155" s="42" t="n">
        <v>10</v>
      </c>
      <c r="J155" s="42" t="n">
        <v>10</v>
      </c>
      <c r="K155" s="42" t="n">
        <v>10</v>
      </c>
      <c r="L155" s="42" t="n">
        <f aca="false">AVERAGE(Table27857[[#This Row],[2Bi Disappearance]:[2Bv Terrorism Injured ]])</f>
        <v>10</v>
      </c>
      <c r="M155" s="42" t="n">
        <v>10</v>
      </c>
      <c r="N155" s="42" t="n">
        <v>7.5</v>
      </c>
      <c r="O155" s="47" t="n">
        <v>5</v>
      </c>
      <c r="P155" s="47" t="n">
        <v>5</v>
      </c>
      <c r="Q155" s="47" t="n">
        <f aca="false">AVERAGE(Table27857[[#This Row],[2Ciii(a) Equal Inheritance Rights: Widows]:[2Ciii(b) Equal Inheritance Rights: Daughters]])</f>
        <v>5</v>
      </c>
      <c r="R155" s="47" t="n">
        <f aca="false">AVERAGE(M155:N155,Q155)</f>
        <v>7.5</v>
      </c>
      <c r="S155" s="42" t="n">
        <f aca="false">AVERAGE(F155,L155,R155)</f>
        <v>8.72666666666667</v>
      </c>
      <c r="T155" s="42" t="n">
        <v>5</v>
      </c>
      <c r="U155" s="42" t="n">
        <v>0</v>
      </c>
      <c r="V155" s="42" t="n">
        <v>5</v>
      </c>
      <c r="W155" s="42" t="n">
        <f aca="false">AVERAGE(T155:V155)</f>
        <v>3.33333333333333</v>
      </c>
      <c r="X155" s="42" t="n">
        <v>2.5</v>
      </c>
      <c r="Y155" s="42" t="n">
        <v>2.5</v>
      </c>
      <c r="Z155" s="42" t="n">
        <f aca="false">AVERAGE(Table27857[[#This Row],[4A Freedom to establish religious organizations]:[4B Autonomy of religious organizations]])</f>
        <v>2.5</v>
      </c>
      <c r="AA155" s="42" t="n">
        <v>2.5</v>
      </c>
      <c r="AB155" s="42" t="n">
        <v>2.5</v>
      </c>
      <c r="AC155" s="42" t="n">
        <v>7.5</v>
      </c>
      <c r="AD155" s="42" t="n">
        <v>2.5</v>
      </c>
      <c r="AE155" s="42" t="n">
        <v>2.5</v>
      </c>
      <c r="AF155" s="42" t="e">
        <f aca="false">AVERAGE(Table27857[[#This Row],[5Ci Political parties]:[5ciii educational, sporting and cultural organizations]])</f>
        <v>#N/A</v>
      </c>
      <c r="AG155" s="42" t="n">
        <v>0</v>
      </c>
      <c r="AH155" s="42" t="n">
        <v>2.5</v>
      </c>
      <c r="AI155" s="42" t="n">
        <v>7.5</v>
      </c>
      <c r="AJ155" s="42" t="e">
        <f aca="false">AVERAGE(Table27857[[#This Row],[5Di Political parties]:[5diii educational, sporting and cultural organizations5]])</f>
        <v>#N/A</v>
      </c>
      <c r="AK155" s="42" t="e">
        <f aca="false">AVERAGE(AA155,AB155,AF155,AJ155)</f>
        <v>#N/A</v>
      </c>
      <c r="AL155" s="42" t="n">
        <v>10</v>
      </c>
      <c r="AM155" s="47" t="n">
        <v>0.333333333333333</v>
      </c>
      <c r="AN155" s="47" t="n">
        <v>1.75</v>
      </c>
      <c r="AO155" s="47" t="n">
        <v>7.5</v>
      </c>
      <c r="AP155" s="47" t="n">
        <v>5</v>
      </c>
      <c r="AQ155" s="47" t="n">
        <f aca="false">AVERAGE(Table27857[[#This Row],[6Di Access to foreign television (cable/ satellite)]:[6Dii Access to foreign newspapers]])</f>
        <v>6.25</v>
      </c>
      <c r="AR155" s="47" t="n">
        <v>2.5</v>
      </c>
      <c r="AS155" s="42" t="n">
        <f aca="false">AVERAGE(AL155:AN155,AQ155:AR155)</f>
        <v>4.16666666666667</v>
      </c>
      <c r="AT155" s="42" t="n">
        <v>10</v>
      </c>
      <c r="AU155" s="42" t="n">
        <v>10</v>
      </c>
      <c r="AV155" s="42" t="n">
        <f aca="false">AVERAGE(Table27857[[#This Row],[7Ai Parental Authority: In marriage]:[7Aii Parental Authority: After divorce]])</f>
        <v>10</v>
      </c>
      <c r="AW155" s="42" t="n">
        <v>10</v>
      </c>
      <c r="AX155" s="42" t="n">
        <v>10</v>
      </c>
      <c r="AY155" s="42" t="n">
        <f aca="false">IFERROR(AVERAGE(AW155:AX155),"-")</f>
        <v>10</v>
      </c>
      <c r="AZ155" s="42" t="n">
        <v>10</v>
      </c>
      <c r="BA155" s="42" t="n">
        <f aca="false">AVERAGE(AV155,AZ155,AY155)</f>
        <v>10</v>
      </c>
      <c r="BB155" s="43" t="n">
        <f aca="false">AVERAGE(Table27857[[#This Row],[RULE OF LAW]],Table27857[[#This Row],[SECURITY &amp; SAFETY]],Table27857[[#This Row],[PERSONAL FREEDOM (minus Security &amp;Safety and Rule of Law)]],Table27857[[#This Row],[PERSONAL FREEDOM (minus Security &amp;Safety and Rule of Law)]])</f>
        <v>5.75964285714286</v>
      </c>
      <c r="BC155" s="44" t="n">
        <v>6.46</v>
      </c>
      <c r="BD155" s="45" t="n">
        <f aca="false">AVERAGE(Table27857[[#This Row],[PERSONAL FREEDOM]:[ECONOMIC FREEDOM]])</f>
        <v>6.10982142857143</v>
      </c>
      <c r="BE155" s="61" t="n">
        <f aca="false">RANK(BF155,$BF$2:$BF$158)</f>
        <v>126</v>
      </c>
      <c r="BF155" s="30" t="n">
        <f aca="false">ROUND(BD155, 2)</f>
        <v>6.11</v>
      </c>
      <c r="BG155" s="43" t="n">
        <f aca="false">Table27857[[#This Row],[1 Rule of Law]]</f>
        <v>5.06190476190476</v>
      </c>
      <c r="BH155" s="43" t="n">
        <f aca="false">Table27857[[#This Row],[2 Security &amp; Safety]]</f>
        <v>8.72666666666667</v>
      </c>
      <c r="BI155" s="43" t="e">
        <f aca="false">AVERAGE(AS155,W155,AK155,BA155,Z155)</f>
        <v>#N/A</v>
      </c>
    </row>
    <row r="156" customFormat="false" ht="15" hidden="false" customHeight="true" outlineLevel="0" collapsed="false">
      <c r="A156" s="41" t="s">
        <v>214</v>
      </c>
      <c r="B156" s="42" t="s">
        <v>60</v>
      </c>
      <c r="C156" s="42" t="s">
        <v>60</v>
      </c>
      <c r="D156" s="42" t="s">
        <v>60</v>
      </c>
      <c r="E156" s="42" t="n">
        <v>3.33161</v>
      </c>
      <c r="F156" s="42" t="n">
        <v>8.08</v>
      </c>
      <c r="G156" s="42" t="n">
        <v>0</v>
      </c>
      <c r="H156" s="42" t="n">
        <v>2.41510904534017</v>
      </c>
      <c r="I156" s="42" t="n">
        <v>2.5</v>
      </c>
      <c r="J156" s="42" t="n">
        <v>1.84069389558968</v>
      </c>
      <c r="K156" s="42" t="n">
        <v>2.91119485648831</v>
      </c>
      <c r="L156" s="42" t="n">
        <f aca="false">AVERAGE(Table27857[[#This Row],[2Bi Disappearance]:[2Bv Terrorism Injured ]])</f>
        <v>1.93339955948363</v>
      </c>
      <c r="M156" s="42" t="n">
        <v>6.2</v>
      </c>
      <c r="N156" s="42" t="n">
        <v>7.5</v>
      </c>
      <c r="O156" s="47" t="n">
        <v>0</v>
      </c>
      <c r="P156" s="47" t="n">
        <v>0</v>
      </c>
      <c r="Q156" s="47" t="n">
        <f aca="false">AVERAGE(Table27857[[#This Row],[2Ciii(a) Equal Inheritance Rights: Widows]:[2Ciii(b) Equal Inheritance Rights: Daughters]])</f>
        <v>0</v>
      </c>
      <c r="R156" s="47" t="n">
        <f aca="false">AVERAGE(M156:N156,Q156)</f>
        <v>4.56666666666667</v>
      </c>
      <c r="S156" s="42" t="n">
        <f aca="false">AVERAGE(F156,L156,R156)</f>
        <v>4.86002207538343</v>
      </c>
      <c r="T156" s="42" t="n">
        <v>0</v>
      </c>
      <c r="U156" s="42" t="n">
        <v>5</v>
      </c>
      <c r="V156" s="42" t="n">
        <v>0</v>
      </c>
      <c r="W156" s="42" t="n">
        <f aca="false">AVERAGE(T156:V156)</f>
        <v>1.66666666666667</v>
      </c>
      <c r="X156" s="42" t="s">
        <v>60</v>
      </c>
      <c r="Y156" s="42" t="s">
        <v>60</v>
      </c>
      <c r="Z156" s="42" t="s">
        <v>60</v>
      </c>
      <c r="AA156" s="42" t="s">
        <v>60</v>
      </c>
      <c r="AB156" s="42" t="s">
        <v>60</v>
      </c>
      <c r="AC156" s="42" t="s">
        <v>60</v>
      </c>
      <c r="AD156" s="42" t="s">
        <v>60</v>
      </c>
      <c r="AE156" s="42" t="s">
        <v>60</v>
      </c>
      <c r="AF156" s="42" t="s">
        <v>60</v>
      </c>
      <c r="AG156" s="42" t="s">
        <v>60</v>
      </c>
      <c r="AH156" s="42" t="s">
        <v>60</v>
      </c>
      <c r="AI156" s="42" t="s">
        <v>60</v>
      </c>
      <c r="AJ156" s="42" t="s">
        <v>60</v>
      </c>
      <c r="AK156" s="42" t="s">
        <v>60</v>
      </c>
      <c r="AL156" s="42" t="n">
        <v>10</v>
      </c>
      <c r="AM156" s="47" t="n">
        <v>2</v>
      </c>
      <c r="AN156" s="47" t="n">
        <v>2.75</v>
      </c>
      <c r="AO156" s="47" t="s">
        <v>60</v>
      </c>
      <c r="AP156" s="47" t="s">
        <v>60</v>
      </c>
      <c r="AQ156" s="47" t="s">
        <v>60</v>
      </c>
      <c r="AR156" s="47" t="s">
        <v>60</v>
      </c>
      <c r="AS156" s="42" t="n">
        <f aca="false">AVERAGE(AL156:AN156,AQ156:AR156)</f>
        <v>4.91666666666667</v>
      </c>
      <c r="AT156" s="42" t="n">
        <v>0</v>
      </c>
      <c r="AU156" s="42" t="n">
        <v>0</v>
      </c>
      <c r="AV156" s="42" t="n">
        <f aca="false">AVERAGE(Table27857[[#This Row],[7Ai Parental Authority: In marriage]:[7Aii Parental Authority: After divorce]])</f>
        <v>0</v>
      </c>
      <c r="AW156" s="42" t="n">
        <v>0</v>
      </c>
      <c r="AX156" s="42" t="n">
        <v>0</v>
      </c>
      <c r="AY156" s="42" t="n">
        <f aca="false">IFERROR(AVERAGE(AW156:AX156),"-")</f>
        <v>0</v>
      </c>
      <c r="AZ156" s="42" t="n">
        <v>0</v>
      </c>
      <c r="BA156" s="42" t="n">
        <f aca="false">AVERAGE(AV156,AZ156,AY156)</f>
        <v>0</v>
      </c>
      <c r="BB156" s="43" t="n">
        <f aca="false">AVERAGE(Table27857[[#This Row],[RULE OF LAW]],Table27857[[#This Row],[SECURITY &amp; SAFETY]],Table27857[[#This Row],[PERSONAL FREEDOM (minus Security &amp;Safety and Rule of Law)]],Table27857[[#This Row],[PERSONAL FREEDOM (minus Security &amp;Safety and Rule of Law)]])</f>
        <v>3.14513024106808</v>
      </c>
      <c r="BC156" s="44" t="n">
        <v>6.28</v>
      </c>
      <c r="BD156" s="45" t="n">
        <f aca="false">AVERAGE(Table27857[[#This Row],[PERSONAL FREEDOM]:[ECONOMIC FREEDOM]])</f>
        <v>4.71256512053404</v>
      </c>
      <c r="BE156" s="61" t="n">
        <f aca="false">RANK(BF156,$BF$2:$BF$158)</f>
        <v>155</v>
      </c>
      <c r="BF156" s="30" t="n">
        <f aca="false">ROUND(BD156, 2)</f>
        <v>4.71</v>
      </c>
      <c r="BG156" s="43" t="n">
        <f aca="false">Table27857[[#This Row],[1 Rule of Law]]</f>
        <v>3.33161</v>
      </c>
      <c r="BH156" s="43" t="n">
        <f aca="false">Table27857[[#This Row],[2 Security &amp; Safety]]</f>
        <v>4.86002207538343</v>
      </c>
      <c r="BI156" s="43" t="n">
        <f aca="false">AVERAGE(AS156,W156,AK156,BA156,Z156)</f>
        <v>2.19444444444444</v>
      </c>
    </row>
    <row r="157" customFormat="false" ht="15" hidden="false" customHeight="true" outlineLevel="0" collapsed="false">
      <c r="A157" s="41" t="s">
        <v>200</v>
      </c>
      <c r="B157" s="42" t="n">
        <v>3.9</v>
      </c>
      <c r="C157" s="42" t="n">
        <v>4.7</v>
      </c>
      <c r="D157" s="42" t="n">
        <v>3.5</v>
      </c>
      <c r="E157" s="42" t="n">
        <v>4.05396825396825</v>
      </c>
      <c r="F157" s="42" t="n">
        <v>5.72</v>
      </c>
      <c r="G157" s="42" t="n">
        <v>10</v>
      </c>
      <c r="H157" s="42" t="n">
        <v>10</v>
      </c>
      <c r="I157" s="42" t="n">
        <v>7.5</v>
      </c>
      <c r="J157" s="42" t="n">
        <v>10</v>
      </c>
      <c r="K157" s="42" t="n">
        <v>10</v>
      </c>
      <c r="L157" s="42" t="n">
        <f aca="false">AVERAGE(Table27857[[#This Row],[2Bi Disappearance]:[2Bv Terrorism Injured ]])</f>
        <v>9.5</v>
      </c>
      <c r="M157" s="42" t="n">
        <v>9.9</v>
      </c>
      <c r="N157" s="42" t="n">
        <v>7.5</v>
      </c>
      <c r="O157" s="47" t="n">
        <v>5</v>
      </c>
      <c r="P157" s="47" t="n">
        <v>5</v>
      </c>
      <c r="Q157" s="47" t="n">
        <f aca="false">AVERAGE(Table27857[[#This Row],[2Ciii(a) Equal Inheritance Rights: Widows]:[2Ciii(b) Equal Inheritance Rights: Daughters]])</f>
        <v>5</v>
      </c>
      <c r="R157" s="47" t="n">
        <f aca="false">AVERAGE(M157:N157,Q157)</f>
        <v>7.46666666666667</v>
      </c>
      <c r="S157" s="42" t="n">
        <f aca="false">AVERAGE(F157,L157,R157)</f>
        <v>7.56222222222222</v>
      </c>
      <c r="T157" s="42" t="n">
        <v>10</v>
      </c>
      <c r="U157" s="42" t="n">
        <v>5</v>
      </c>
      <c r="V157" s="42" t="n">
        <v>5</v>
      </c>
      <c r="W157" s="42" t="n">
        <f aca="false">AVERAGE(T157:V157)</f>
        <v>6.66666666666667</v>
      </c>
      <c r="X157" s="42" t="n">
        <v>7.5</v>
      </c>
      <c r="Y157" s="42" t="n">
        <v>7.5</v>
      </c>
      <c r="Z157" s="42" t="n">
        <f aca="false">AVERAGE(Table27857[[#This Row],[4A Freedom to establish religious organizations]:[4B Autonomy of religious organizations]])</f>
        <v>7.5</v>
      </c>
      <c r="AA157" s="42" t="n">
        <v>7.5</v>
      </c>
      <c r="AB157" s="42" t="n">
        <v>7.5</v>
      </c>
      <c r="AC157" s="42" t="n">
        <v>7.5</v>
      </c>
      <c r="AD157" s="42" t="n">
        <v>7.5</v>
      </c>
      <c r="AE157" s="42" t="n">
        <v>10</v>
      </c>
      <c r="AF157" s="42" t="e">
        <f aca="false">AVERAGE(Table27857[[#This Row],[5Ci Political parties]:[5ciii educational, sporting and cultural organizations]])</f>
        <v>#N/A</v>
      </c>
      <c r="AG157" s="42" t="n">
        <v>7.5</v>
      </c>
      <c r="AH157" s="42" t="n">
        <v>5</v>
      </c>
      <c r="AI157" s="42" t="n">
        <v>10</v>
      </c>
      <c r="AJ157" s="42" t="e">
        <f aca="false">AVERAGE(Table27857[[#This Row],[5Di Political parties]:[5diii educational, sporting and cultural organizations5]])</f>
        <v>#N/A</v>
      </c>
      <c r="AK157" s="42" t="n">
        <f aca="false">AVERAGE(AA157,AB157,AF157,AJ157)</f>
        <v>7.70833333333333</v>
      </c>
      <c r="AL157" s="42" t="n">
        <v>10</v>
      </c>
      <c r="AM157" s="47" t="n">
        <v>4</v>
      </c>
      <c r="AN157" s="47" t="n">
        <v>4</v>
      </c>
      <c r="AO157" s="47" t="n">
        <v>7.5</v>
      </c>
      <c r="AP157" s="47" t="n">
        <v>7.5</v>
      </c>
      <c r="AQ157" s="47" t="n">
        <f aca="false">AVERAGE(Table27857[[#This Row],[6Di Access to foreign television (cable/ satellite)]:[6Dii Access to foreign newspapers]])</f>
        <v>7.5</v>
      </c>
      <c r="AR157" s="47" t="n">
        <v>7.5</v>
      </c>
      <c r="AS157" s="42" t="n">
        <f aca="false">AVERAGE(AL157:AN157,AQ157:AR157)</f>
        <v>6.6</v>
      </c>
      <c r="AT157" s="42" t="n">
        <v>0</v>
      </c>
      <c r="AU157" s="42" t="n">
        <v>5</v>
      </c>
      <c r="AV157" s="42" t="n">
        <f aca="false">AVERAGE(Table27857[[#This Row],[7Ai Parental Authority: In marriage]:[7Aii Parental Authority: After divorce]])</f>
        <v>2.5</v>
      </c>
      <c r="AW157" s="42" t="n">
        <v>0</v>
      </c>
      <c r="AX157" s="42" t="n">
        <v>10</v>
      </c>
      <c r="AY157" s="42" t="n">
        <f aca="false">IFERROR(AVERAGE(AW157:AX157),"-")</f>
        <v>5</v>
      </c>
      <c r="AZ157" s="42" t="s">
        <v>60</v>
      </c>
      <c r="BA157" s="42" t="n">
        <f aca="false">AVERAGE(AV157,AZ157,AY157)</f>
        <v>3.75</v>
      </c>
      <c r="BB157" s="43" t="n">
        <f aca="false">AVERAGE(Table27857[[#This Row],[RULE OF LAW]],Table27857[[#This Row],[SECURITY &amp; SAFETY]],Table27857[[#This Row],[PERSONAL FREEDOM (minus Security &amp;Safety and Rule of Law)]],Table27857[[#This Row],[PERSONAL FREEDOM (minus Security &amp;Safety and Rule of Law)]])</f>
        <v>6.12654761904762</v>
      </c>
      <c r="BC157" s="44" t="n">
        <v>6.97</v>
      </c>
      <c r="BD157" s="45" t="n">
        <f aca="false">AVERAGE(Table27857[[#This Row],[PERSONAL FREEDOM]:[ECONOMIC FREEDOM]])</f>
        <v>6.54827380952381</v>
      </c>
      <c r="BE157" s="61" t="n">
        <f aca="false">RANK(BF157,$BF$2:$BF$158)</f>
        <v>101</v>
      </c>
      <c r="BF157" s="30" t="n">
        <f aca="false">ROUND(BD157, 2)</f>
        <v>6.55</v>
      </c>
      <c r="BG157" s="43" t="n">
        <f aca="false">Table27857[[#This Row],[1 Rule of Law]]</f>
        <v>4.05396825396825</v>
      </c>
      <c r="BH157" s="43" t="n">
        <f aca="false">Table27857[[#This Row],[2 Security &amp; Safety]]</f>
        <v>7.56222222222222</v>
      </c>
      <c r="BI157" s="43" t="n">
        <f aca="false">AVERAGE(AS157,W157,AK157,BA157,Z157)</f>
        <v>6.445</v>
      </c>
    </row>
    <row r="158" customFormat="false" ht="15" hidden="false" customHeight="true" outlineLevel="0" collapsed="false">
      <c r="A158" s="41" t="s">
        <v>201</v>
      </c>
      <c r="B158" s="42" t="n">
        <v>2.2</v>
      </c>
      <c r="C158" s="42" t="n">
        <v>4</v>
      </c>
      <c r="D158" s="42" t="n">
        <v>3.6</v>
      </c>
      <c r="E158" s="42" t="n">
        <v>3.27936507936508</v>
      </c>
      <c r="F158" s="42" t="n">
        <v>5.76</v>
      </c>
      <c r="G158" s="42" t="n">
        <v>5</v>
      </c>
      <c r="H158" s="42" t="n">
        <v>10</v>
      </c>
      <c r="I158" s="42" t="n">
        <v>5</v>
      </c>
      <c r="J158" s="42" t="n">
        <v>9.61963809414879</v>
      </c>
      <c r="K158" s="42" t="n">
        <v>9.98657546214643</v>
      </c>
      <c r="L158" s="42" t="n">
        <f aca="false">AVERAGE(Table27857[[#This Row],[2Bi Disappearance]:[2Bv Terrorism Injured ]])</f>
        <v>7.92124271125904</v>
      </c>
      <c r="M158" s="42" t="n">
        <v>10</v>
      </c>
      <c r="N158" s="42" t="n">
        <v>7.5</v>
      </c>
      <c r="O158" s="47" t="n">
        <v>5</v>
      </c>
      <c r="P158" s="47" t="n">
        <v>5</v>
      </c>
      <c r="Q158" s="47" t="n">
        <f aca="false">AVERAGE(Table27857[[#This Row],[2Ciii(a) Equal Inheritance Rights: Widows]:[2Ciii(b) Equal Inheritance Rights: Daughters]])</f>
        <v>5</v>
      </c>
      <c r="R158" s="47" t="n">
        <f aca="false">AVERAGE(M158:N158,Q158)</f>
        <v>7.5</v>
      </c>
      <c r="S158" s="42" t="n">
        <f aca="false">AVERAGE(F158,L158,R158)</f>
        <v>7.06041423708635</v>
      </c>
      <c r="T158" s="42" t="n">
        <v>0</v>
      </c>
      <c r="U158" s="42" t="n">
        <v>0</v>
      </c>
      <c r="V158" s="42" t="n">
        <v>10</v>
      </c>
      <c r="W158" s="42" t="n">
        <f aca="false">AVERAGE(T158:V158)</f>
        <v>3.33333333333333</v>
      </c>
      <c r="X158" s="42" t="n">
        <v>2.5</v>
      </c>
      <c r="Y158" s="42" t="n">
        <v>5</v>
      </c>
      <c r="Z158" s="42" t="n">
        <f aca="false">AVERAGE(Table27857[[#This Row],[4A Freedom to establish religious organizations]:[4B Autonomy of religious organizations]])</f>
        <v>3.75</v>
      </c>
      <c r="AA158" s="42" t="n">
        <v>5</v>
      </c>
      <c r="AB158" s="42" t="n">
        <v>5</v>
      </c>
      <c r="AC158" s="42" t="n">
        <v>2.5</v>
      </c>
      <c r="AD158" s="42" t="n">
        <v>2.5</v>
      </c>
      <c r="AE158" s="42" t="n">
        <v>5</v>
      </c>
      <c r="AF158" s="42" t="e">
        <f aca="false">AVERAGE(Table27857[[#This Row],[5Ci Political parties]:[5ciii educational, sporting and cultural organizations]])</f>
        <v>#N/A</v>
      </c>
      <c r="AG158" s="42" t="n">
        <v>2.5</v>
      </c>
      <c r="AH158" s="42" t="n">
        <v>2.5</v>
      </c>
      <c r="AI158" s="42" t="n">
        <v>2.5</v>
      </c>
      <c r="AJ158" s="42" t="e">
        <f aca="false">AVERAGE(Table27857[[#This Row],[5Di Political parties]:[5diii educational, sporting and cultural organizations5]])</f>
        <v>#N/A</v>
      </c>
      <c r="AK158" s="42" t="n">
        <f aca="false">AVERAGE(AA158:AB158,AF158,AJ158)</f>
        <v>3.95833333333333</v>
      </c>
      <c r="AL158" s="42" t="n">
        <v>10</v>
      </c>
      <c r="AM158" s="47" t="n">
        <v>2</v>
      </c>
      <c r="AN158" s="47" t="n">
        <v>3.75</v>
      </c>
      <c r="AO158" s="47" t="n">
        <v>7.5</v>
      </c>
      <c r="AP158" s="47" t="n">
        <v>7.5</v>
      </c>
      <c r="AQ158" s="47" t="n">
        <f aca="false">AVERAGE(Table27857[[#This Row],[6Di Access to foreign television (cable/ satellite)]:[6Dii Access to foreign newspapers]])</f>
        <v>7.5</v>
      </c>
      <c r="AR158" s="47" t="n">
        <v>7.5</v>
      </c>
      <c r="AS158" s="42" t="n">
        <f aca="false">AVERAGE(AL158:AN158,AQ158:AR158)</f>
        <v>6.15</v>
      </c>
      <c r="AT158" s="42" t="n">
        <v>0</v>
      </c>
      <c r="AU158" s="42" t="n">
        <v>10</v>
      </c>
      <c r="AV158" s="42" t="n">
        <f aca="false">AVERAGE(Table27857[[#This Row],[7Ai Parental Authority: In marriage]:[7Aii Parental Authority: After divorce]])</f>
        <v>5</v>
      </c>
      <c r="AW158" s="42" t="n">
        <v>0</v>
      </c>
      <c r="AX158" s="42" t="n">
        <v>10</v>
      </c>
      <c r="AY158" s="42" t="n">
        <f aca="false">IFERROR(AVERAGE(AW158:AX158),"-")</f>
        <v>5</v>
      </c>
      <c r="AZ158" s="42" t="s">
        <v>60</v>
      </c>
      <c r="BA158" s="42" t="n">
        <f aca="false">AVERAGE(AV158,AZ158,AY158)</f>
        <v>5</v>
      </c>
      <c r="BB158" s="43" t="n">
        <f aca="false">AVERAGE(Table27857[[#This Row],[RULE OF LAW]],Table27857[[#This Row],[SECURITY &amp; SAFETY]],Table27857[[#This Row],[PERSONAL FREEDOM (minus Security &amp;Safety and Rule of Law)]],Table27857[[#This Row],[PERSONAL FREEDOM (minus Security &amp;Safety and Rule of Law)]])</f>
        <v>4.80411149577953</v>
      </c>
      <c r="BC158" s="44" t="n">
        <v>5.33</v>
      </c>
      <c r="BD158" s="45" t="n">
        <f aca="false">AVERAGE(Table27857[[#This Row],[PERSONAL FREEDOM]:[ECONOMIC FREEDOM]])</f>
        <v>5.06705574788976</v>
      </c>
      <c r="BE158" s="61" t="n">
        <f aca="false">RANK(BF158,$BF$2:$BF$158)</f>
        <v>149</v>
      </c>
      <c r="BF158" s="30" t="n">
        <f aca="false">ROUND(BD158, 2)</f>
        <v>5.07</v>
      </c>
      <c r="BG158" s="43" t="n">
        <f aca="false">Table27857[[#This Row],[1 Rule of Law]]</f>
        <v>3.27936507936508</v>
      </c>
      <c r="BH158" s="43" t="n">
        <f aca="false">Table27857[[#This Row],[2 Security &amp; Safety]]</f>
        <v>7.06041423708635</v>
      </c>
      <c r="BI158" s="43" t="n">
        <f aca="false">AVERAGE(AS158,W158,AK158,BA158,Z158)</f>
        <v>4.43833333333333</v>
      </c>
    </row>
  </sheetData>
  <printOptions headings="false" gridLines="false" gridLinesSet="true" horizontalCentered="false" verticalCentered="false"/>
  <pageMargins left="0" right="0" top="0" bottom="0" header="0.511805555555555" footer="0.511805555555555"/>
  <pageSetup paperSize="5" scale="100" firstPageNumber="0" fitToWidth="0" fitToHeight="1" pageOrder="downThenOver" orientation="portrait" usePrinterDefaults="false" blackAndWhite="false" draft="false" cellComments="none" useFirstPageNumber="false" horizontalDpi="300" verticalDpi="300" copies="1"/>
  <headerFooter differentFirst="false" differentOddEven="false">
    <oddHeader/>
    <oddFooter/>
  </headerFooter>
  <tableParts>
    <tablePart r:id="rId1"/>
  </tableParts>
</worksheet>
</file>

<file path=xl/worksheets/sheet7.xml><?xml version="1.0" encoding="utf-8"?>
<worksheet xmlns="http://schemas.openxmlformats.org/spreadsheetml/2006/main" xmlns:r="http://schemas.openxmlformats.org/officeDocument/2006/relationships">
  <sheetPr filterMode="false">
    <tabColor rgb="FF7030A0"/>
    <pageSetUpPr fitToPage="true"/>
  </sheetPr>
  <dimension ref="A1:BM160"/>
  <sheetViews>
    <sheetView windowProtection="true" showFormulas="false" showGridLines="true" showRowColHeaders="true" showZeros="true" rightToLeft="false" tabSelected="false" showOutlineSymbols="true" defaultGridColor="true" view="normal" topLeftCell="A1" colorId="64" zoomScale="85" zoomScaleNormal="85"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A1" activeCellId="0" sqref="A1"/>
    </sheetView>
  </sheetViews>
  <sheetFormatPr defaultRowHeight="14.5"/>
  <cols>
    <col collapsed="false" hidden="false" max="1" min="1" style="6" width="30.3724489795918"/>
    <col collapsed="false" hidden="false" max="5" min="2" style="6" width="12.5561224489796"/>
    <col collapsed="false" hidden="false" max="6" min="6" style="7" width="12.5561224489796"/>
    <col collapsed="false" hidden="false" max="17" min="7" style="6" width="12.5561224489796"/>
    <col collapsed="false" hidden="false" max="18" min="18" style="7" width="12.5561224489796"/>
    <col collapsed="false" hidden="false" max="21" min="19" style="6" width="12.5561224489796"/>
    <col collapsed="false" hidden="false" max="22" min="22" style="7" width="12.5561224489796"/>
    <col collapsed="false" hidden="false" max="25" min="23" style="6" width="12.5561224489796"/>
    <col collapsed="false" hidden="false" max="26" min="26" style="7" width="12.5561224489796"/>
    <col collapsed="false" hidden="false" max="31" min="27" style="6" width="12.5561224489796"/>
    <col collapsed="false" hidden="false" max="32" min="32" style="7" width="12.5561224489796"/>
    <col collapsed="false" hidden="false" max="33" min="33" style="8" width="12.5561224489796"/>
    <col collapsed="false" hidden="false" max="34" min="34" style="9" width="12.5561224489796"/>
    <col collapsed="false" hidden="false" max="35" min="35" style="10" width="12.5561224489796"/>
    <col collapsed="false" hidden="false" max="40" min="36" style="6" width="12.5561224489796"/>
    <col collapsed="false" hidden="false" max="43" min="41" style="7" width="12.5561224489796"/>
    <col collapsed="false" hidden="false" max="53" min="44" style="6" width="12.5561224489796"/>
    <col collapsed="false" hidden="false" max="55" min="54" style="11" width="13.5"/>
    <col collapsed="false" hidden="false" max="56" min="56" style="11" width="13.6326530612245"/>
    <col collapsed="false" hidden="false" max="57" min="57" style="6" width="11.6071428571429"/>
    <col collapsed="false" hidden="false" max="58" min="58" style="6" width="11.7448979591837"/>
    <col collapsed="false" hidden="false" max="59" min="59" style="6" width="12.5561224489796"/>
    <col collapsed="false" hidden="false" max="60" min="60" style="6" width="12.6887755102041"/>
    <col collapsed="false" hidden="false" max="61" min="61" style="6" width="13.0918367346939"/>
    <col collapsed="false" hidden="false" max="64" min="62" style="6" width="12.5561224489796"/>
    <col collapsed="false" hidden="false" max="1025" min="65" style="6" width="9.04591836734694"/>
  </cols>
  <sheetData>
    <row r="1" s="56" customFormat="true" ht="93.5" hidden="false" customHeight="true" outlineLevel="0" collapsed="false">
      <c r="A1" s="14" t="s">
        <v>228</v>
      </c>
      <c r="B1" s="15" t="s">
        <v>4</v>
      </c>
      <c r="C1" s="15" t="s">
        <v>5</v>
      </c>
      <c r="D1" s="15" t="s">
        <v>6</v>
      </c>
      <c r="E1" s="15" t="s">
        <v>7</v>
      </c>
      <c r="F1" s="15" t="s">
        <v>8</v>
      </c>
      <c r="G1" s="15" t="s">
        <v>9</v>
      </c>
      <c r="H1" s="15" t="s">
        <v>10</v>
      </c>
      <c r="I1" s="15" t="s">
        <v>11</v>
      </c>
      <c r="J1" s="15" t="s">
        <v>12</v>
      </c>
      <c r="K1" s="15" t="s">
        <v>13</v>
      </c>
      <c r="L1" s="15" t="s">
        <v>14</v>
      </c>
      <c r="M1" s="15" t="s">
        <v>15</v>
      </c>
      <c r="N1" s="15" t="s">
        <v>16</v>
      </c>
      <c r="O1" s="15" t="s">
        <v>218</v>
      </c>
      <c r="P1" s="15" t="s">
        <v>219</v>
      </c>
      <c r="Q1" s="15" t="s">
        <v>17</v>
      </c>
      <c r="R1" s="15" t="s">
        <v>18</v>
      </c>
      <c r="S1" s="15" t="s">
        <v>19</v>
      </c>
      <c r="T1" s="15" t="s">
        <v>20</v>
      </c>
      <c r="U1" s="15" t="s">
        <v>21</v>
      </c>
      <c r="V1" s="15" t="s">
        <v>22</v>
      </c>
      <c r="W1" s="15" t="s">
        <v>23</v>
      </c>
      <c r="X1" s="16" t="s">
        <v>24</v>
      </c>
      <c r="Y1" s="16" t="s">
        <v>25</v>
      </c>
      <c r="Z1" s="16" t="s">
        <v>26</v>
      </c>
      <c r="AA1" s="16" t="s">
        <v>27</v>
      </c>
      <c r="AB1" s="16" t="s">
        <v>28</v>
      </c>
      <c r="AC1" s="16" t="s">
        <v>29</v>
      </c>
      <c r="AD1" s="16" t="s">
        <v>30</v>
      </c>
      <c r="AE1" s="16" t="s">
        <v>31</v>
      </c>
      <c r="AF1" s="16" t="s">
        <v>32</v>
      </c>
      <c r="AG1" s="16" t="s">
        <v>33</v>
      </c>
      <c r="AH1" s="16" t="s">
        <v>34</v>
      </c>
      <c r="AI1" s="16" t="s">
        <v>35</v>
      </c>
      <c r="AJ1" s="16" t="s">
        <v>36</v>
      </c>
      <c r="AK1" s="16" t="s">
        <v>37</v>
      </c>
      <c r="AL1" s="17" t="s">
        <v>38</v>
      </c>
      <c r="AM1" s="17" t="s">
        <v>39</v>
      </c>
      <c r="AN1" s="17" t="s">
        <v>40</v>
      </c>
      <c r="AO1" s="16" t="s">
        <v>41</v>
      </c>
      <c r="AP1" s="16" t="s">
        <v>42</v>
      </c>
      <c r="AQ1" s="16" t="s">
        <v>43</v>
      </c>
      <c r="AR1" s="16" t="s">
        <v>44</v>
      </c>
      <c r="AS1" s="16" t="s">
        <v>45</v>
      </c>
      <c r="AT1" s="16" t="s">
        <v>220</v>
      </c>
      <c r="AU1" s="16" t="s">
        <v>221</v>
      </c>
      <c r="AV1" s="18" t="s">
        <v>46</v>
      </c>
      <c r="AW1" s="18" t="s">
        <v>47</v>
      </c>
      <c r="AX1" s="18" t="s">
        <v>48</v>
      </c>
      <c r="AY1" s="18" t="s">
        <v>49</v>
      </c>
      <c r="AZ1" s="18" t="s">
        <v>222</v>
      </c>
      <c r="BA1" s="64" t="s">
        <v>50</v>
      </c>
      <c r="BB1" s="65" t="s">
        <v>51</v>
      </c>
      <c r="BC1" s="65" t="s">
        <v>52</v>
      </c>
      <c r="BD1" s="66" t="s">
        <v>53</v>
      </c>
      <c r="BE1" s="67" t="s">
        <v>54</v>
      </c>
      <c r="BF1" s="68" t="s">
        <v>55</v>
      </c>
      <c r="BG1" s="69" t="s">
        <v>56</v>
      </c>
      <c r="BH1" s="69" t="s">
        <v>57</v>
      </c>
      <c r="BI1" s="70" t="s">
        <v>58</v>
      </c>
    </row>
    <row r="2" customFormat="false" ht="15" hidden="false" customHeight="true" outlineLevel="0" collapsed="false">
      <c r="A2" s="41" t="s">
        <v>59</v>
      </c>
      <c r="B2" s="42" t="n">
        <v>5.56980882233434</v>
      </c>
      <c r="C2" s="42" t="n">
        <v>5.04178717468949</v>
      </c>
      <c r="D2" s="42" t="n">
        <v>4.30296414020325</v>
      </c>
      <c r="E2" s="42" t="n">
        <v>4.97152004574236</v>
      </c>
      <c r="F2" s="42" t="n">
        <v>8.38847085585283</v>
      </c>
      <c r="G2" s="42" t="n">
        <v>10</v>
      </c>
      <c r="H2" s="42" t="n">
        <v>10</v>
      </c>
      <c r="I2" s="42" t="n">
        <v>10</v>
      </c>
      <c r="J2" s="42" t="n">
        <v>9.88483806792827</v>
      </c>
      <c r="K2" s="42" t="n">
        <v>9.86180568151392</v>
      </c>
      <c r="L2" s="42" t="n">
        <v>9.94932874988844</v>
      </c>
      <c r="M2" s="42" t="n">
        <v>10</v>
      </c>
      <c r="N2" s="42" t="n">
        <v>7.5</v>
      </c>
      <c r="O2" s="47" t="n">
        <v>5</v>
      </c>
      <c r="P2" s="47" t="n">
        <v>5</v>
      </c>
      <c r="Q2" s="47" t="n">
        <v>5</v>
      </c>
      <c r="R2" s="47" t="n">
        <v>7.5</v>
      </c>
      <c r="S2" s="42" t="n">
        <v>8.61259986858042</v>
      </c>
      <c r="T2" s="42" t="n">
        <v>10</v>
      </c>
      <c r="U2" s="42" t="n">
        <v>5</v>
      </c>
      <c r="V2" s="42" t="n">
        <v>5</v>
      </c>
      <c r="W2" s="42" t="n">
        <v>6.66666666666667</v>
      </c>
      <c r="X2" s="42" t="n">
        <v>10</v>
      </c>
      <c r="Y2" s="42" t="n">
        <v>7.5</v>
      </c>
      <c r="Z2" s="42" t="n">
        <v>8.75</v>
      </c>
      <c r="AA2" s="42" t="n">
        <v>10</v>
      </c>
      <c r="AB2" s="42" t="n">
        <v>10</v>
      </c>
      <c r="AC2" s="42" t="n">
        <v>7.5</v>
      </c>
      <c r="AD2" s="42" t="n">
        <v>5</v>
      </c>
      <c r="AE2" s="42" t="n">
        <v>7.5</v>
      </c>
      <c r="AF2" s="42" t="n">
        <v>6.66666666666667</v>
      </c>
      <c r="AG2" s="42" t="n">
        <v>10</v>
      </c>
      <c r="AH2" s="42" t="n">
        <v>10</v>
      </c>
      <c r="AI2" s="42" t="n">
        <v>10</v>
      </c>
      <c r="AJ2" s="42" t="n">
        <v>10</v>
      </c>
      <c r="AK2" s="42" t="n">
        <v>9.16666666666667</v>
      </c>
      <c r="AL2" s="42" t="n">
        <v>10</v>
      </c>
      <c r="AM2" s="47" t="n">
        <v>5</v>
      </c>
      <c r="AN2" s="47" t="n">
        <v>5.75</v>
      </c>
      <c r="AO2" s="47" t="n">
        <v>10</v>
      </c>
      <c r="AP2" s="47" t="n">
        <v>10</v>
      </c>
      <c r="AQ2" s="47" t="n">
        <v>10</v>
      </c>
      <c r="AR2" s="47" t="n">
        <v>10</v>
      </c>
      <c r="AS2" s="42" t="n">
        <v>8.15</v>
      </c>
      <c r="AT2" s="42" t="n">
        <v>10</v>
      </c>
      <c r="AU2" s="42" t="n">
        <v>10</v>
      </c>
      <c r="AV2" s="42" t="n">
        <v>10</v>
      </c>
      <c r="AW2" s="42" t="n">
        <v>10</v>
      </c>
      <c r="AX2" s="42" t="n">
        <v>10</v>
      </c>
      <c r="AY2" s="42" t="n">
        <v>10</v>
      </c>
      <c r="AZ2" s="42" t="n">
        <v>5</v>
      </c>
      <c r="BA2" s="71" t="n">
        <v>8.33333333333333</v>
      </c>
      <c r="BB2" s="43" t="n">
        <f aca="false">AVERAGE(Table278572[[#This Row],[RULE OF LAW]],Table278572[[#This Row],[SECURITY &amp; SAFETY]],Table278572[[#This Row],[PERSONAL FREEDOM (minus Security &amp;Safety and Rule of Law)]],Table278572[[#This Row],[PERSONAL FREEDOM (minus Security &amp;Safety and Rule of Law)]])</f>
        <v>7.50269664524736</v>
      </c>
      <c r="BC2" s="44" t="n">
        <v>7.4</v>
      </c>
      <c r="BD2" s="45" t="n">
        <f aca="false">AVERAGE(Table278572[[#This Row],[PERSONAL FREEDOM]:[ECONOMIC FREEDOM]])</f>
        <v>7.45134832262368</v>
      </c>
      <c r="BE2" s="61" t="n">
        <f aca="false">RANK(BF2,$BF$2:$BF$160)</f>
        <v>50</v>
      </c>
      <c r="BF2" s="72" t="n">
        <f aca="false">ROUND(BD2, 2)</f>
        <v>7.45</v>
      </c>
      <c r="BG2" s="73" t="n">
        <f aca="false">Table278572[[#This Row],[1 Rule of Law]]</f>
        <v>4.97152004574236</v>
      </c>
      <c r="BH2" s="73" t="n">
        <f aca="false">Table278572[[#This Row],[2 Security &amp; Safety]]</f>
        <v>8.61259986858042</v>
      </c>
      <c r="BI2" s="73" t="n">
        <f aca="false">AVERAGE(AS2,W2,AK2,BA2,Z2)</f>
        <v>8.21333333333334</v>
      </c>
      <c r="BK2" s="63"/>
      <c r="BL2" s="63"/>
      <c r="BM2" s="63"/>
    </row>
    <row r="3" customFormat="false" ht="15" hidden="false" customHeight="true" outlineLevel="0" collapsed="false">
      <c r="A3" s="41" t="s">
        <v>61</v>
      </c>
      <c r="B3" s="42" t="s">
        <v>60</v>
      </c>
      <c r="C3" s="42" t="s">
        <v>60</v>
      </c>
      <c r="D3" s="42" t="s">
        <v>60</v>
      </c>
      <c r="E3" s="42" t="n">
        <v>4.00432940212163</v>
      </c>
      <c r="F3" s="42" t="n">
        <v>9.49990019741241</v>
      </c>
      <c r="G3" s="42" t="n">
        <v>5</v>
      </c>
      <c r="H3" s="42" t="n">
        <v>9.28940182547705</v>
      </c>
      <c r="I3" s="42" t="n">
        <v>5</v>
      </c>
      <c r="J3" s="42" t="n">
        <v>9.68322731979098</v>
      </c>
      <c r="K3" s="42" t="n">
        <v>9.84589437179021</v>
      </c>
      <c r="L3" s="42" t="n">
        <v>7.76370470341165</v>
      </c>
      <c r="M3" s="42" t="n">
        <v>10</v>
      </c>
      <c r="N3" s="42" t="n">
        <v>7.5</v>
      </c>
      <c r="O3" s="47" t="n">
        <v>0</v>
      </c>
      <c r="P3" s="47" t="n">
        <v>0</v>
      </c>
      <c r="Q3" s="47" t="n">
        <v>0</v>
      </c>
      <c r="R3" s="47" t="n">
        <v>5.83333333333333</v>
      </c>
      <c r="S3" s="42" t="n">
        <v>7.6989794113858</v>
      </c>
      <c r="T3" s="42" t="n">
        <v>5</v>
      </c>
      <c r="U3" s="42" t="n">
        <v>5</v>
      </c>
      <c r="V3" s="42" t="n">
        <v>5</v>
      </c>
      <c r="W3" s="42" t="n">
        <v>5</v>
      </c>
      <c r="X3" s="42" t="n">
        <v>2.5</v>
      </c>
      <c r="Y3" s="42" t="n">
        <v>5</v>
      </c>
      <c r="Z3" s="42" t="n">
        <v>3.75</v>
      </c>
      <c r="AA3" s="42" t="n">
        <v>5</v>
      </c>
      <c r="AB3" s="42" t="n">
        <v>2.5</v>
      </c>
      <c r="AC3" s="42" t="n">
        <v>5</v>
      </c>
      <c r="AD3" s="42" t="n">
        <v>5</v>
      </c>
      <c r="AE3" s="42" t="n">
        <v>5</v>
      </c>
      <c r="AF3" s="42" t="n">
        <v>5</v>
      </c>
      <c r="AG3" s="42" t="n">
        <v>2.5</v>
      </c>
      <c r="AH3" s="42" t="n">
        <v>2.5</v>
      </c>
      <c r="AI3" s="42" t="n">
        <v>2.5</v>
      </c>
      <c r="AJ3" s="42" t="n">
        <v>2.5</v>
      </c>
      <c r="AK3" s="42" t="n">
        <v>3.75</v>
      </c>
      <c r="AL3" s="42" t="n">
        <v>10</v>
      </c>
      <c r="AM3" s="47" t="n">
        <v>3</v>
      </c>
      <c r="AN3" s="47" t="n">
        <v>4.25</v>
      </c>
      <c r="AO3" s="47" t="n">
        <v>10</v>
      </c>
      <c r="AP3" s="47" t="n">
        <v>7.5</v>
      </c>
      <c r="AQ3" s="47" t="n">
        <v>8.75</v>
      </c>
      <c r="AR3" s="47" t="n">
        <v>7.5</v>
      </c>
      <c r="AS3" s="42" t="n">
        <v>6.7</v>
      </c>
      <c r="AT3" s="42" t="n">
        <v>0</v>
      </c>
      <c r="AU3" s="42" t="n">
        <v>5</v>
      </c>
      <c r="AV3" s="42" t="n">
        <v>2.5</v>
      </c>
      <c r="AW3" s="42" t="n">
        <v>0</v>
      </c>
      <c r="AX3" s="42" t="n">
        <v>0</v>
      </c>
      <c r="AY3" s="42" t="n">
        <v>0</v>
      </c>
      <c r="AZ3" s="42" t="n">
        <v>0</v>
      </c>
      <c r="BA3" s="71" t="n">
        <v>0.833333333333333</v>
      </c>
      <c r="BB3" s="43" t="n">
        <f aca="false">AVERAGE(Table278572[[#This Row],[RULE OF LAW]],Table278572[[#This Row],[SECURITY &amp; SAFETY]],Table278572[[#This Row],[PERSONAL FREEDOM (minus Security &amp;Safety and Rule of Law)]],Table278572[[#This Row],[PERSONAL FREEDOM (minus Security &amp;Safety and Rule of Law)]])</f>
        <v>4.92916053671019</v>
      </c>
      <c r="BC3" s="44" t="n">
        <v>5.15</v>
      </c>
      <c r="BD3" s="45" t="n">
        <f aca="false">AVERAGE(Table278572[[#This Row],[PERSONAL FREEDOM]:[ECONOMIC FREEDOM]])</f>
        <v>5.0395802683551</v>
      </c>
      <c r="BE3" s="61" t="n">
        <f aca="false">RANK(BF3,$BF$2:$BF$160)</f>
        <v>152</v>
      </c>
      <c r="BF3" s="72" t="n">
        <f aca="false">ROUND(BD3, 2)</f>
        <v>5.04</v>
      </c>
      <c r="BG3" s="73" t="n">
        <f aca="false">Table278572[[#This Row],[1 Rule of Law]]</f>
        <v>4.00432940212163</v>
      </c>
      <c r="BH3" s="73" t="n">
        <f aca="false">Table278572[[#This Row],[2 Security &amp; Safety]]</f>
        <v>7.6989794113858</v>
      </c>
      <c r="BI3" s="73" t="n">
        <f aca="false">AVERAGE(AS3,W3,AK3,BA3,Z3)</f>
        <v>4.00666666666667</v>
      </c>
      <c r="BK3" s="63"/>
      <c r="BL3" s="63"/>
      <c r="BM3" s="63"/>
    </row>
    <row r="4" customFormat="false" ht="15" hidden="false" customHeight="true" outlineLevel="0" collapsed="false">
      <c r="A4" s="41" t="s">
        <v>62</v>
      </c>
      <c r="B4" s="42" t="s">
        <v>60</v>
      </c>
      <c r="C4" s="42" t="s">
        <v>60</v>
      </c>
      <c r="D4" s="42" t="s">
        <v>60</v>
      </c>
      <c r="E4" s="42" t="n">
        <v>3.4470124520783</v>
      </c>
      <c r="F4" s="42" t="n">
        <v>5.66168996594148</v>
      </c>
      <c r="G4" s="42" t="n">
        <v>5</v>
      </c>
      <c r="H4" s="42" t="n">
        <v>10</v>
      </c>
      <c r="I4" s="42" t="n">
        <v>7.5</v>
      </c>
      <c r="J4" s="42" t="n">
        <v>10</v>
      </c>
      <c r="K4" s="42" t="n">
        <v>10</v>
      </c>
      <c r="L4" s="42" t="n">
        <v>8.5</v>
      </c>
      <c r="M4" s="42" t="n">
        <v>10</v>
      </c>
      <c r="N4" s="42" t="n">
        <v>10</v>
      </c>
      <c r="O4" s="47" t="n">
        <v>5</v>
      </c>
      <c r="P4" s="47" t="n">
        <v>5</v>
      </c>
      <c r="Q4" s="47" t="n">
        <v>5</v>
      </c>
      <c r="R4" s="47" t="n">
        <v>8.33333333333333</v>
      </c>
      <c r="S4" s="42" t="n">
        <v>7.49834109975827</v>
      </c>
      <c r="T4" s="42" t="n">
        <v>5</v>
      </c>
      <c r="U4" s="42" t="n">
        <v>0</v>
      </c>
      <c r="V4" s="42" t="n">
        <v>10</v>
      </c>
      <c r="W4" s="42" t="n">
        <v>5</v>
      </c>
      <c r="X4" s="42" t="n">
        <v>5</v>
      </c>
      <c r="Y4" s="42" t="n">
        <v>5</v>
      </c>
      <c r="Z4" s="42" t="n">
        <v>5</v>
      </c>
      <c r="AA4" s="42" t="n">
        <v>2.5</v>
      </c>
      <c r="AB4" s="42" t="n">
        <v>2.5</v>
      </c>
      <c r="AC4" s="42" t="n">
        <v>2.5</v>
      </c>
      <c r="AD4" s="42" t="n">
        <v>2.5</v>
      </c>
      <c r="AE4" s="42" t="n">
        <v>5</v>
      </c>
      <c r="AF4" s="42" t="n">
        <v>3.33333333333333</v>
      </c>
      <c r="AG4" s="42" t="n">
        <v>2.5</v>
      </c>
      <c r="AH4" s="42" t="n">
        <v>2.5</v>
      </c>
      <c r="AI4" s="42" t="n">
        <v>5</v>
      </c>
      <c r="AJ4" s="42" t="n">
        <v>3.33333333333333</v>
      </c>
      <c r="AK4" s="42" t="n">
        <v>2.91666666666667</v>
      </c>
      <c r="AL4" s="42" t="n">
        <v>10</v>
      </c>
      <c r="AM4" s="47" t="n">
        <v>3.66666666666667</v>
      </c>
      <c r="AN4" s="47" t="n">
        <v>2.5</v>
      </c>
      <c r="AO4" s="47" t="n">
        <v>7.5</v>
      </c>
      <c r="AP4" s="47" t="n">
        <v>5</v>
      </c>
      <c r="AQ4" s="47" t="n">
        <v>6.25</v>
      </c>
      <c r="AR4" s="47" t="n">
        <v>7.5</v>
      </c>
      <c r="AS4" s="42" t="n">
        <v>5.98333333333333</v>
      </c>
      <c r="AT4" s="42" t="n">
        <v>10</v>
      </c>
      <c r="AU4" s="42" t="n">
        <v>10</v>
      </c>
      <c r="AV4" s="42" t="n">
        <v>10</v>
      </c>
      <c r="AW4" s="42" t="n">
        <v>0</v>
      </c>
      <c r="AX4" s="42" t="n">
        <v>0</v>
      </c>
      <c r="AY4" s="42" t="n">
        <v>0</v>
      </c>
      <c r="AZ4" s="42" t="n">
        <v>10</v>
      </c>
      <c r="BA4" s="71" t="n">
        <v>6.66666666666667</v>
      </c>
      <c r="BB4" s="43" t="n">
        <f aca="false">AVERAGE(Table278572[[#This Row],[RULE OF LAW]],Table278572[[#This Row],[SECURITY &amp; SAFETY]],Table278572[[#This Row],[PERSONAL FREEDOM (minus Security &amp;Safety and Rule of Law)]],Table278572[[#This Row],[PERSONAL FREEDOM (minus Security &amp;Safety and Rule of Law)]])</f>
        <v>5.29300505462581</v>
      </c>
      <c r="BC4" s="44" t="n">
        <v>5.08</v>
      </c>
      <c r="BD4" s="45" t="n">
        <f aca="false">AVERAGE(Table278572[[#This Row],[PERSONAL FREEDOM]:[ECONOMIC FREEDOM]])</f>
        <v>5.18650252731291</v>
      </c>
      <c r="BE4" s="61" t="n">
        <f aca="false">RANK(BF4,$BF$2:$BF$160)</f>
        <v>150</v>
      </c>
      <c r="BF4" s="72" t="n">
        <f aca="false">ROUND(BD4, 2)</f>
        <v>5.19</v>
      </c>
      <c r="BG4" s="73" t="n">
        <f aca="false">Table278572[[#This Row],[1 Rule of Law]]</f>
        <v>3.4470124520783</v>
      </c>
      <c r="BH4" s="73" t="n">
        <f aca="false">Table278572[[#This Row],[2 Security &amp; Safety]]</f>
        <v>7.49834109975827</v>
      </c>
      <c r="BI4" s="73" t="n">
        <f aca="false">AVERAGE(AS4,W4,AK4,BA4,Z4)</f>
        <v>5.11333333333333</v>
      </c>
      <c r="BK4" s="63"/>
      <c r="BL4" s="63"/>
      <c r="BM4" s="63"/>
    </row>
    <row r="5" customFormat="false" ht="15" hidden="false" customHeight="true" outlineLevel="0" collapsed="false">
      <c r="A5" s="41" t="s">
        <v>63</v>
      </c>
      <c r="B5" s="42" t="n">
        <v>6.47602346782031</v>
      </c>
      <c r="C5" s="42" t="n">
        <v>5.48259166766747</v>
      </c>
      <c r="D5" s="42" t="n">
        <v>3.92186008126401</v>
      </c>
      <c r="E5" s="42" t="n">
        <v>5.29349173891727</v>
      </c>
      <c r="F5" s="42" t="n">
        <v>7.18654650118473</v>
      </c>
      <c r="G5" s="42" t="n">
        <v>10</v>
      </c>
      <c r="H5" s="42" t="n">
        <v>10</v>
      </c>
      <c r="I5" s="42" t="n">
        <v>7.5</v>
      </c>
      <c r="J5" s="42" t="n">
        <v>10</v>
      </c>
      <c r="K5" s="42" t="n">
        <v>10</v>
      </c>
      <c r="L5" s="42" t="n">
        <v>9.5</v>
      </c>
      <c r="M5" s="42" t="n">
        <v>10</v>
      </c>
      <c r="N5" s="42" t="n">
        <v>10</v>
      </c>
      <c r="O5" s="47" t="n">
        <v>10</v>
      </c>
      <c r="P5" s="47" t="n">
        <v>10</v>
      </c>
      <c r="Q5" s="47" t="n">
        <v>10</v>
      </c>
      <c r="R5" s="47" t="n">
        <v>10</v>
      </c>
      <c r="S5" s="42" t="n">
        <v>8.89551550039491</v>
      </c>
      <c r="T5" s="42" t="n">
        <v>10</v>
      </c>
      <c r="U5" s="42" t="n">
        <v>10</v>
      </c>
      <c r="V5" s="42" t="n">
        <v>10</v>
      </c>
      <c r="W5" s="42" t="n">
        <v>10</v>
      </c>
      <c r="X5" s="42" t="n">
        <v>10</v>
      </c>
      <c r="Y5" s="42" t="n">
        <v>10</v>
      </c>
      <c r="Z5" s="42" t="n">
        <v>10</v>
      </c>
      <c r="AA5" s="42" t="n">
        <v>10</v>
      </c>
      <c r="AB5" s="42" t="n">
        <v>10</v>
      </c>
      <c r="AC5" s="42" t="n">
        <v>5</v>
      </c>
      <c r="AD5" s="42" t="n">
        <v>5</v>
      </c>
      <c r="AE5" s="42" t="n">
        <v>10</v>
      </c>
      <c r="AF5" s="42" t="n">
        <v>6.66666666666667</v>
      </c>
      <c r="AG5" s="42" t="n">
        <v>10</v>
      </c>
      <c r="AH5" s="42" t="n">
        <v>5</v>
      </c>
      <c r="AI5" s="42" t="n">
        <v>10</v>
      </c>
      <c r="AJ5" s="42" t="n">
        <v>8.33333333333333</v>
      </c>
      <c r="AK5" s="42" t="n">
        <v>8.75</v>
      </c>
      <c r="AL5" s="42" t="n">
        <v>10</v>
      </c>
      <c r="AM5" s="47" t="n">
        <v>5</v>
      </c>
      <c r="AN5" s="47" t="n">
        <v>5</v>
      </c>
      <c r="AO5" s="47" t="n">
        <v>10</v>
      </c>
      <c r="AP5" s="47" t="n">
        <v>10</v>
      </c>
      <c r="AQ5" s="47" t="n">
        <v>10</v>
      </c>
      <c r="AR5" s="47" t="n">
        <v>10</v>
      </c>
      <c r="AS5" s="42" t="n">
        <v>8</v>
      </c>
      <c r="AT5" s="42" t="n">
        <v>10</v>
      </c>
      <c r="AU5" s="42" t="n">
        <v>10</v>
      </c>
      <c r="AV5" s="42" t="n">
        <v>10</v>
      </c>
      <c r="AW5" s="42" t="n">
        <v>10</v>
      </c>
      <c r="AX5" s="42" t="n">
        <v>10</v>
      </c>
      <c r="AY5" s="42" t="n">
        <v>10</v>
      </c>
      <c r="AZ5" s="42" t="n">
        <v>10</v>
      </c>
      <c r="BA5" s="71" t="n">
        <v>10</v>
      </c>
      <c r="BB5" s="43" t="n">
        <f aca="false">AVERAGE(Table278572[[#This Row],[RULE OF LAW]],Table278572[[#This Row],[SECURITY &amp; SAFETY]],Table278572[[#This Row],[PERSONAL FREEDOM (minus Security &amp;Safety and Rule of Law)]],Table278572[[#This Row],[PERSONAL FREEDOM (minus Security &amp;Safety and Rule of Law)]])</f>
        <v>8.22225180982804</v>
      </c>
      <c r="BC5" s="44" t="n">
        <v>4.81</v>
      </c>
      <c r="BD5" s="45" t="n">
        <f aca="false">AVERAGE(Table278572[[#This Row],[PERSONAL FREEDOM]:[ECONOMIC FREEDOM]])</f>
        <v>6.51612590491402</v>
      </c>
      <c r="BE5" s="61" t="n">
        <f aca="false">RANK(BF5,$BF$2:$BF$160)</f>
        <v>103</v>
      </c>
      <c r="BF5" s="72" t="n">
        <f aca="false">ROUND(BD5, 2)</f>
        <v>6.52</v>
      </c>
      <c r="BG5" s="73" t="n">
        <f aca="false">Table278572[[#This Row],[1 Rule of Law]]</f>
        <v>5.29349173891727</v>
      </c>
      <c r="BH5" s="73" t="n">
        <f aca="false">Table278572[[#This Row],[2 Security &amp; Safety]]</f>
        <v>8.89551550039491</v>
      </c>
      <c r="BI5" s="73" t="n">
        <f aca="false">AVERAGE(AS5,W5,AK5,BA5,Z5)</f>
        <v>9.35</v>
      </c>
      <c r="BK5" s="63"/>
      <c r="BL5" s="63"/>
      <c r="BM5" s="63"/>
    </row>
    <row r="6" customFormat="false" ht="15" hidden="false" customHeight="true" outlineLevel="0" collapsed="false">
      <c r="A6" s="41" t="s">
        <v>64</v>
      </c>
      <c r="B6" s="42" t="s">
        <v>60</v>
      </c>
      <c r="C6" s="42" t="s">
        <v>60</v>
      </c>
      <c r="D6" s="42" t="s">
        <v>60</v>
      </c>
      <c r="E6" s="42" t="n">
        <v>4.63601265223038</v>
      </c>
      <c r="F6" s="42" t="n">
        <v>9.19274938191843</v>
      </c>
      <c r="G6" s="42" t="n">
        <v>10</v>
      </c>
      <c r="H6" s="42" t="n">
        <v>10</v>
      </c>
      <c r="I6" s="42" t="n">
        <v>7.5</v>
      </c>
      <c r="J6" s="42" t="n">
        <v>10</v>
      </c>
      <c r="K6" s="42" t="n">
        <v>10</v>
      </c>
      <c r="L6" s="42" t="n">
        <v>9.5</v>
      </c>
      <c r="M6" s="42" t="n">
        <v>10</v>
      </c>
      <c r="N6" s="42" t="n">
        <v>5</v>
      </c>
      <c r="O6" s="47" t="n">
        <v>10</v>
      </c>
      <c r="P6" s="47" t="n">
        <v>10</v>
      </c>
      <c r="Q6" s="47" t="n">
        <v>10</v>
      </c>
      <c r="R6" s="47" t="n">
        <v>8.33333333333333</v>
      </c>
      <c r="S6" s="42" t="n">
        <v>9.00869423841725</v>
      </c>
      <c r="T6" s="42" t="n">
        <v>5</v>
      </c>
      <c r="U6" s="42" t="n">
        <v>5</v>
      </c>
      <c r="V6" s="42" t="n">
        <v>10</v>
      </c>
      <c r="W6" s="42" t="n">
        <v>6.66666666666667</v>
      </c>
      <c r="X6" s="42" t="n">
        <v>5</v>
      </c>
      <c r="Y6" s="42" t="n">
        <v>5</v>
      </c>
      <c r="Z6" s="42" t="n">
        <v>5</v>
      </c>
      <c r="AA6" s="42" t="n">
        <v>5</v>
      </c>
      <c r="AB6" s="42" t="n">
        <v>7.5</v>
      </c>
      <c r="AC6" s="42" t="n">
        <v>10</v>
      </c>
      <c r="AD6" s="42" t="n">
        <v>7.5</v>
      </c>
      <c r="AE6" s="42" t="n">
        <v>10</v>
      </c>
      <c r="AF6" s="42" t="n">
        <v>9.16666666666667</v>
      </c>
      <c r="AG6" s="42" t="n">
        <v>10</v>
      </c>
      <c r="AH6" s="42" t="n">
        <v>5</v>
      </c>
      <c r="AI6" s="42" t="n">
        <v>10</v>
      </c>
      <c r="AJ6" s="42" t="n">
        <v>8.33333333333333</v>
      </c>
      <c r="AK6" s="42" t="n">
        <v>7.5</v>
      </c>
      <c r="AL6" s="42" t="n">
        <v>10</v>
      </c>
      <c r="AM6" s="47" t="n">
        <v>3.66666666666667</v>
      </c>
      <c r="AN6" s="47" t="n">
        <v>4.5</v>
      </c>
      <c r="AO6" s="47" t="n">
        <v>10</v>
      </c>
      <c r="AP6" s="47" t="n">
        <v>10</v>
      </c>
      <c r="AQ6" s="47" t="n">
        <v>10</v>
      </c>
      <c r="AR6" s="47" t="n">
        <v>10</v>
      </c>
      <c r="AS6" s="42" t="n">
        <v>7.63333333333333</v>
      </c>
      <c r="AT6" s="42" t="n">
        <v>10</v>
      </c>
      <c r="AU6" s="42" t="n">
        <v>10</v>
      </c>
      <c r="AV6" s="42" t="n">
        <v>10</v>
      </c>
      <c r="AW6" s="42" t="n">
        <v>10</v>
      </c>
      <c r="AX6" s="42" t="n">
        <v>10</v>
      </c>
      <c r="AY6" s="42" t="n">
        <v>10</v>
      </c>
      <c r="AZ6" s="42" t="n">
        <v>5</v>
      </c>
      <c r="BA6" s="71" t="n">
        <v>8.33333333333333</v>
      </c>
      <c r="BB6" s="43" t="n">
        <f aca="false">AVERAGE(Table278572[[#This Row],[RULE OF LAW]],Table278572[[#This Row],[SECURITY &amp; SAFETY]],Table278572[[#This Row],[PERSONAL FREEDOM (minus Security &amp;Safety and Rule of Law)]],Table278572[[#This Row],[PERSONAL FREEDOM (minus Security &amp;Safety and Rule of Law)]])</f>
        <v>6.92451005599524</v>
      </c>
      <c r="BC6" s="44" t="n">
        <v>7.71</v>
      </c>
      <c r="BD6" s="45" t="n">
        <f aca="false">AVERAGE(Table278572[[#This Row],[PERSONAL FREEDOM]:[ECONOMIC FREEDOM]])</f>
        <v>7.31725502799762</v>
      </c>
      <c r="BE6" s="61" t="n">
        <f aca="false">RANK(BF6,$BF$2:$BF$160)</f>
        <v>55</v>
      </c>
      <c r="BF6" s="72" t="n">
        <f aca="false">ROUND(BD6, 2)</f>
        <v>7.32</v>
      </c>
      <c r="BG6" s="73" t="n">
        <f aca="false">Table278572[[#This Row],[1 Rule of Law]]</f>
        <v>4.63601265223038</v>
      </c>
      <c r="BH6" s="73" t="n">
        <f aca="false">Table278572[[#This Row],[2 Security &amp; Safety]]</f>
        <v>9.00869423841725</v>
      </c>
      <c r="BI6" s="73" t="n">
        <f aca="false">AVERAGE(AS6,W6,AK6,BA6,Z6)</f>
        <v>7.02666666666667</v>
      </c>
      <c r="BK6" s="63"/>
      <c r="BL6" s="63"/>
      <c r="BM6" s="63"/>
    </row>
    <row r="7" customFormat="false" ht="15" hidden="false" customHeight="true" outlineLevel="0" collapsed="false">
      <c r="A7" s="41" t="s">
        <v>65</v>
      </c>
      <c r="B7" s="42" t="n">
        <v>8.61124795894781</v>
      </c>
      <c r="C7" s="42" t="n">
        <v>7.36893998143573</v>
      </c>
      <c r="D7" s="42" t="n">
        <v>7.66051966687657</v>
      </c>
      <c r="E7" s="42" t="n">
        <v>7.88023586908671</v>
      </c>
      <c r="F7" s="42" t="n">
        <v>9.57087817551952</v>
      </c>
      <c r="G7" s="42" t="n">
        <v>10</v>
      </c>
      <c r="H7" s="42" t="n">
        <v>10</v>
      </c>
      <c r="I7" s="42" t="n">
        <v>10</v>
      </c>
      <c r="J7" s="42" t="n">
        <v>9.94319017342251</v>
      </c>
      <c r="K7" s="42" t="n">
        <v>9.94034968209363</v>
      </c>
      <c r="L7" s="42" t="n">
        <v>9.97670797110323</v>
      </c>
      <c r="M7" s="42" t="n">
        <v>10</v>
      </c>
      <c r="N7" s="42" t="n">
        <v>10</v>
      </c>
      <c r="O7" s="47" t="n">
        <v>10</v>
      </c>
      <c r="P7" s="47" t="n">
        <v>10</v>
      </c>
      <c r="Q7" s="47" t="n">
        <v>10</v>
      </c>
      <c r="R7" s="47" t="n">
        <v>10</v>
      </c>
      <c r="S7" s="42" t="n">
        <v>9.84919538220758</v>
      </c>
      <c r="T7" s="42" t="n">
        <v>10</v>
      </c>
      <c r="U7" s="42" t="n">
        <v>10</v>
      </c>
      <c r="V7" s="42" t="n">
        <v>10</v>
      </c>
      <c r="W7" s="42" t="n">
        <v>10</v>
      </c>
      <c r="X7" s="42" t="n">
        <v>10</v>
      </c>
      <c r="Y7" s="42" t="n">
        <v>10</v>
      </c>
      <c r="Z7" s="42" t="n">
        <v>10</v>
      </c>
      <c r="AA7" s="42" t="n">
        <v>10</v>
      </c>
      <c r="AB7" s="42" t="n">
        <v>10</v>
      </c>
      <c r="AC7" s="42" t="n">
        <v>10</v>
      </c>
      <c r="AD7" s="42" t="n">
        <v>7.5</v>
      </c>
      <c r="AE7" s="42" t="n">
        <v>5</v>
      </c>
      <c r="AF7" s="42" t="n">
        <v>7.5</v>
      </c>
      <c r="AG7" s="42" t="n">
        <v>10</v>
      </c>
      <c r="AH7" s="42" t="n">
        <v>10</v>
      </c>
      <c r="AI7" s="42" t="n">
        <v>10</v>
      </c>
      <c r="AJ7" s="42" t="n">
        <v>10</v>
      </c>
      <c r="AK7" s="42" t="n">
        <v>9.375</v>
      </c>
      <c r="AL7" s="42" t="n">
        <v>10</v>
      </c>
      <c r="AM7" s="47" t="n">
        <v>8.33333333333333</v>
      </c>
      <c r="AN7" s="47" t="n">
        <v>7.5</v>
      </c>
      <c r="AO7" s="47" t="n">
        <v>10</v>
      </c>
      <c r="AP7" s="47" t="n">
        <v>10</v>
      </c>
      <c r="AQ7" s="47" t="n">
        <v>10</v>
      </c>
      <c r="AR7" s="47" t="n">
        <v>10</v>
      </c>
      <c r="AS7" s="42" t="n">
        <v>9.16666666666667</v>
      </c>
      <c r="AT7" s="42" t="n">
        <v>10</v>
      </c>
      <c r="AU7" s="42" t="n">
        <v>10</v>
      </c>
      <c r="AV7" s="42" t="n">
        <v>10</v>
      </c>
      <c r="AW7" s="42" t="n">
        <v>10</v>
      </c>
      <c r="AX7" s="42" t="n">
        <v>10</v>
      </c>
      <c r="AY7" s="42" t="n">
        <v>10</v>
      </c>
      <c r="AZ7" s="42" t="n">
        <v>10</v>
      </c>
      <c r="BA7" s="71" t="n">
        <v>10</v>
      </c>
      <c r="BB7" s="43" t="n">
        <f aca="false">AVERAGE(Table278572[[#This Row],[RULE OF LAW]],Table278572[[#This Row],[SECURITY &amp; SAFETY]],Table278572[[#This Row],[PERSONAL FREEDOM (minus Security &amp;Safety and Rule of Law)]],Table278572[[#This Row],[PERSONAL FREEDOM (minus Security &amp;Safety and Rule of Law)]])</f>
        <v>9.28652447949024</v>
      </c>
      <c r="BC7" s="44" t="n">
        <v>7.93</v>
      </c>
      <c r="BD7" s="45" t="n">
        <f aca="false">AVERAGE(Table278572[[#This Row],[PERSONAL FREEDOM]:[ECONOMIC FREEDOM]])</f>
        <v>8.60826223974512</v>
      </c>
      <c r="BE7" s="61" t="n">
        <f aca="false">RANK(BF7,$BF$2:$BF$160)</f>
        <v>6</v>
      </c>
      <c r="BF7" s="72" t="n">
        <f aca="false">ROUND(BD7, 2)</f>
        <v>8.61</v>
      </c>
      <c r="BG7" s="73" t="n">
        <f aca="false">Table278572[[#This Row],[1 Rule of Law]]</f>
        <v>7.88023586908671</v>
      </c>
      <c r="BH7" s="73" t="n">
        <f aca="false">Table278572[[#This Row],[2 Security &amp; Safety]]</f>
        <v>9.84919538220758</v>
      </c>
      <c r="BI7" s="73" t="n">
        <f aca="false">AVERAGE(AS7,W7,AK7,BA7,Z7)</f>
        <v>9.70833333333333</v>
      </c>
      <c r="BK7" s="63"/>
      <c r="BL7" s="63"/>
      <c r="BM7" s="63"/>
    </row>
    <row r="8" customFormat="false" ht="15" hidden="false" customHeight="true" outlineLevel="0" collapsed="false">
      <c r="A8" s="41" t="s">
        <v>66</v>
      </c>
      <c r="B8" s="42" t="n">
        <v>9.34703628622681</v>
      </c>
      <c r="C8" s="42" t="n">
        <v>7.89708199433972</v>
      </c>
      <c r="D8" s="42" t="n">
        <v>8.15727970608246</v>
      </c>
      <c r="E8" s="42" t="n">
        <v>8.46713266221633</v>
      </c>
      <c r="F8" s="42" t="n">
        <v>9.71427634203875</v>
      </c>
      <c r="G8" s="42" t="n">
        <v>10</v>
      </c>
      <c r="H8" s="42" t="n">
        <v>10</v>
      </c>
      <c r="I8" s="42" t="n">
        <v>10</v>
      </c>
      <c r="J8" s="42" t="n">
        <v>9.92198995511458</v>
      </c>
      <c r="K8" s="42" t="n">
        <v>10</v>
      </c>
      <c r="L8" s="42" t="n">
        <v>9.98439799102292</v>
      </c>
      <c r="M8" s="42" t="n">
        <v>10</v>
      </c>
      <c r="N8" s="42" t="n">
        <v>10</v>
      </c>
      <c r="O8" s="47" t="n">
        <v>10</v>
      </c>
      <c r="P8" s="47" t="n">
        <v>10</v>
      </c>
      <c r="Q8" s="47" t="n">
        <v>10</v>
      </c>
      <c r="R8" s="47" t="n">
        <v>10</v>
      </c>
      <c r="S8" s="42" t="n">
        <v>9.89955811102056</v>
      </c>
      <c r="T8" s="42" t="n">
        <v>10</v>
      </c>
      <c r="U8" s="42" t="n">
        <v>10</v>
      </c>
      <c r="V8" s="42" t="n">
        <v>10</v>
      </c>
      <c r="W8" s="42" t="n">
        <v>10</v>
      </c>
      <c r="X8" s="42" t="n">
        <v>10</v>
      </c>
      <c r="Y8" s="42" t="n">
        <v>10</v>
      </c>
      <c r="Z8" s="42" t="n">
        <v>10</v>
      </c>
      <c r="AA8" s="42" t="n">
        <v>10</v>
      </c>
      <c r="AB8" s="42" t="n">
        <v>10</v>
      </c>
      <c r="AC8" s="42" t="n">
        <v>10</v>
      </c>
      <c r="AD8" s="42" t="n">
        <v>10</v>
      </c>
      <c r="AE8" s="42" t="n">
        <v>10</v>
      </c>
      <c r="AF8" s="42" t="n">
        <v>10</v>
      </c>
      <c r="AG8" s="42" t="n">
        <v>10</v>
      </c>
      <c r="AH8" s="42" t="n">
        <v>10</v>
      </c>
      <c r="AI8" s="42" t="n">
        <v>10</v>
      </c>
      <c r="AJ8" s="42" t="n">
        <v>10</v>
      </c>
      <c r="AK8" s="42" t="n">
        <v>10</v>
      </c>
      <c r="AL8" s="42" t="n">
        <v>10</v>
      </c>
      <c r="AM8" s="47" t="n">
        <v>7.33333333333333</v>
      </c>
      <c r="AN8" s="47" t="n">
        <v>8</v>
      </c>
      <c r="AO8" s="47" t="n">
        <v>10</v>
      </c>
      <c r="AP8" s="47" t="n">
        <v>10</v>
      </c>
      <c r="AQ8" s="47" t="n">
        <v>10</v>
      </c>
      <c r="AR8" s="47" t="n">
        <v>10</v>
      </c>
      <c r="AS8" s="42" t="n">
        <v>9.06666666666667</v>
      </c>
      <c r="AT8" s="42" t="n">
        <v>10</v>
      </c>
      <c r="AU8" s="42" t="n">
        <v>10</v>
      </c>
      <c r="AV8" s="42" t="n">
        <v>10</v>
      </c>
      <c r="AW8" s="42" t="n">
        <v>10</v>
      </c>
      <c r="AX8" s="42" t="n">
        <v>10</v>
      </c>
      <c r="AY8" s="42" t="n">
        <v>10</v>
      </c>
      <c r="AZ8" s="42" t="n">
        <v>10</v>
      </c>
      <c r="BA8" s="71" t="n">
        <v>10</v>
      </c>
      <c r="BB8" s="43" t="n">
        <f aca="false">AVERAGE(Table278572[[#This Row],[RULE OF LAW]],Table278572[[#This Row],[SECURITY &amp; SAFETY]],Table278572[[#This Row],[PERSONAL FREEDOM (minus Security &amp;Safety and Rule of Law)]],Table278572[[#This Row],[PERSONAL FREEDOM (minus Security &amp;Safety and Rule of Law)]])</f>
        <v>9.49833935997589</v>
      </c>
      <c r="BC8" s="44" t="n">
        <v>7.56</v>
      </c>
      <c r="BD8" s="45" t="n">
        <f aca="false">AVERAGE(Table278572[[#This Row],[PERSONAL FREEDOM]:[ECONOMIC FREEDOM]])</f>
        <v>8.52916967998794</v>
      </c>
      <c r="BE8" s="61" t="n">
        <f aca="false">RANK(BF8,$BF$2:$BF$160)</f>
        <v>11</v>
      </c>
      <c r="BF8" s="72" t="n">
        <f aca="false">ROUND(BD8, 2)</f>
        <v>8.53</v>
      </c>
      <c r="BG8" s="73" t="n">
        <f aca="false">Table278572[[#This Row],[1 Rule of Law]]</f>
        <v>8.46713266221633</v>
      </c>
      <c r="BH8" s="73" t="n">
        <f aca="false">Table278572[[#This Row],[2 Security &amp; Safety]]</f>
        <v>9.89955811102056</v>
      </c>
      <c r="BI8" s="73" t="n">
        <f aca="false">AVERAGE(AS8,W8,AK8,BA8,Z8)</f>
        <v>9.81333333333333</v>
      </c>
      <c r="BK8" s="63"/>
      <c r="BL8" s="63"/>
      <c r="BM8" s="63"/>
    </row>
    <row r="9" customFormat="false" ht="15" hidden="false" customHeight="true" outlineLevel="0" collapsed="false">
      <c r="A9" s="41" t="s">
        <v>67</v>
      </c>
      <c r="B9" s="42" t="s">
        <v>60</v>
      </c>
      <c r="C9" s="42" t="s">
        <v>60</v>
      </c>
      <c r="D9" s="42" t="s">
        <v>60</v>
      </c>
      <c r="E9" s="42" t="n">
        <v>4.19830067278629</v>
      </c>
      <c r="F9" s="42" t="n">
        <v>9.05646089122768</v>
      </c>
      <c r="G9" s="42" t="n">
        <v>10</v>
      </c>
      <c r="H9" s="42" t="n">
        <v>8.42686148693682</v>
      </c>
      <c r="I9" s="42" t="n">
        <v>7.5</v>
      </c>
      <c r="J9" s="42" t="n">
        <v>10</v>
      </c>
      <c r="K9" s="42" t="n">
        <v>9.97902481982582</v>
      </c>
      <c r="L9" s="42" t="n">
        <v>9.18117726135253</v>
      </c>
      <c r="M9" s="42" t="n">
        <v>10</v>
      </c>
      <c r="N9" s="42" t="n">
        <v>7.5</v>
      </c>
      <c r="O9" s="47" t="n">
        <v>5</v>
      </c>
      <c r="P9" s="47" t="n">
        <v>10</v>
      </c>
      <c r="Q9" s="47" t="n">
        <v>7.5</v>
      </c>
      <c r="R9" s="47" t="n">
        <v>8.33333333333333</v>
      </c>
      <c r="S9" s="42" t="n">
        <v>8.85699049530452</v>
      </c>
      <c r="T9" s="42" t="n">
        <v>5</v>
      </c>
      <c r="U9" s="42" t="n">
        <v>5</v>
      </c>
      <c r="V9" s="42" t="n">
        <v>5</v>
      </c>
      <c r="W9" s="42" t="n">
        <v>5</v>
      </c>
      <c r="X9" s="42" t="n">
        <v>2.5</v>
      </c>
      <c r="Y9" s="42" t="n">
        <v>2.5</v>
      </c>
      <c r="Z9" s="42" t="n">
        <v>2.5</v>
      </c>
      <c r="AA9" s="42" t="n">
        <v>2.5</v>
      </c>
      <c r="AB9" s="42" t="n">
        <v>5</v>
      </c>
      <c r="AC9" s="42" t="n">
        <v>2.5</v>
      </c>
      <c r="AD9" s="42" t="n">
        <v>2.5</v>
      </c>
      <c r="AE9" s="42" t="n">
        <v>2.5</v>
      </c>
      <c r="AF9" s="42" t="n">
        <v>2.5</v>
      </c>
      <c r="AG9" s="42" t="n">
        <v>2.5</v>
      </c>
      <c r="AH9" s="42" t="n">
        <v>2.5</v>
      </c>
      <c r="AI9" s="42" t="n">
        <v>2.5</v>
      </c>
      <c r="AJ9" s="42" t="n">
        <v>2.5</v>
      </c>
      <c r="AK9" s="42" t="n">
        <v>3.125</v>
      </c>
      <c r="AL9" s="42" t="n">
        <v>10</v>
      </c>
      <c r="AM9" s="47" t="n">
        <v>0.333333333333333</v>
      </c>
      <c r="AN9" s="47" t="n">
        <v>1</v>
      </c>
      <c r="AO9" s="47" t="n">
        <v>7.5</v>
      </c>
      <c r="AP9" s="47" t="n">
        <v>7.5</v>
      </c>
      <c r="AQ9" s="47" t="n">
        <v>7.5</v>
      </c>
      <c r="AR9" s="47" t="n">
        <v>7.5</v>
      </c>
      <c r="AS9" s="42" t="n">
        <v>5.26666666666667</v>
      </c>
      <c r="AT9" s="42" t="n">
        <v>10</v>
      </c>
      <c r="AU9" s="42" t="n">
        <v>10</v>
      </c>
      <c r="AV9" s="42" t="n">
        <v>10</v>
      </c>
      <c r="AW9" s="42" t="n">
        <v>10</v>
      </c>
      <c r="AX9" s="42" t="n">
        <v>10</v>
      </c>
      <c r="AY9" s="42" t="n">
        <v>10</v>
      </c>
      <c r="AZ9" s="42" t="n">
        <v>5</v>
      </c>
      <c r="BA9" s="71" t="n">
        <v>8.33333333333333</v>
      </c>
      <c r="BB9" s="43" t="n">
        <f aca="false">AVERAGE(Table278572[[#This Row],[RULE OF LAW]],Table278572[[#This Row],[SECURITY &amp; SAFETY]],Table278572[[#This Row],[PERSONAL FREEDOM (minus Security &amp;Safety and Rule of Law)]],Table278572[[#This Row],[PERSONAL FREEDOM (minus Security &amp;Safety and Rule of Law)]])</f>
        <v>5.6863227920227</v>
      </c>
      <c r="BC9" s="44" t="n">
        <v>6.55</v>
      </c>
      <c r="BD9" s="45" t="n">
        <f aca="false">AVERAGE(Table278572[[#This Row],[PERSONAL FREEDOM]:[ECONOMIC FREEDOM]])</f>
        <v>6.11816139601135</v>
      </c>
      <c r="BE9" s="61" t="n">
        <f aca="false">RANK(BF9,$BF$2:$BF$160)</f>
        <v>128</v>
      </c>
      <c r="BF9" s="72" t="n">
        <f aca="false">ROUND(BD9, 2)</f>
        <v>6.12</v>
      </c>
      <c r="BG9" s="73" t="n">
        <f aca="false">Table278572[[#This Row],[1 Rule of Law]]</f>
        <v>4.19830067278629</v>
      </c>
      <c r="BH9" s="73" t="n">
        <f aca="false">Table278572[[#This Row],[2 Security &amp; Safety]]</f>
        <v>8.85699049530452</v>
      </c>
      <c r="BI9" s="73" t="n">
        <f aca="false">AVERAGE(AS9,W9,AK9,BA9,Z9)</f>
        <v>4.845</v>
      </c>
      <c r="BK9" s="63"/>
      <c r="BL9" s="63"/>
      <c r="BM9" s="63"/>
    </row>
    <row r="10" customFormat="false" ht="15" hidden="false" customHeight="true" outlineLevel="0" collapsed="false">
      <c r="A10" s="41" t="s">
        <v>68</v>
      </c>
      <c r="B10" s="42" t="s">
        <v>60</v>
      </c>
      <c r="C10" s="42" t="s">
        <v>60</v>
      </c>
      <c r="D10" s="42" t="s">
        <v>60</v>
      </c>
      <c r="E10" s="42" t="n">
        <v>6.10669887674889</v>
      </c>
      <c r="F10" s="42" t="n">
        <v>0</v>
      </c>
      <c r="G10" s="42" t="n">
        <v>10</v>
      </c>
      <c r="H10" s="42" t="n">
        <v>10</v>
      </c>
      <c r="I10" s="42" t="s">
        <v>60</v>
      </c>
      <c r="J10" s="42" t="n">
        <v>10</v>
      </c>
      <c r="K10" s="42" t="n">
        <v>10</v>
      </c>
      <c r="L10" s="42" t="n">
        <v>10</v>
      </c>
      <c r="M10" s="42" t="s">
        <v>60</v>
      </c>
      <c r="N10" s="42" t="s">
        <v>60</v>
      </c>
      <c r="O10" s="47" t="s">
        <v>60</v>
      </c>
      <c r="P10" s="47" t="s">
        <v>60</v>
      </c>
      <c r="Q10" s="47" t="s">
        <v>60</v>
      </c>
      <c r="R10" s="47" t="s">
        <v>60</v>
      </c>
      <c r="S10" s="42" t="n">
        <v>5</v>
      </c>
      <c r="T10" s="42" t="n">
        <v>10</v>
      </c>
      <c r="U10" s="42" t="n">
        <v>10</v>
      </c>
      <c r="V10" s="42" t="s">
        <v>60</v>
      </c>
      <c r="W10" s="42" t="n">
        <v>10</v>
      </c>
      <c r="X10" s="42" t="s">
        <v>60</v>
      </c>
      <c r="Y10" s="42" t="s">
        <v>60</v>
      </c>
      <c r="Z10" s="42" t="s">
        <v>60</v>
      </c>
      <c r="AA10" s="42" t="s">
        <v>60</v>
      </c>
      <c r="AB10" s="42" t="s">
        <v>60</v>
      </c>
      <c r="AC10" s="42" t="s">
        <v>60</v>
      </c>
      <c r="AD10" s="42" t="s">
        <v>60</v>
      </c>
      <c r="AE10" s="42" t="s">
        <v>60</v>
      </c>
      <c r="AF10" s="42" t="s">
        <v>60</v>
      </c>
      <c r="AG10" s="42" t="s">
        <v>60</v>
      </c>
      <c r="AH10" s="42" t="s">
        <v>60</v>
      </c>
      <c r="AI10" s="42" t="s">
        <v>60</v>
      </c>
      <c r="AJ10" s="42" t="s">
        <v>60</v>
      </c>
      <c r="AK10" s="42" t="s">
        <v>60</v>
      </c>
      <c r="AL10" s="42" t="n">
        <v>10</v>
      </c>
      <c r="AM10" s="47" t="n">
        <v>8.33333333333333</v>
      </c>
      <c r="AN10" s="47" t="n">
        <v>7.75</v>
      </c>
      <c r="AO10" s="47" t="s">
        <v>60</v>
      </c>
      <c r="AP10" s="47" t="s">
        <v>60</v>
      </c>
      <c r="AQ10" s="47" t="s">
        <v>60</v>
      </c>
      <c r="AR10" s="47" t="s">
        <v>60</v>
      </c>
      <c r="AS10" s="42" t="n">
        <v>8.69444444444444</v>
      </c>
      <c r="AT10" s="42" t="s">
        <v>60</v>
      </c>
      <c r="AU10" s="42" t="s">
        <v>60</v>
      </c>
      <c r="AV10" s="42" t="s">
        <v>60</v>
      </c>
      <c r="AW10" s="42" t="n">
        <v>10</v>
      </c>
      <c r="AX10" s="42" t="n">
        <v>10</v>
      </c>
      <c r="AY10" s="42" t="n">
        <v>10</v>
      </c>
      <c r="AZ10" s="42" t="s">
        <v>60</v>
      </c>
      <c r="BA10" s="71" t="n">
        <v>10</v>
      </c>
      <c r="BB10" s="43" t="n">
        <f aca="false">AVERAGE(Table278572[[#This Row],[RULE OF LAW]],Table278572[[#This Row],[SECURITY &amp; SAFETY]],Table278572[[#This Row],[PERSONAL FREEDOM (minus Security &amp;Safety and Rule of Law)]],Table278572[[#This Row],[PERSONAL FREEDOM (minus Security &amp;Safety and Rule of Law)]])</f>
        <v>7.55908212659463</v>
      </c>
      <c r="BC10" s="44" t="n">
        <v>7.38</v>
      </c>
      <c r="BD10" s="45" t="n">
        <f aca="false">AVERAGE(Table278572[[#This Row],[PERSONAL FREEDOM]:[ECONOMIC FREEDOM]])</f>
        <v>7.46954106329732</v>
      </c>
      <c r="BE10" s="61" t="n">
        <f aca="false">RANK(BF10,$BF$2:$BF$160)</f>
        <v>48</v>
      </c>
      <c r="BF10" s="72" t="n">
        <f aca="false">ROUND(BD10, 2)</f>
        <v>7.47</v>
      </c>
      <c r="BG10" s="73" t="n">
        <f aca="false">Table278572[[#This Row],[1 Rule of Law]]</f>
        <v>6.10669887674889</v>
      </c>
      <c r="BH10" s="73" t="n">
        <f aca="false">Table278572[[#This Row],[2 Security &amp; Safety]]</f>
        <v>5</v>
      </c>
      <c r="BI10" s="73" t="n">
        <f aca="false">AVERAGE(AS10,W10,AK10,BA10,Z10)</f>
        <v>9.56481481481482</v>
      </c>
      <c r="BK10" s="63"/>
      <c r="BL10" s="63"/>
      <c r="BM10" s="63"/>
    </row>
    <row r="11" customFormat="false" ht="15" hidden="false" customHeight="true" outlineLevel="0" collapsed="false">
      <c r="A11" s="41" t="s">
        <v>69</v>
      </c>
      <c r="B11" s="42" t="s">
        <v>60</v>
      </c>
      <c r="C11" s="42" t="s">
        <v>60</v>
      </c>
      <c r="D11" s="42" t="s">
        <v>60</v>
      </c>
      <c r="E11" s="42" t="n">
        <v>5.81683120303315</v>
      </c>
      <c r="F11" s="42" t="n">
        <v>9.78198478250951</v>
      </c>
      <c r="G11" s="42" t="n">
        <v>0</v>
      </c>
      <c r="H11" s="42" t="n">
        <v>10</v>
      </c>
      <c r="I11" s="42" t="n">
        <v>2.5</v>
      </c>
      <c r="J11" s="42" t="n">
        <v>7.79724361751338</v>
      </c>
      <c r="K11" s="42" t="n">
        <v>4.27283340553479</v>
      </c>
      <c r="L11" s="42" t="n">
        <v>4.91401540460964</v>
      </c>
      <c r="M11" s="42" t="n">
        <v>10</v>
      </c>
      <c r="N11" s="42" t="n">
        <v>7.5</v>
      </c>
      <c r="O11" s="47" t="n">
        <v>0</v>
      </c>
      <c r="P11" s="47" t="n">
        <v>0</v>
      </c>
      <c r="Q11" s="47" t="n">
        <v>0</v>
      </c>
      <c r="R11" s="47" t="n">
        <v>5.83333333333333</v>
      </c>
      <c r="S11" s="42" t="n">
        <v>6.84311117348416</v>
      </c>
      <c r="T11" s="42" t="n">
        <v>5</v>
      </c>
      <c r="U11" s="42" t="n">
        <v>10</v>
      </c>
      <c r="V11" s="42" t="n">
        <v>5</v>
      </c>
      <c r="W11" s="42" t="n">
        <v>6.66666666666667</v>
      </c>
      <c r="X11" s="42" t="n">
        <v>7.5</v>
      </c>
      <c r="Y11" s="42" t="n">
        <v>7.5</v>
      </c>
      <c r="Z11" s="42" t="n">
        <v>7.5</v>
      </c>
      <c r="AA11" s="42" t="n">
        <v>5</v>
      </c>
      <c r="AB11" s="42" t="n">
        <v>2.5</v>
      </c>
      <c r="AC11" s="42" t="n">
        <v>5</v>
      </c>
      <c r="AD11" s="42" t="n">
        <v>7.5</v>
      </c>
      <c r="AE11" s="42" t="n">
        <v>7.5</v>
      </c>
      <c r="AF11" s="42" t="n">
        <v>6.66666666666667</v>
      </c>
      <c r="AG11" s="42" t="n">
        <v>7.5</v>
      </c>
      <c r="AH11" s="42" t="n">
        <v>7.5</v>
      </c>
      <c r="AI11" s="42" t="n">
        <v>7.5</v>
      </c>
      <c r="AJ11" s="42" t="n">
        <v>7.5</v>
      </c>
      <c r="AK11" s="42" t="n">
        <v>5.41666666666667</v>
      </c>
      <c r="AL11" s="42" t="n">
        <v>10</v>
      </c>
      <c r="AM11" s="47" t="n">
        <v>0.666666666666667</v>
      </c>
      <c r="AN11" s="47" t="n">
        <v>0.75</v>
      </c>
      <c r="AO11" s="47" t="n">
        <v>10</v>
      </c>
      <c r="AP11" s="47" t="n">
        <v>7.5</v>
      </c>
      <c r="AQ11" s="47" t="n">
        <v>8.75</v>
      </c>
      <c r="AR11" s="47" t="n">
        <v>2.5</v>
      </c>
      <c r="AS11" s="42" t="n">
        <v>4.53333333333333</v>
      </c>
      <c r="AT11" s="42" t="n">
        <v>0</v>
      </c>
      <c r="AU11" s="42" t="n">
        <v>0</v>
      </c>
      <c r="AV11" s="42" t="n">
        <v>0</v>
      </c>
      <c r="AW11" s="42" t="n">
        <v>10</v>
      </c>
      <c r="AX11" s="42" t="n">
        <v>10</v>
      </c>
      <c r="AY11" s="42" t="n">
        <v>10</v>
      </c>
      <c r="AZ11" s="42" t="n">
        <v>0</v>
      </c>
      <c r="BA11" s="71" t="n">
        <v>3.33333333333333</v>
      </c>
      <c r="BB11" s="43" t="n">
        <f aca="false">AVERAGE(Table278572[[#This Row],[RULE OF LAW]],Table278572[[#This Row],[SECURITY &amp; SAFETY]],Table278572[[#This Row],[PERSONAL FREEDOM (minus Security &amp;Safety and Rule of Law)]],Table278572[[#This Row],[PERSONAL FREEDOM (minus Security &amp;Safety and Rule of Law)]])</f>
        <v>5.90998559412933</v>
      </c>
      <c r="BC11" s="44" t="n">
        <v>7.6</v>
      </c>
      <c r="BD11" s="45" t="n">
        <f aca="false">AVERAGE(Table278572[[#This Row],[PERSONAL FREEDOM]:[ECONOMIC FREEDOM]])</f>
        <v>6.75499279706466</v>
      </c>
      <c r="BE11" s="61" t="n">
        <f aca="false">RANK(BF11,$BF$2:$BF$160)</f>
        <v>88</v>
      </c>
      <c r="BF11" s="72" t="n">
        <f aca="false">ROUND(BD11, 2)</f>
        <v>6.75</v>
      </c>
      <c r="BG11" s="73" t="n">
        <f aca="false">Table278572[[#This Row],[1 Rule of Law]]</f>
        <v>5.81683120303315</v>
      </c>
      <c r="BH11" s="73" t="n">
        <f aca="false">Table278572[[#This Row],[2 Security &amp; Safety]]</f>
        <v>6.84311117348416</v>
      </c>
      <c r="BI11" s="73" t="n">
        <f aca="false">AVERAGE(AS11,W11,AK11,BA11,Z11)</f>
        <v>5.49</v>
      </c>
      <c r="BK11" s="63"/>
      <c r="BL11" s="63"/>
      <c r="BM11" s="63"/>
    </row>
    <row r="12" customFormat="false" ht="15" hidden="false" customHeight="true" outlineLevel="0" collapsed="false">
      <c r="A12" s="41" t="s">
        <v>70</v>
      </c>
      <c r="B12" s="42" t="n">
        <v>2.874195664671</v>
      </c>
      <c r="C12" s="42" t="n">
        <v>3.90289536568557</v>
      </c>
      <c r="D12" s="42" t="n">
        <v>3.27079056777325</v>
      </c>
      <c r="E12" s="42" t="n">
        <v>3.34929386604327</v>
      </c>
      <c r="F12" s="42" t="n">
        <v>8.88315544160458</v>
      </c>
      <c r="G12" s="42" t="n">
        <v>5</v>
      </c>
      <c r="H12" s="42" t="n">
        <v>10</v>
      </c>
      <c r="I12" s="42" t="n">
        <v>5</v>
      </c>
      <c r="J12" s="42" t="n">
        <v>9.92246966211162</v>
      </c>
      <c r="K12" s="42" t="n">
        <v>9.85667364563337</v>
      </c>
      <c r="L12" s="42" t="n">
        <v>7.955828661549</v>
      </c>
      <c r="M12" s="42" t="n">
        <v>10</v>
      </c>
      <c r="N12" s="42" t="n">
        <v>7.5</v>
      </c>
      <c r="O12" s="47" t="n">
        <v>0</v>
      </c>
      <c r="P12" s="47" t="n">
        <v>0</v>
      </c>
      <c r="Q12" s="47" t="n">
        <v>0</v>
      </c>
      <c r="R12" s="47" t="n">
        <v>5.83333333333333</v>
      </c>
      <c r="S12" s="42" t="n">
        <v>7.55743914549564</v>
      </c>
      <c r="T12" s="42" t="n">
        <v>5</v>
      </c>
      <c r="U12" s="42" t="n">
        <v>10</v>
      </c>
      <c r="V12" s="42" t="n">
        <v>5</v>
      </c>
      <c r="W12" s="42" t="n">
        <v>6.66666666666667</v>
      </c>
      <c r="X12" s="42" t="n">
        <v>5</v>
      </c>
      <c r="Y12" s="42" t="n">
        <v>5</v>
      </c>
      <c r="Z12" s="42" t="n">
        <v>5</v>
      </c>
      <c r="AA12" s="42" t="n">
        <v>7.5</v>
      </c>
      <c r="AB12" s="42" t="n">
        <v>5</v>
      </c>
      <c r="AC12" s="42" t="n">
        <v>7.5</v>
      </c>
      <c r="AD12" s="42" t="n">
        <v>5</v>
      </c>
      <c r="AE12" s="42" t="n">
        <v>5</v>
      </c>
      <c r="AF12" s="42" t="n">
        <v>5.83333333333333</v>
      </c>
      <c r="AG12" s="42" t="n">
        <v>7.5</v>
      </c>
      <c r="AH12" s="42" t="n">
        <v>5</v>
      </c>
      <c r="AI12" s="42" t="n">
        <v>7.5</v>
      </c>
      <c r="AJ12" s="42" t="n">
        <v>6.66666666666667</v>
      </c>
      <c r="AK12" s="42" t="n">
        <v>6.25</v>
      </c>
      <c r="AL12" s="42" t="n">
        <v>10</v>
      </c>
      <c r="AM12" s="47" t="n">
        <v>4.66666666666667</v>
      </c>
      <c r="AN12" s="47" t="n">
        <v>4.5</v>
      </c>
      <c r="AO12" s="47" t="n">
        <v>7.5</v>
      </c>
      <c r="AP12" s="47" t="n">
        <v>10</v>
      </c>
      <c r="AQ12" s="47" t="n">
        <v>8.75</v>
      </c>
      <c r="AR12" s="47" t="n">
        <v>10</v>
      </c>
      <c r="AS12" s="42" t="n">
        <v>7.58333333333333</v>
      </c>
      <c r="AT12" s="42" t="n">
        <v>0</v>
      </c>
      <c r="AU12" s="42" t="n">
        <v>0</v>
      </c>
      <c r="AV12" s="42" t="n">
        <v>0</v>
      </c>
      <c r="AW12" s="42" t="n">
        <v>0</v>
      </c>
      <c r="AX12" s="42" t="n">
        <v>0</v>
      </c>
      <c r="AY12" s="42" t="n">
        <v>0</v>
      </c>
      <c r="AZ12" s="42" t="n">
        <v>0</v>
      </c>
      <c r="BA12" s="71" t="n">
        <v>0</v>
      </c>
      <c r="BB12" s="43" t="n">
        <f aca="false">AVERAGE(Table278572[[#This Row],[RULE OF LAW]],Table278572[[#This Row],[SECURITY &amp; SAFETY]],Table278572[[#This Row],[PERSONAL FREEDOM (minus Security &amp;Safety and Rule of Law)]],Table278572[[#This Row],[PERSONAL FREEDOM (minus Security &amp;Safety and Rule of Law)]])</f>
        <v>5.27668325288473</v>
      </c>
      <c r="BC12" s="44" t="n">
        <v>6.35</v>
      </c>
      <c r="BD12" s="45" t="n">
        <f aca="false">AVERAGE(Table278572[[#This Row],[PERSONAL FREEDOM]:[ECONOMIC FREEDOM]])</f>
        <v>5.81334162644236</v>
      </c>
      <c r="BE12" s="61" t="n">
        <f aca="false">RANK(BF12,$BF$2:$BF$160)</f>
        <v>137</v>
      </c>
      <c r="BF12" s="72" t="n">
        <f aca="false">ROUND(BD12, 2)</f>
        <v>5.81</v>
      </c>
      <c r="BG12" s="73" t="n">
        <f aca="false">Table278572[[#This Row],[1 Rule of Law]]</f>
        <v>3.34929386604327</v>
      </c>
      <c r="BH12" s="73" t="n">
        <f aca="false">Table278572[[#This Row],[2 Security &amp; Safety]]</f>
        <v>7.55743914549564</v>
      </c>
      <c r="BI12" s="73" t="n">
        <f aca="false">AVERAGE(AS12,W12,AK12,BA12,Z12)</f>
        <v>5.1</v>
      </c>
    </row>
    <row r="13" customFormat="false" ht="15" hidden="false" customHeight="true" outlineLevel="0" collapsed="false">
      <c r="A13" s="41" t="s">
        <v>71</v>
      </c>
      <c r="B13" s="42" t="s">
        <v>60</v>
      </c>
      <c r="C13" s="42" t="s">
        <v>60</v>
      </c>
      <c r="D13" s="42" t="s">
        <v>60</v>
      </c>
      <c r="E13" s="42" t="n">
        <v>6.74672152866487</v>
      </c>
      <c r="F13" s="42" t="n">
        <v>6.6232746804246</v>
      </c>
      <c r="G13" s="42" t="n">
        <v>10</v>
      </c>
      <c r="H13" s="42" t="n">
        <v>10</v>
      </c>
      <c r="I13" s="42" t="s">
        <v>60</v>
      </c>
      <c r="J13" s="42" t="n">
        <v>10</v>
      </c>
      <c r="K13" s="42" t="n">
        <v>10</v>
      </c>
      <c r="L13" s="42" t="n">
        <v>10</v>
      </c>
      <c r="M13" s="42" t="s">
        <v>60</v>
      </c>
      <c r="N13" s="42" t="s">
        <v>60</v>
      </c>
      <c r="O13" s="47" t="s">
        <v>60</v>
      </c>
      <c r="P13" s="47" t="s">
        <v>60</v>
      </c>
      <c r="Q13" s="47" t="s">
        <v>60</v>
      </c>
      <c r="R13" s="47" t="s">
        <v>60</v>
      </c>
      <c r="S13" s="42" t="n">
        <v>8.3116373402123</v>
      </c>
      <c r="T13" s="42" t="n">
        <v>10</v>
      </c>
      <c r="U13" s="42" t="n">
        <v>10</v>
      </c>
      <c r="V13" s="42" t="s">
        <v>60</v>
      </c>
      <c r="W13" s="42" t="n">
        <v>10</v>
      </c>
      <c r="X13" s="42" t="s">
        <v>60</v>
      </c>
      <c r="Y13" s="42" t="s">
        <v>60</v>
      </c>
      <c r="Z13" s="42" t="s">
        <v>60</v>
      </c>
      <c r="AA13" s="42" t="s">
        <v>60</v>
      </c>
      <c r="AB13" s="42" t="s">
        <v>60</v>
      </c>
      <c r="AC13" s="42" t="s">
        <v>60</v>
      </c>
      <c r="AD13" s="42" t="s">
        <v>60</v>
      </c>
      <c r="AE13" s="42" t="s">
        <v>60</v>
      </c>
      <c r="AF13" s="42" t="s">
        <v>60</v>
      </c>
      <c r="AG13" s="42" t="s">
        <v>60</v>
      </c>
      <c r="AH13" s="42" t="s">
        <v>60</v>
      </c>
      <c r="AI13" s="42" t="s">
        <v>60</v>
      </c>
      <c r="AJ13" s="42" t="s">
        <v>60</v>
      </c>
      <c r="AK13" s="42" t="s">
        <v>60</v>
      </c>
      <c r="AL13" s="42" t="n">
        <v>10</v>
      </c>
      <c r="AM13" s="47" t="n">
        <v>9</v>
      </c>
      <c r="AN13" s="47" t="n">
        <v>7.75</v>
      </c>
      <c r="AO13" s="47" t="s">
        <v>60</v>
      </c>
      <c r="AP13" s="47" t="s">
        <v>60</v>
      </c>
      <c r="AQ13" s="47" t="s">
        <v>60</v>
      </c>
      <c r="AR13" s="47" t="s">
        <v>60</v>
      </c>
      <c r="AS13" s="42" t="n">
        <v>8.91666666666667</v>
      </c>
      <c r="AT13" s="42" t="s">
        <v>60</v>
      </c>
      <c r="AU13" s="42" t="s">
        <v>60</v>
      </c>
      <c r="AV13" s="42" t="s">
        <v>60</v>
      </c>
      <c r="AW13" s="42" t="n">
        <v>0</v>
      </c>
      <c r="AX13" s="42" t="n">
        <v>0</v>
      </c>
      <c r="AY13" s="42" t="n">
        <v>0</v>
      </c>
      <c r="AZ13" s="42" t="s">
        <v>60</v>
      </c>
      <c r="BA13" s="71" t="n">
        <v>0</v>
      </c>
      <c r="BB13" s="43" t="n">
        <f aca="false">AVERAGE(Table278572[[#This Row],[RULE OF LAW]],Table278572[[#This Row],[SECURITY &amp; SAFETY]],Table278572[[#This Row],[PERSONAL FREEDOM (minus Security &amp;Safety and Rule of Law)]],Table278572[[#This Row],[PERSONAL FREEDOM (minus Security &amp;Safety and Rule of Law)]])</f>
        <v>6.91736749499707</v>
      </c>
      <c r="BC13" s="44" t="n">
        <v>6.65</v>
      </c>
      <c r="BD13" s="45" t="n">
        <f aca="false">AVERAGE(Table278572[[#This Row],[PERSONAL FREEDOM]:[ECONOMIC FREEDOM]])</f>
        <v>6.78368374749854</v>
      </c>
      <c r="BE13" s="61" t="n">
        <f aca="false">RANK(BF13,$BF$2:$BF$160)</f>
        <v>85</v>
      </c>
      <c r="BF13" s="72" t="n">
        <f aca="false">ROUND(BD13, 2)</f>
        <v>6.78</v>
      </c>
      <c r="BG13" s="73" t="n">
        <f aca="false">Table278572[[#This Row],[1 Rule of Law]]</f>
        <v>6.74672152866487</v>
      </c>
      <c r="BH13" s="73" t="n">
        <f aca="false">Table278572[[#This Row],[2 Security &amp; Safety]]</f>
        <v>8.3116373402123</v>
      </c>
      <c r="BI13" s="73" t="n">
        <f aca="false">AVERAGE(AS13,W13,AK13,BA13,Z13)</f>
        <v>6.30555555555555</v>
      </c>
    </row>
    <row r="14" customFormat="false" ht="15" hidden="false" customHeight="true" outlineLevel="0" collapsed="false">
      <c r="A14" s="41" t="s">
        <v>72</v>
      </c>
      <c r="B14" s="42" t="n">
        <v>8.47900271465045</v>
      </c>
      <c r="C14" s="42" t="n">
        <v>7.20394326655153</v>
      </c>
      <c r="D14" s="42" t="n">
        <v>6.70345449309981</v>
      </c>
      <c r="E14" s="42" t="n">
        <v>7.46213349143393</v>
      </c>
      <c r="F14" s="42" t="n">
        <v>9.29427287313828</v>
      </c>
      <c r="G14" s="42" t="n">
        <v>10</v>
      </c>
      <c r="H14" s="42" t="n">
        <v>10</v>
      </c>
      <c r="I14" s="42" t="n">
        <v>10</v>
      </c>
      <c r="J14" s="42" t="n">
        <v>9.88128322975147</v>
      </c>
      <c r="K14" s="42" t="n">
        <v>9.94657745338816</v>
      </c>
      <c r="L14" s="42" t="n">
        <v>9.96557213662793</v>
      </c>
      <c r="M14" s="42" t="n">
        <v>10</v>
      </c>
      <c r="N14" s="42" t="n">
        <v>10</v>
      </c>
      <c r="O14" s="47" t="n">
        <v>10</v>
      </c>
      <c r="P14" s="47" t="n">
        <v>10</v>
      </c>
      <c r="Q14" s="47" t="n">
        <v>10</v>
      </c>
      <c r="R14" s="47" t="n">
        <v>10</v>
      </c>
      <c r="S14" s="42" t="n">
        <v>9.75328166992207</v>
      </c>
      <c r="T14" s="42" t="n">
        <v>10</v>
      </c>
      <c r="U14" s="42" t="n">
        <v>10</v>
      </c>
      <c r="V14" s="42" t="n">
        <v>10</v>
      </c>
      <c r="W14" s="42" t="n">
        <v>10</v>
      </c>
      <c r="X14" s="42" t="n">
        <v>10</v>
      </c>
      <c r="Y14" s="42" t="n">
        <v>10</v>
      </c>
      <c r="Z14" s="42" t="n">
        <v>10</v>
      </c>
      <c r="AA14" s="42" t="n">
        <v>10</v>
      </c>
      <c r="AB14" s="42" t="n">
        <v>10</v>
      </c>
      <c r="AC14" s="42" t="n">
        <v>10</v>
      </c>
      <c r="AD14" s="42" t="n">
        <v>10</v>
      </c>
      <c r="AE14" s="42" t="n">
        <v>7.5</v>
      </c>
      <c r="AF14" s="42" t="n">
        <v>9.16666666666667</v>
      </c>
      <c r="AG14" s="42" t="n">
        <v>10</v>
      </c>
      <c r="AH14" s="42" t="n">
        <v>10</v>
      </c>
      <c r="AI14" s="42" t="n">
        <v>10</v>
      </c>
      <c r="AJ14" s="42" t="n">
        <v>10</v>
      </c>
      <c r="AK14" s="42" t="n">
        <v>9.79166666666667</v>
      </c>
      <c r="AL14" s="42" t="n">
        <v>10</v>
      </c>
      <c r="AM14" s="47" t="n">
        <v>9.33333333333333</v>
      </c>
      <c r="AN14" s="47" t="n">
        <v>9</v>
      </c>
      <c r="AO14" s="47" t="n">
        <v>10</v>
      </c>
      <c r="AP14" s="47" t="n">
        <v>10</v>
      </c>
      <c r="AQ14" s="47" t="n">
        <v>10</v>
      </c>
      <c r="AR14" s="47" t="n">
        <v>10</v>
      </c>
      <c r="AS14" s="42" t="n">
        <v>9.66666666666667</v>
      </c>
      <c r="AT14" s="42" t="n">
        <v>10</v>
      </c>
      <c r="AU14" s="42" t="n">
        <v>10</v>
      </c>
      <c r="AV14" s="42" t="n">
        <v>10</v>
      </c>
      <c r="AW14" s="42" t="n">
        <v>10</v>
      </c>
      <c r="AX14" s="42" t="n">
        <v>10</v>
      </c>
      <c r="AY14" s="42" t="n">
        <v>10</v>
      </c>
      <c r="AZ14" s="42" t="n">
        <v>10</v>
      </c>
      <c r="BA14" s="71" t="n">
        <v>10</v>
      </c>
      <c r="BB14" s="43" t="n">
        <f aca="false">AVERAGE(Table278572[[#This Row],[RULE OF LAW]],Table278572[[#This Row],[SECURITY &amp; SAFETY]],Table278572[[#This Row],[PERSONAL FREEDOM (minus Security &amp;Safety and Rule of Law)]],Table278572[[#This Row],[PERSONAL FREEDOM (minus Security &amp;Safety and Rule of Law)]])</f>
        <v>9.24968712367233</v>
      </c>
      <c r="BC14" s="44" t="n">
        <v>7.51</v>
      </c>
      <c r="BD14" s="45" t="n">
        <f aca="false">AVERAGE(Table278572[[#This Row],[PERSONAL FREEDOM]:[ECONOMIC FREEDOM]])</f>
        <v>8.37984356183617</v>
      </c>
      <c r="BE14" s="61" t="n">
        <f aca="false">RANK(BF14,$BF$2:$BF$160)</f>
        <v>17</v>
      </c>
      <c r="BF14" s="72" t="n">
        <f aca="false">ROUND(BD14, 2)</f>
        <v>8.38</v>
      </c>
      <c r="BG14" s="73" t="n">
        <f aca="false">Table278572[[#This Row],[1 Rule of Law]]</f>
        <v>7.46213349143393</v>
      </c>
      <c r="BH14" s="73" t="n">
        <f aca="false">Table278572[[#This Row],[2 Security &amp; Safety]]</f>
        <v>9.75328166992207</v>
      </c>
      <c r="BI14" s="73" t="n">
        <f aca="false">AVERAGE(AS14,W14,AK14,BA14,Z14)</f>
        <v>9.89166666666667</v>
      </c>
    </row>
    <row r="15" customFormat="false" ht="15" hidden="false" customHeight="true" outlineLevel="0" collapsed="false">
      <c r="A15" s="41" t="s">
        <v>73</v>
      </c>
      <c r="B15" s="42" t="n">
        <v>3.5474848206369</v>
      </c>
      <c r="C15" s="42" t="n">
        <v>4.93561165646772</v>
      </c>
      <c r="D15" s="42" t="n">
        <v>2.90397437449033</v>
      </c>
      <c r="E15" s="42" t="n">
        <v>3.79569028386499</v>
      </c>
      <c r="F15" s="42" t="n">
        <v>0</v>
      </c>
      <c r="G15" s="42" t="n">
        <v>10</v>
      </c>
      <c r="H15" s="42" t="n">
        <v>10</v>
      </c>
      <c r="I15" s="42" t="s">
        <v>60</v>
      </c>
      <c r="J15" s="42" t="n">
        <v>10</v>
      </c>
      <c r="K15" s="42" t="n">
        <v>10</v>
      </c>
      <c r="L15" s="42" t="n">
        <v>10</v>
      </c>
      <c r="M15" s="42" t="s">
        <v>60</v>
      </c>
      <c r="N15" s="42" t="s">
        <v>60</v>
      </c>
      <c r="O15" s="47" t="s">
        <v>60</v>
      </c>
      <c r="P15" s="47" t="s">
        <v>60</v>
      </c>
      <c r="Q15" s="47" t="s">
        <v>60</v>
      </c>
      <c r="R15" s="47" t="s">
        <v>60</v>
      </c>
      <c r="S15" s="42" t="n">
        <v>5</v>
      </c>
      <c r="T15" s="42" t="n">
        <v>10</v>
      </c>
      <c r="U15" s="42" t="n">
        <v>10</v>
      </c>
      <c r="V15" s="42" t="s">
        <v>60</v>
      </c>
      <c r="W15" s="42" t="n">
        <v>10</v>
      </c>
      <c r="X15" s="42" t="s">
        <v>60</v>
      </c>
      <c r="Y15" s="42" t="s">
        <v>60</v>
      </c>
      <c r="Z15" s="42" t="s">
        <v>60</v>
      </c>
      <c r="AA15" s="42" t="s">
        <v>60</v>
      </c>
      <c r="AB15" s="42" t="s">
        <v>60</v>
      </c>
      <c r="AC15" s="42" t="s">
        <v>60</v>
      </c>
      <c r="AD15" s="42" t="s">
        <v>60</v>
      </c>
      <c r="AE15" s="42" t="s">
        <v>60</v>
      </c>
      <c r="AF15" s="42" t="s">
        <v>60</v>
      </c>
      <c r="AG15" s="42" t="s">
        <v>60</v>
      </c>
      <c r="AH15" s="42" t="s">
        <v>60</v>
      </c>
      <c r="AI15" s="42" t="s">
        <v>60</v>
      </c>
      <c r="AJ15" s="42" t="s">
        <v>60</v>
      </c>
      <c r="AK15" s="42" t="s">
        <v>60</v>
      </c>
      <c r="AL15" s="42" t="n">
        <v>10</v>
      </c>
      <c r="AM15" s="47" t="n">
        <v>7.33333333333333</v>
      </c>
      <c r="AN15" s="47" t="n">
        <v>7.75</v>
      </c>
      <c r="AO15" s="47" t="s">
        <v>60</v>
      </c>
      <c r="AP15" s="47" t="s">
        <v>60</v>
      </c>
      <c r="AQ15" s="47" t="s">
        <v>60</v>
      </c>
      <c r="AR15" s="47" t="s">
        <v>60</v>
      </c>
      <c r="AS15" s="42" t="n">
        <v>8.36111111111111</v>
      </c>
      <c r="AT15" s="42" t="s">
        <v>60</v>
      </c>
      <c r="AU15" s="42" t="s">
        <v>60</v>
      </c>
      <c r="AV15" s="42" t="s">
        <v>60</v>
      </c>
      <c r="AW15" s="42" t="n">
        <v>0</v>
      </c>
      <c r="AX15" s="42" t="n">
        <v>0</v>
      </c>
      <c r="AY15" s="42" t="n">
        <v>0</v>
      </c>
      <c r="AZ15" s="42" t="s">
        <v>60</v>
      </c>
      <c r="BA15" s="71" t="n">
        <v>0</v>
      </c>
      <c r="BB15" s="43" t="n">
        <f aca="false">AVERAGE(Table278572[[#This Row],[RULE OF LAW]],Table278572[[#This Row],[SECURITY &amp; SAFETY]],Table278572[[#This Row],[PERSONAL FREEDOM (minus Security &amp;Safety and Rule of Law)]],Table278572[[#This Row],[PERSONAL FREEDOM (minus Security &amp;Safety and Rule of Law)]])</f>
        <v>5.25910775615143</v>
      </c>
      <c r="BC15" s="44" t="n">
        <v>6.34</v>
      </c>
      <c r="BD15" s="45" t="n">
        <f aca="false">AVERAGE(Table278572[[#This Row],[PERSONAL FREEDOM]:[ECONOMIC FREEDOM]])</f>
        <v>5.79955387807572</v>
      </c>
      <c r="BE15" s="61" t="n">
        <f aca="false">RANK(BF15,$BF$2:$BF$160)</f>
        <v>138</v>
      </c>
      <c r="BF15" s="72" t="n">
        <f aca="false">ROUND(BD15, 2)</f>
        <v>5.8</v>
      </c>
      <c r="BG15" s="73" t="n">
        <f aca="false">Table278572[[#This Row],[1 Rule of Law]]</f>
        <v>3.79569028386499</v>
      </c>
      <c r="BH15" s="73" t="n">
        <f aca="false">Table278572[[#This Row],[2 Security &amp; Safety]]</f>
        <v>5</v>
      </c>
      <c r="BI15" s="73" t="n">
        <f aca="false">AVERAGE(AS15,W15,AK15,BA15,Z15)</f>
        <v>6.12037037037037</v>
      </c>
    </row>
    <row r="16" customFormat="false" ht="15" hidden="false" customHeight="true" outlineLevel="0" collapsed="false">
      <c r="A16" s="41" t="s">
        <v>74</v>
      </c>
      <c r="B16" s="42" t="s">
        <v>60</v>
      </c>
      <c r="C16" s="42" t="s">
        <v>60</v>
      </c>
      <c r="D16" s="42" t="s">
        <v>60</v>
      </c>
      <c r="E16" s="42" t="n">
        <v>4.28530398666619</v>
      </c>
      <c r="F16" s="42" t="n">
        <v>7.46862010983044</v>
      </c>
      <c r="G16" s="42" t="n">
        <v>10</v>
      </c>
      <c r="H16" s="42" t="n">
        <v>10</v>
      </c>
      <c r="I16" s="42" t="n">
        <v>7.5</v>
      </c>
      <c r="J16" s="42" t="n">
        <v>10</v>
      </c>
      <c r="K16" s="42" t="n">
        <v>10</v>
      </c>
      <c r="L16" s="42" t="n">
        <v>9.5</v>
      </c>
      <c r="M16" s="42" t="n">
        <v>8.7</v>
      </c>
      <c r="N16" s="42" t="n">
        <v>7.5</v>
      </c>
      <c r="O16" s="47" t="n">
        <v>5</v>
      </c>
      <c r="P16" s="47" t="n">
        <v>5</v>
      </c>
      <c r="Q16" s="47" t="n">
        <v>5</v>
      </c>
      <c r="R16" s="47" t="n">
        <v>7.06666666666667</v>
      </c>
      <c r="S16" s="42" t="n">
        <v>8.01176225883237</v>
      </c>
      <c r="T16" s="42" t="n">
        <v>10</v>
      </c>
      <c r="U16" s="42" t="n">
        <v>0</v>
      </c>
      <c r="V16" s="42" t="n">
        <v>5</v>
      </c>
      <c r="W16" s="42" t="n">
        <v>5</v>
      </c>
      <c r="X16" s="42" t="n">
        <v>10</v>
      </c>
      <c r="Y16" s="42" t="n">
        <v>10</v>
      </c>
      <c r="Z16" s="42" t="n">
        <v>10</v>
      </c>
      <c r="AA16" s="42" t="n">
        <v>10</v>
      </c>
      <c r="AB16" s="42" t="n">
        <v>10</v>
      </c>
      <c r="AC16" s="42" t="n">
        <v>10</v>
      </c>
      <c r="AD16" s="42" t="n">
        <v>10</v>
      </c>
      <c r="AE16" s="42" t="n">
        <v>10</v>
      </c>
      <c r="AF16" s="42" t="n">
        <v>10</v>
      </c>
      <c r="AG16" s="42" t="n">
        <v>10</v>
      </c>
      <c r="AH16" s="42" t="n">
        <v>10</v>
      </c>
      <c r="AI16" s="42" t="n">
        <v>10</v>
      </c>
      <c r="AJ16" s="42" t="n">
        <v>10</v>
      </c>
      <c r="AK16" s="42" t="n">
        <v>10</v>
      </c>
      <c r="AL16" s="42" t="n">
        <v>10</v>
      </c>
      <c r="AM16" s="47" t="n">
        <v>5.33333333333333</v>
      </c>
      <c r="AN16" s="47" t="n">
        <v>7.25</v>
      </c>
      <c r="AO16" s="47" t="n">
        <v>10</v>
      </c>
      <c r="AP16" s="47" t="n">
        <v>10</v>
      </c>
      <c r="AQ16" s="47" t="n">
        <v>10</v>
      </c>
      <c r="AR16" s="47" t="n">
        <v>10</v>
      </c>
      <c r="AS16" s="42" t="n">
        <v>8.51666666666667</v>
      </c>
      <c r="AT16" s="42" t="n">
        <v>10</v>
      </c>
      <c r="AU16" s="42" t="n">
        <v>10</v>
      </c>
      <c r="AV16" s="42" t="n">
        <v>10</v>
      </c>
      <c r="AW16" s="42" t="n">
        <v>10</v>
      </c>
      <c r="AX16" s="42" t="n">
        <v>10</v>
      </c>
      <c r="AY16" s="42" t="n">
        <v>10</v>
      </c>
      <c r="AZ16" s="42" t="n">
        <v>10</v>
      </c>
      <c r="BA16" s="71" t="n">
        <v>10</v>
      </c>
      <c r="BB16" s="43" t="n">
        <f aca="false">AVERAGE(Table278572[[#This Row],[RULE OF LAW]],Table278572[[#This Row],[SECURITY &amp; SAFETY]],Table278572[[#This Row],[PERSONAL FREEDOM (minus Security &amp;Safety and Rule of Law)]],Table278572[[#This Row],[PERSONAL FREEDOM (minus Security &amp;Safety and Rule of Law)]])</f>
        <v>7.42593322804131</v>
      </c>
      <c r="BC16" s="44" t="n">
        <v>6.22</v>
      </c>
      <c r="BD16" s="45" t="n">
        <f aca="false">AVERAGE(Table278572[[#This Row],[PERSONAL FREEDOM]:[ECONOMIC FREEDOM]])</f>
        <v>6.82296661402065</v>
      </c>
      <c r="BE16" s="61" t="n">
        <f aca="false">RANK(BF16,$BF$2:$BF$160)</f>
        <v>79</v>
      </c>
      <c r="BF16" s="72" t="n">
        <f aca="false">ROUND(BD16, 2)</f>
        <v>6.82</v>
      </c>
      <c r="BG16" s="73" t="n">
        <f aca="false">Table278572[[#This Row],[1 Rule of Law]]</f>
        <v>4.28530398666619</v>
      </c>
      <c r="BH16" s="73" t="n">
        <f aca="false">Table278572[[#This Row],[2 Security &amp; Safety]]</f>
        <v>8.01176225883237</v>
      </c>
      <c r="BI16" s="73" t="n">
        <f aca="false">AVERAGE(AS16,W16,AK16,BA16,Z16)</f>
        <v>8.70333333333333</v>
      </c>
    </row>
    <row r="17" customFormat="false" ht="15" hidden="false" customHeight="true" outlineLevel="0" collapsed="false">
      <c r="A17" s="41" t="s">
        <v>223</v>
      </c>
      <c r="B17" s="42" t="s">
        <v>60</v>
      </c>
      <c r="C17" s="42" t="s">
        <v>60</v>
      </c>
      <c r="D17" s="42" t="s">
        <v>60</v>
      </c>
      <c r="E17" s="42" t="n">
        <v>5.66281476383984</v>
      </c>
      <c r="F17" s="42" t="n">
        <v>9.01182133550077</v>
      </c>
      <c r="G17" s="42" t="n">
        <v>10</v>
      </c>
      <c r="H17" s="42" t="n">
        <v>10</v>
      </c>
      <c r="I17" s="42" t="n">
        <v>7.5</v>
      </c>
      <c r="J17" s="42" t="n">
        <v>10</v>
      </c>
      <c r="K17" s="42" t="n">
        <v>10</v>
      </c>
      <c r="L17" s="42" t="n">
        <v>9.5</v>
      </c>
      <c r="M17" s="42" t="n">
        <v>10</v>
      </c>
      <c r="N17" s="42" t="n">
        <v>7.5</v>
      </c>
      <c r="O17" s="47" t="n">
        <v>5</v>
      </c>
      <c r="P17" s="47" t="n">
        <v>5</v>
      </c>
      <c r="Q17" s="47" t="n">
        <v>5</v>
      </c>
      <c r="R17" s="47" t="n">
        <v>7.5</v>
      </c>
      <c r="S17" s="42" t="n">
        <v>8.67060711183359</v>
      </c>
      <c r="T17" s="42" t="n">
        <v>0</v>
      </c>
      <c r="U17" s="42" t="n">
        <v>10</v>
      </c>
      <c r="V17" s="42" t="n">
        <v>10</v>
      </c>
      <c r="W17" s="42" t="n">
        <v>6.66666666666667</v>
      </c>
      <c r="X17" s="42" t="s">
        <v>60</v>
      </c>
      <c r="Y17" s="42" t="s">
        <v>60</v>
      </c>
      <c r="Z17" s="42" t="s">
        <v>60</v>
      </c>
      <c r="AA17" s="42" t="s">
        <v>60</v>
      </c>
      <c r="AB17" s="42" t="s">
        <v>60</v>
      </c>
      <c r="AC17" s="42" t="s">
        <v>60</v>
      </c>
      <c r="AD17" s="42" t="s">
        <v>60</v>
      </c>
      <c r="AE17" s="42" t="s">
        <v>60</v>
      </c>
      <c r="AF17" s="42" t="s">
        <v>60</v>
      </c>
      <c r="AG17" s="42" t="s">
        <v>60</v>
      </c>
      <c r="AH17" s="42" t="s">
        <v>60</v>
      </c>
      <c r="AI17" s="42" t="s">
        <v>60</v>
      </c>
      <c r="AJ17" s="42" t="s">
        <v>60</v>
      </c>
      <c r="AK17" s="42" t="s">
        <v>60</v>
      </c>
      <c r="AL17" s="42" t="n">
        <v>10</v>
      </c>
      <c r="AM17" s="47" t="n">
        <v>4</v>
      </c>
      <c r="AN17" s="47" t="n">
        <v>4.75</v>
      </c>
      <c r="AO17" s="47" t="s">
        <v>60</v>
      </c>
      <c r="AP17" s="47" t="s">
        <v>60</v>
      </c>
      <c r="AQ17" s="47" t="s">
        <v>60</v>
      </c>
      <c r="AR17" s="47" t="s">
        <v>60</v>
      </c>
      <c r="AS17" s="42" t="n">
        <v>6.25</v>
      </c>
      <c r="AT17" s="42" t="s">
        <v>60</v>
      </c>
      <c r="AU17" s="42" t="n">
        <v>10</v>
      </c>
      <c r="AV17" s="42" t="n">
        <v>10</v>
      </c>
      <c r="AW17" s="42" t="n">
        <v>0</v>
      </c>
      <c r="AX17" s="42" t="n">
        <v>0</v>
      </c>
      <c r="AY17" s="42" t="n">
        <v>0</v>
      </c>
      <c r="AZ17" s="42" t="n">
        <v>5</v>
      </c>
      <c r="BA17" s="71" t="n">
        <v>5</v>
      </c>
      <c r="BB17" s="43" t="n">
        <f aca="false">AVERAGE(Table278572[[#This Row],[RULE OF LAW]],Table278572[[#This Row],[SECURITY &amp; SAFETY]],Table278572[[#This Row],[PERSONAL FREEDOM (minus Security &amp;Safety and Rule of Law)]],Table278572[[#This Row],[PERSONAL FREEDOM (minus Security &amp;Safety and Rule of Law)]])</f>
        <v>6.56946658002947</v>
      </c>
      <c r="BC17" s="44" t="n">
        <v>7.07</v>
      </c>
      <c r="BD17" s="45" t="n">
        <f aca="false">AVERAGE(Table278572[[#This Row],[PERSONAL FREEDOM]:[ECONOMIC FREEDOM]])</f>
        <v>6.81973329001473</v>
      </c>
      <c r="BE17" s="61" t="n">
        <f aca="false">RANK(BF17,$BF$2:$BF$160)</f>
        <v>79</v>
      </c>
      <c r="BF17" s="72" t="n">
        <f aca="false">ROUND(BD17, 2)</f>
        <v>6.82</v>
      </c>
      <c r="BG17" s="73" t="n">
        <f aca="false">Table278572[[#This Row],[1 Rule of Law]]</f>
        <v>5.66281476383984</v>
      </c>
      <c r="BH17" s="73" t="n">
        <f aca="false">Table278572[[#This Row],[2 Security &amp; Safety]]</f>
        <v>8.67060711183359</v>
      </c>
      <c r="BI17" s="73" t="n">
        <f aca="false">AVERAGE(AS17,W17,AK17,BA17,Z17)</f>
        <v>5.97222222222222</v>
      </c>
    </row>
    <row r="18" customFormat="false" ht="15" hidden="false" customHeight="true" outlineLevel="0" collapsed="false">
      <c r="A18" s="41" t="s">
        <v>75</v>
      </c>
      <c r="B18" s="42" t="n">
        <v>5.10263767119421</v>
      </c>
      <c r="C18" s="42" t="n">
        <v>3.69004225738562</v>
      </c>
      <c r="D18" s="42" t="n">
        <v>2.49572774814359</v>
      </c>
      <c r="E18" s="42" t="n">
        <v>3.7628025589078</v>
      </c>
      <c r="F18" s="42" t="n">
        <v>5.16201002064956</v>
      </c>
      <c r="G18" s="42" t="n">
        <v>10</v>
      </c>
      <c r="H18" s="42" t="n">
        <v>10</v>
      </c>
      <c r="I18" s="42" t="n">
        <v>7.5</v>
      </c>
      <c r="J18" s="42" t="n">
        <v>10</v>
      </c>
      <c r="K18" s="42" t="n">
        <v>10</v>
      </c>
      <c r="L18" s="42" t="n">
        <v>9.5</v>
      </c>
      <c r="M18" s="42" t="n">
        <v>10</v>
      </c>
      <c r="N18" s="42" t="n">
        <v>10</v>
      </c>
      <c r="O18" s="47" t="n">
        <v>5</v>
      </c>
      <c r="P18" s="47" t="n">
        <v>5</v>
      </c>
      <c r="Q18" s="47" t="n">
        <v>5</v>
      </c>
      <c r="R18" s="47" t="n">
        <v>8.33333333333333</v>
      </c>
      <c r="S18" s="42" t="n">
        <v>7.66511445132763</v>
      </c>
      <c r="T18" s="42" t="n">
        <v>10</v>
      </c>
      <c r="U18" s="42" t="n">
        <v>10</v>
      </c>
      <c r="V18" s="42" t="n">
        <v>10</v>
      </c>
      <c r="W18" s="42" t="n">
        <v>10</v>
      </c>
      <c r="X18" s="42" t="n">
        <v>10</v>
      </c>
      <c r="Y18" s="42" t="n">
        <v>10</v>
      </c>
      <c r="Z18" s="42" t="n">
        <v>10</v>
      </c>
      <c r="AA18" s="42" t="n">
        <v>10</v>
      </c>
      <c r="AB18" s="42" t="n">
        <v>10</v>
      </c>
      <c r="AC18" s="42" t="n">
        <v>7.5</v>
      </c>
      <c r="AD18" s="42" t="n">
        <v>7.5</v>
      </c>
      <c r="AE18" s="42" t="n">
        <v>10</v>
      </c>
      <c r="AF18" s="42" t="n">
        <v>8.33333333333333</v>
      </c>
      <c r="AG18" s="42" t="n">
        <v>10</v>
      </c>
      <c r="AH18" s="42" t="n">
        <v>10</v>
      </c>
      <c r="AI18" s="42" t="n">
        <v>10</v>
      </c>
      <c r="AJ18" s="42" t="n">
        <v>10</v>
      </c>
      <c r="AK18" s="42" t="n">
        <v>9.58333333333333</v>
      </c>
      <c r="AL18" s="42" t="n">
        <v>10</v>
      </c>
      <c r="AM18" s="47" t="n">
        <v>5.33333333333333</v>
      </c>
      <c r="AN18" s="47" t="n">
        <v>4.75</v>
      </c>
      <c r="AO18" s="47" t="n">
        <v>10</v>
      </c>
      <c r="AP18" s="47" t="n">
        <v>10</v>
      </c>
      <c r="AQ18" s="47" t="n">
        <v>10</v>
      </c>
      <c r="AR18" s="47" t="n">
        <v>10</v>
      </c>
      <c r="AS18" s="42" t="n">
        <v>8.01666666666667</v>
      </c>
      <c r="AT18" s="42" t="n">
        <v>10</v>
      </c>
      <c r="AU18" s="42" t="n">
        <v>10</v>
      </c>
      <c r="AV18" s="42" t="n">
        <v>10</v>
      </c>
      <c r="AW18" s="42" t="n">
        <v>10</v>
      </c>
      <c r="AX18" s="42" t="n">
        <v>10</v>
      </c>
      <c r="AY18" s="42" t="n">
        <v>10</v>
      </c>
      <c r="AZ18" s="42" t="n">
        <v>10</v>
      </c>
      <c r="BA18" s="71" t="n">
        <v>10</v>
      </c>
      <c r="BB18" s="43" t="n">
        <f aca="false">AVERAGE(Table278572[[#This Row],[RULE OF LAW]],Table278572[[#This Row],[SECURITY &amp; SAFETY]],Table278572[[#This Row],[PERSONAL FREEDOM (minus Security &amp;Safety and Rule of Law)]],Table278572[[#This Row],[PERSONAL FREEDOM (minus Security &amp;Safety and Rule of Law)]])</f>
        <v>7.61697925255886</v>
      </c>
      <c r="BC18" s="44" t="n">
        <v>6.34</v>
      </c>
      <c r="BD18" s="45" t="n">
        <f aca="false">AVERAGE(Table278572[[#This Row],[PERSONAL FREEDOM]:[ECONOMIC FREEDOM]])</f>
        <v>6.97848962627943</v>
      </c>
      <c r="BE18" s="61" t="n">
        <f aca="false">RANK(BF18,$BF$2:$BF$160)</f>
        <v>71</v>
      </c>
      <c r="BF18" s="72" t="n">
        <f aca="false">ROUND(BD18, 2)</f>
        <v>6.98</v>
      </c>
      <c r="BG18" s="73" t="n">
        <f aca="false">Table278572[[#This Row],[1 Rule of Law]]</f>
        <v>3.7628025589078</v>
      </c>
      <c r="BH18" s="73" t="n">
        <f aca="false">Table278572[[#This Row],[2 Security &amp; Safety]]</f>
        <v>7.66511445132763</v>
      </c>
      <c r="BI18" s="73" t="n">
        <f aca="false">AVERAGE(AS18,W18,AK18,BA18,Z18)</f>
        <v>9.52</v>
      </c>
    </row>
    <row r="19" customFormat="false" ht="15" hidden="false" customHeight="true" outlineLevel="0" collapsed="false">
      <c r="A19" s="41" t="s">
        <v>224</v>
      </c>
      <c r="B19" s="42" t="n">
        <v>6.6583242778354</v>
      </c>
      <c r="C19" s="42" t="n">
        <v>5.17975628073488</v>
      </c>
      <c r="D19" s="42" t="n">
        <v>5.09823268822542</v>
      </c>
      <c r="E19" s="42" t="n">
        <v>5.6454377489319</v>
      </c>
      <c r="F19" s="42" t="n">
        <v>9.51228070579265</v>
      </c>
      <c r="G19" s="42" t="n">
        <v>10</v>
      </c>
      <c r="H19" s="42" t="n">
        <v>10</v>
      </c>
      <c r="I19" s="42" t="n">
        <v>7.5</v>
      </c>
      <c r="J19" s="42" t="n">
        <v>10</v>
      </c>
      <c r="K19" s="42" t="n">
        <v>9.79044173310973</v>
      </c>
      <c r="L19" s="42" t="n">
        <v>9.45808834662195</v>
      </c>
      <c r="M19" s="42" t="n">
        <v>10</v>
      </c>
      <c r="N19" s="42" t="n">
        <v>10</v>
      </c>
      <c r="O19" s="47" t="n">
        <v>5</v>
      </c>
      <c r="P19" s="47" t="n">
        <v>5</v>
      </c>
      <c r="Q19" s="47" t="n">
        <v>5</v>
      </c>
      <c r="R19" s="47" t="n">
        <v>8.33333333333333</v>
      </c>
      <c r="S19" s="42" t="n">
        <v>9.10123412858264</v>
      </c>
      <c r="T19" s="42" t="n">
        <v>10</v>
      </c>
      <c r="U19" s="42" t="n">
        <v>0</v>
      </c>
      <c r="V19" s="42" t="n">
        <v>10</v>
      </c>
      <c r="W19" s="42" t="n">
        <v>6.66666666666667</v>
      </c>
      <c r="X19" s="42" t="n">
        <v>7.5</v>
      </c>
      <c r="Y19" s="42" t="n">
        <v>7.5</v>
      </c>
      <c r="Z19" s="42" t="n">
        <v>7.5</v>
      </c>
      <c r="AA19" s="42" t="n">
        <v>10</v>
      </c>
      <c r="AB19" s="42" t="n">
        <v>10</v>
      </c>
      <c r="AC19" s="42" t="n">
        <v>2.5</v>
      </c>
      <c r="AD19" s="42" t="n">
        <v>7.5</v>
      </c>
      <c r="AE19" s="42" t="n">
        <v>10</v>
      </c>
      <c r="AF19" s="42" t="n">
        <v>6.66666666666667</v>
      </c>
      <c r="AG19" s="42" t="n">
        <v>10</v>
      </c>
      <c r="AH19" s="42" t="n">
        <v>7.5</v>
      </c>
      <c r="AI19" s="42" t="n">
        <v>10</v>
      </c>
      <c r="AJ19" s="42" t="n">
        <v>9.16666666666667</v>
      </c>
      <c r="AK19" s="42" t="n">
        <v>8.95833333333333</v>
      </c>
      <c r="AL19" s="42" t="n">
        <v>10</v>
      </c>
      <c r="AM19" s="47" t="n">
        <v>6.66666666666667</v>
      </c>
      <c r="AN19" s="47" t="n">
        <v>4</v>
      </c>
      <c r="AO19" s="47" t="n">
        <v>10</v>
      </c>
      <c r="AP19" s="47" t="n">
        <v>10</v>
      </c>
      <c r="AQ19" s="47" t="n">
        <v>10</v>
      </c>
      <c r="AR19" s="47" t="n">
        <v>10</v>
      </c>
      <c r="AS19" s="42" t="n">
        <v>8.13333333333333</v>
      </c>
      <c r="AT19" s="42" t="n">
        <v>10</v>
      </c>
      <c r="AU19" s="42" t="n">
        <v>10</v>
      </c>
      <c r="AV19" s="42" t="n">
        <v>10</v>
      </c>
      <c r="AW19" s="42" t="n">
        <v>10</v>
      </c>
      <c r="AX19" s="42" t="n">
        <v>10</v>
      </c>
      <c r="AY19" s="42" t="n">
        <v>10</v>
      </c>
      <c r="AZ19" s="42" t="n">
        <v>10</v>
      </c>
      <c r="BA19" s="71" t="n">
        <v>10</v>
      </c>
      <c r="BB19" s="43" t="n">
        <f aca="false">AVERAGE(Table278572[[#This Row],[RULE OF LAW]],Table278572[[#This Row],[SECURITY &amp; SAFETY]],Table278572[[#This Row],[PERSONAL FREEDOM (minus Security &amp;Safety and Rule of Law)]],Table278572[[#This Row],[PERSONAL FREEDOM (minus Security &amp;Safety and Rule of Law)]])</f>
        <v>7.81250130271197</v>
      </c>
      <c r="BC19" s="44" t="n">
        <v>6.85</v>
      </c>
      <c r="BD19" s="45" t="n">
        <f aca="false">AVERAGE(Table278572[[#This Row],[PERSONAL FREEDOM]:[ECONOMIC FREEDOM]])</f>
        <v>7.33125065135598</v>
      </c>
      <c r="BE19" s="61" t="n">
        <f aca="false">RANK(BF19,$BF$2:$BF$160)</f>
        <v>54</v>
      </c>
      <c r="BF19" s="72" t="n">
        <f aca="false">ROUND(BD19, 2)</f>
        <v>7.33</v>
      </c>
      <c r="BG19" s="73" t="n">
        <f aca="false">Table278572[[#This Row],[1 Rule of Law]]</f>
        <v>5.6454377489319</v>
      </c>
      <c r="BH19" s="73" t="n">
        <f aca="false">Table278572[[#This Row],[2 Security &amp; Safety]]</f>
        <v>9.10123412858264</v>
      </c>
      <c r="BI19" s="73" t="n">
        <f aca="false">AVERAGE(AS19,W19,AK19,BA19,Z19)</f>
        <v>8.25166666666667</v>
      </c>
    </row>
    <row r="20" customFormat="false" ht="15" hidden="false" customHeight="true" outlineLevel="0" collapsed="false">
      <c r="A20" s="41" t="s">
        <v>77</v>
      </c>
      <c r="B20" s="42" t="n">
        <v>4.48534024918893</v>
      </c>
      <c r="C20" s="42" t="n">
        <v>6.10126842914609</v>
      </c>
      <c r="D20" s="42" t="n">
        <v>6.09018321743376</v>
      </c>
      <c r="E20" s="42" t="n">
        <v>5.55893063192293</v>
      </c>
      <c r="F20" s="42" t="n">
        <v>3.84565699896564</v>
      </c>
      <c r="G20" s="42" t="n">
        <v>10</v>
      </c>
      <c r="H20" s="42" t="n">
        <v>10</v>
      </c>
      <c r="I20" s="42" t="n">
        <v>10</v>
      </c>
      <c r="J20" s="42" t="n">
        <v>10</v>
      </c>
      <c r="K20" s="42" t="n">
        <v>10</v>
      </c>
      <c r="L20" s="42" t="n">
        <v>10</v>
      </c>
      <c r="M20" s="42" t="n">
        <v>10</v>
      </c>
      <c r="N20" s="42" t="n">
        <v>7.5</v>
      </c>
      <c r="O20" s="47" t="n">
        <v>5</v>
      </c>
      <c r="P20" s="47" t="n">
        <v>5</v>
      </c>
      <c r="Q20" s="47" t="n">
        <v>5</v>
      </c>
      <c r="R20" s="47" t="n">
        <v>7.5</v>
      </c>
      <c r="S20" s="42" t="n">
        <v>7.11521899965521</v>
      </c>
      <c r="T20" s="42" t="n">
        <v>10</v>
      </c>
      <c r="U20" s="42" t="n">
        <v>5</v>
      </c>
      <c r="V20" s="42" t="n">
        <v>5</v>
      </c>
      <c r="W20" s="42" t="n">
        <v>6.66666666666667</v>
      </c>
      <c r="X20" s="42" t="n">
        <v>5</v>
      </c>
      <c r="Y20" s="42" t="n">
        <v>7.5</v>
      </c>
      <c r="Z20" s="42" t="n">
        <v>6.25</v>
      </c>
      <c r="AA20" s="42" t="n">
        <v>7.5</v>
      </c>
      <c r="AB20" s="42" t="n">
        <v>7.5</v>
      </c>
      <c r="AC20" s="42" t="n">
        <v>5</v>
      </c>
      <c r="AD20" s="42" t="n">
        <v>5</v>
      </c>
      <c r="AE20" s="42" t="n">
        <v>7.5</v>
      </c>
      <c r="AF20" s="42" t="n">
        <v>5.83333333333333</v>
      </c>
      <c r="AG20" s="42" t="n">
        <v>5</v>
      </c>
      <c r="AH20" s="42" t="n">
        <v>5</v>
      </c>
      <c r="AI20" s="42" t="n">
        <v>5</v>
      </c>
      <c r="AJ20" s="42" t="n">
        <v>5</v>
      </c>
      <c r="AK20" s="42" t="n">
        <v>6.45833333333333</v>
      </c>
      <c r="AL20" s="42" t="n">
        <v>10</v>
      </c>
      <c r="AM20" s="47" t="n">
        <v>6</v>
      </c>
      <c r="AN20" s="47" t="n">
        <v>5.25</v>
      </c>
      <c r="AO20" s="47" t="n">
        <v>7.5</v>
      </c>
      <c r="AP20" s="47" t="n">
        <v>5</v>
      </c>
      <c r="AQ20" s="47" t="n">
        <v>6.25</v>
      </c>
      <c r="AR20" s="47" t="n">
        <v>7.5</v>
      </c>
      <c r="AS20" s="42" t="n">
        <v>7</v>
      </c>
      <c r="AT20" s="42" t="n">
        <v>5</v>
      </c>
      <c r="AU20" s="42" t="n">
        <v>5</v>
      </c>
      <c r="AV20" s="42" t="n">
        <v>5</v>
      </c>
      <c r="AW20" s="42" t="n">
        <v>0</v>
      </c>
      <c r="AX20" s="42" t="n">
        <v>0</v>
      </c>
      <c r="AY20" s="42" t="n">
        <v>0</v>
      </c>
      <c r="AZ20" s="42" t="n">
        <v>5</v>
      </c>
      <c r="BA20" s="71" t="n">
        <v>3.33333333333333</v>
      </c>
      <c r="BB20" s="43" t="n">
        <f aca="false">AVERAGE(Table278572[[#This Row],[RULE OF LAW]],Table278572[[#This Row],[SECURITY &amp; SAFETY]],Table278572[[#This Row],[PERSONAL FREEDOM (minus Security &amp;Safety and Rule of Law)]],Table278572[[#This Row],[PERSONAL FREEDOM (minus Security &amp;Safety and Rule of Law)]])</f>
        <v>6.13937074122787</v>
      </c>
      <c r="BC20" s="44" t="n">
        <v>7.27</v>
      </c>
      <c r="BD20" s="45" t="n">
        <f aca="false">AVERAGE(Table278572[[#This Row],[PERSONAL FREEDOM]:[ECONOMIC FREEDOM]])</f>
        <v>6.70468537061393</v>
      </c>
      <c r="BE20" s="61" t="n">
        <f aca="false">RANK(BF20,$BF$2:$BF$160)</f>
        <v>93</v>
      </c>
      <c r="BF20" s="72" t="n">
        <f aca="false">ROUND(BD20, 2)</f>
        <v>6.7</v>
      </c>
      <c r="BG20" s="73" t="n">
        <f aca="false">Table278572[[#This Row],[1 Rule of Law]]</f>
        <v>5.55893063192293</v>
      </c>
      <c r="BH20" s="73" t="n">
        <f aca="false">Table278572[[#This Row],[2 Security &amp; Safety]]</f>
        <v>7.11521899965521</v>
      </c>
      <c r="BI20" s="73" t="n">
        <f aca="false">AVERAGE(AS20,W20,AK20,BA20,Z20)</f>
        <v>5.94166666666667</v>
      </c>
    </row>
    <row r="21" customFormat="false" ht="15" hidden="false" customHeight="true" outlineLevel="0" collapsed="false">
      <c r="A21" s="41" t="s">
        <v>78</v>
      </c>
      <c r="B21" s="42" t="n">
        <v>5.01656207306329</v>
      </c>
      <c r="C21" s="42" t="n">
        <v>5.25751535042045</v>
      </c>
      <c r="D21" s="42" t="n">
        <v>3.73992968325334</v>
      </c>
      <c r="E21" s="42" t="n">
        <v>4.67133570224569</v>
      </c>
      <c r="F21" s="42" t="n">
        <v>0</v>
      </c>
      <c r="G21" s="42" t="n">
        <v>5</v>
      </c>
      <c r="H21" s="42" t="n">
        <v>10</v>
      </c>
      <c r="I21" s="42" t="n">
        <v>10</v>
      </c>
      <c r="J21" s="42" t="n">
        <v>9.99676497735499</v>
      </c>
      <c r="K21" s="42" t="n">
        <v>10</v>
      </c>
      <c r="L21" s="42" t="n">
        <v>8.999352995471</v>
      </c>
      <c r="M21" s="42" t="n">
        <v>10</v>
      </c>
      <c r="N21" s="42" t="n">
        <v>10</v>
      </c>
      <c r="O21" s="47" t="n">
        <v>5</v>
      </c>
      <c r="P21" s="47" t="n">
        <v>5</v>
      </c>
      <c r="Q21" s="47" t="n">
        <v>5</v>
      </c>
      <c r="R21" s="47" t="n">
        <v>8.33333333333333</v>
      </c>
      <c r="S21" s="42" t="n">
        <v>5.77756210960144</v>
      </c>
      <c r="T21" s="42" t="n">
        <v>10</v>
      </c>
      <c r="U21" s="42" t="n">
        <v>10</v>
      </c>
      <c r="V21" s="42" t="n">
        <v>10</v>
      </c>
      <c r="W21" s="42" t="n">
        <v>10</v>
      </c>
      <c r="X21" s="42" t="n">
        <v>10</v>
      </c>
      <c r="Y21" s="42" t="n">
        <v>10</v>
      </c>
      <c r="Z21" s="42" t="n">
        <v>10</v>
      </c>
      <c r="AA21" s="42" t="n">
        <v>10</v>
      </c>
      <c r="AB21" s="42" t="n">
        <v>10</v>
      </c>
      <c r="AC21" s="42" t="n">
        <v>7.5</v>
      </c>
      <c r="AD21" s="42" t="n">
        <v>7.5</v>
      </c>
      <c r="AE21" s="42" t="n">
        <v>10</v>
      </c>
      <c r="AF21" s="42" t="n">
        <v>8.33333333333333</v>
      </c>
      <c r="AG21" s="42" t="n">
        <v>10</v>
      </c>
      <c r="AH21" s="42" t="n">
        <v>10</v>
      </c>
      <c r="AI21" s="42" t="n">
        <v>10</v>
      </c>
      <c r="AJ21" s="42" t="n">
        <v>10</v>
      </c>
      <c r="AK21" s="42" t="n">
        <v>9.58333333333333</v>
      </c>
      <c r="AL21" s="42" t="n">
        <v>8.54423980974418</v>
      </c>
      <c r="AM21" s="47" t="n">
        <v>5.66666666666667</v>
      </c>
      <c r="AN21" s="47" t="n">
        <v>4.75</v>
      </c>
      <c r="AO21" s="47" t="n">
        <v>10</v>
      </c>
      <c r="AP21" s="47" t="n">
        <v>10</v>
      </c>
      <c r="AQ21" s="47" t="n">
        <v>10</v>
      </c>
      <c r="AR21" s="47" t="n">
        <v>10</v>
      </c>
      <c r="AS21" s="42" t="n">
        <v>7.79218129528217</v>
      </c>
      <c r="AT21" s="42" t="n">
        <v>10</v>
      </c>
      <c r="AU21" s="42" t="n">
        <v>10</v>
      </c>
      <c r="AV21" s="42" t="n">
        <v>10</v>
      </c>
      <c r="AW21" s="42" t="n">
        <v>10</v>
      </c>
      <c r="AX21" s="42" t="n">
        <v>10</v>
      </c>
      <c r="AY21" s="42" t="n">
        <v>10</v>
      </c>
      <c r="AZ21" s="42" t="n">
        <v>10</v>
      </c>
      <c r="BA21" s="71" t="n">
        <v>10</v>
      </c>
      <c r="BB21" s="43" t="n">
        <f aca="false">AVERAGE(Table278572[[#This Row],[RULE OF LAW]],Table278572[[#This Row],[SECURITY &amp; SAFETY]],Table278572[[#This Row],[PERSONAL FREEDOM (minus Security &amp;Safety and Rule of Law)]],Table278572[[#This Row],[PERSONAL FREEDOM (minus Security &amp;Safety and Rule of Law)]])</f>
        <v>7.34977591582334</v>
      </c>
      <c r="BC21" s="44" t="n">
        <v>6.27</v>
      </c>
      <c r="BD21" s="45" t="n">
        <f aca="false">AVERAGE(Table278572[[#This Row],[PERSONAL FREEDOM]:[ECONOMIC FREEDOM]])</f>
        <v>6.80988795791167</v>
      </c>
      <c r="BE21" s="61" t="n">
        <f aca="false">RANK(BF21,$BF$2:$BF$160)</f>
        <v>82</v>
      </c>
      <c r="BF21" s="72" t="n">
        <f aca="false">ROUND(BD21, 2)</f>
        <v>6.81</v>
      </c>
      <c r="BG21" s="73" t="n">
        <f aca="false">Table278572[[#This Row],[1 Rule of Law]]</f>
        <v>4.67133570224569</v>
      </c>
      <c r="BH21" s="73" t="n">
        <f aca="false">Table278572[[#This Row],[2 Security &amp; Safety]]</f>
        <v>5.77756210960144</v>
      </c>
      <c r="BI21" s="73" t="n">
        <f aca="false">AVERAGE(AS21,W21,AK21,BA21,Z21)</f>
        <v>9.4751029257231</v>
      </c>
    </row>
    <row r="22" customFormat="false" ht="15" hidden="false" customHeight="true" outlineLevel="0" collapsed="false">
      <c r="A22" s="41" t="s">
        <v>203</v>
      </c>
      <c r="B22" s="42" t="s">
        <v>60</v>
      </c>
      <c r="C22" s="42" t="s">
        <v>60</v>
      </c>
      <c r="D22" s="42" t="s">
        <v>60</v>
      </c>
      <c r="E22" s="42" t="n">
        <v>5.88794918257063</v>
      </c>
      <c r="F22" s="42" t="n">
        <v>9.81059557618418</v>
      </c>
      <c r="G22" s="42" t="n">
        <v>10</v>
      </c>
      <c r="H22" s="42" t="n">
        <v>10</v>
      </c>
      <c r="I22" s="42" t="s">
        <v>60</v>
      </c>
      <c r="J22" s="42" t="n">
        <v>10</v>
      </c>
      <c r="K22" s="42" t="n">
        <v>10</v>
      </c>
      <c r="L22" s="42" t="n">
        <v>10</v>
      </c>
      <c r="M22" s="42" t="s">
        <v>60</v>
      </c>
      <c r="N22" s="42" t="s">
        <v>60</v>
      </c>
      <c r="O22" s="47" t="s">
        <v>60</v>
      </c>
      <c r="P22" s="47" t="s">
        <v>60</v>
      </c>
      <c r="Q22" s="47" t="s">
        <v>60</v>
      </c>
      <c r="R22" s="47" t="s">
        <v>60</v>
      </c>
      <c r="S22" s="42" t="n">
        <v>9.90529778809209</v>
      </c>
      <c r="T22" s="42" t="n">
        <v>5</v>
      </c>
      <c r="U22" s="42" t="n">
        <v>10</v>
      </c>
      <c r="V22" s="42" t="s">
        <v>60</v>
      </c>
      <c r="W22" s="42" t="n">
        <v>7.5</v>
      </c>
      <c r="X22" s="42" t="s">
        <v>60</v>
      </c>
      <c r="Y22" s="42" t="s">
        <v>60</v>
      </c>
      <c r="Z22" s="42" t="s">
        <v>60</v>
      </c>
      <c r="AA22" s="42" t="s">
        <v>60</v>
      </c>
      <c r="AB22" s="42" t="s">
        <v>60</v>
      </c>
      <c r="AC22" s="42" t="s">
        <v>60</v>
      </c>
      <c r="AD22" s="42" t="s">
        <v>60</v>
      </c>
      <c r="AE22" s="42" t="s">
        <v>60</v>
      </c>
      <c r="AF22" s="42" t="s">
        <v>60</v>
      </c>
      <c r="AG22" s="42" t="s">
        <v>60</v>
      </c>
      <c r="AH22" s="42" t="s">
        <v>60</v>
      </c>
      <c r="AI22" s="42" t="s">
        <v>60</v>
      </c>
      <c r="AJ22" s="42" t="s">
        <v>60</v>
      </c>
      <c r="AK22" s="42" t="s">
        <v>60</v>
      </c>
      <c r="AL22" s="42" t="n">
        <v>10</v>
      </c>
      <c r="AM22" s="47" t="n">
        <v>0.666666666666667</v>
      </c>
      <c r="AN22" s="47" t="n">
        <v>3.75</v>
      </c>
      <c r="AO22" s="47" t="s">
        <v>60</v>
      </c>
      <c r="AP22" s="47" t="s">
        <v>60</v>
      </c>
      <c r="AQ22" s="47" t="s">
        <v>60</v>
      </c>
      <c r="AR22" s="47" t="s">
        <v>60</v>
      </c>
      <c r="AS22" s="42" t="n">
        <v>4.80555555555556</v>
      </c>
      <c r="AT22" s="42" t="s">
        <v>60</v>
      </c>
      <c r="AU22" s="42" t="s">
        <v>60</v>
      </c>
      <c r="AV22" s="42" t="s">
        <v>60</v>
      </c>
      <c r="AW22" s="42" t="n">
        <v>0</v>
      </c>
      <c r="AX22" s="42" t="n">
        <v>10</v>
      </c>
      <c r="AY22" s="42" t="n">
        <v>5</v>
      </c>
      <c r="AZ22" s="42" t="s">
        <v>60</v>
      </c>
      <c r="BA22" s="71" t="n">
        <v>5</v>
      </c>
      <c r="BB22" s="43" t="n">
        <f aca="false">AVERAGE(Table278572[[#This Row],[RULE OF LAW]],Table278572[[#This Row],[SECURITY &amp; SAFETY]],Table278572[[#This Row],[PERSONAL FREEDOM (minus Security &amp;Safety and Rule of Law)]],Table278572[[#This Row],[PERSONAL FREEDOM (minus Security &amp;Safety and Rule of Law)]])</f>
        <v>6.83257100192494</v>
      </c>
      <c r="BC22" s="44" t="n">
        <v>7.25</v>
      </c>
      <c r="BD22" s="45" t="n">
        <f aca="false">AVERAGE(Table278572[[#This Row],[PERSONAL FREEDOM]:[ECONOMIC FREEDOM]])</f>
        <v>7.04128550096247</v>
      </c>
      <c r="BE22" s="61" t="n">
        <f aca="false">RANK(BF22,$BF$2:$BF$160)</f>
        <v>66</v>
      </c>
      <c r="BF22" s="72" t="n">
        <f aca="false">ROUND(BD22, 2)</f>
        <v>7.04</v>
      </c>
      <c r="BG22" s="73" t="n">
        <f aca="false">Table278572[[#This Row],[1 Rule of Law]]</f>
        <v>5.88794918257063</v>
      </c>
      <c r="BH22" s="73" t="n">
        <f aca="false">Table278572[[#This Row],[2 Security &amp; Safety]]</f>
        <v>9.90529778809209</v>
      </c>
      <c r="BI22" s="73" t="n">
        <f aca="false">AVERAGE(AS22,W22,AK22,BA22,Z22)</f>
        <v>5.76851851851852</v>
      </c>
    </row>
    <row r="23" customFormat="false" ht="15" hidden="false" customHeight="true" outlineLevel="0" collapsed="false">
      <c r="A23" s="41" t="s">
        <v>79</v>
      </c>
      <c r="B23" s="42" t="n">
        <v>6.00718451595817</v>
      </c>
      <c r="C23" s="42" t="n">
        <v>5.38950343373905</v>
      </c>
      <c r="D23" s="42" t="n">
        <v>4.40266763958499</v>
      </c>
      <c r="E23" s="42" t="n">
        <v>5.26645186309407</v>
      </c>
      <c r="F23" s="42" t="n">
        <v>9.39992674257183</v>
      </c>
      <c r="G23" s="42" t="n">
        <v>10</v>
      </c>
      <c r="H23" s="42" t="n">
        <v>10</v>
      </c>
      <c r="I23" s="42" t="n">
        <v>10</v>
      </c>
      <c r="J23" s="42" t="n">
        <v>10</v>
      </c>
      <c r="K23" s="42" t="n">
        <v>10</v>
      </c>
      <c r="L23" s="42" t="n">
        <v>10</v>
      </c>
      <c r="M23" s="42" t="n">
        <v>10</v>
      </c>
      <c r="N23" s="42" t="n">
        <v>10</v>
      </c>
      <c r="O23" s="47" t="s">
        <v>60</v>
      </c>
      <c r="P23" s="47" t="n">
        <v>10</v>
      </c>
      <c r="Q23" s="47" t="n">
        <v>10</v>
      </c>
      <c r="R23" s="47" t="n">
        <v>10</v>
      </c>
      <c r="S23" s="42" t="n">
        <v>9.79997558085728</v>
      </c>
      <c r="T23" s="42" t="n">
        <v>10</v>
      </c>
      <c r="U23" s="42" t="n">
        <v>10</v>
      </c>
      <c r="V23" s="42" t="n">
        <v>10</v>
      </c>
      <c r="W23" s="42" t="n">
        <v>10</v>
      </c>
      <c r="X23" s="42" t="n">
        <v>7.5</v>
      </c>
      <c r="Y23" s="42" t="n">
        <v>7.5</v>
      </c>
      <c r="Z23" s="42" t="n">
        <v>7.5</v>
      </c>
      <c r="AA23" s="42" t="n">
        <v>10</v>
      </c>
      <c r="AB23" s="42" t="n">
        <v>10</v>
      </c>
      <c r="AC23" s="42" t="n">
        <v>7.5</v>
      </c>
      <c r="AD23" s="42" t="n">
        <v>7.5</v>
      </c>
      <c r="AE23" s="42" t="n">
        <v>10</v>
      </c>
      <c r="AF23" s="42" t="n">
        <v>8.33333333333333</v>
      </c>
      <c r="AG23" s="42" t="n">
        <v>10</v>
      </c>
      <c r="AH23" s="42" t="n">
        <v>10</v>
      </c>
      <c r="AI23" s="42" t="n">
        <v>10</v>
      </c>
      <c r="AJ23" s="42" t="n">
        <v>10</v>
      </c>
      <c r="AK23" s="42" t="n">
        <v>9.58333333333333</v>
      </c>
      <c r="AL23" s="42" t="n">
        <v>10</v>
      </c>
      <c r="AM23" s="47" t="n">
        <v>6.33333333333333</v>
      </c>
      <c r="AN23" s="47" t="n">
        <v>6.25</v>
      </c>
      <c r="AO23" s="47" t="n">
        <v>10</v>
      </c>
      <c r="AP23" s="47" t="n">
        <v>10</v>
      </c>
      <c r="AQ23" s="47" t="n">
        <v>10</v>
      </c>
      <c r="AR23" s="47" t="n">
        <v>10</v>
      </c>
      <c r="AS23" s="42" t="n">
        <v>8.51666666666667</v>
      </c>
      <c r="AT23" s="42" t="n">
        <v>10</v>
      </c>
      <c r="AU23" s="42" t="n">
        <v>10</v>
      </c>
      <c r="AV23" s="42" t="n">
        <v>10</v>
      </c>
      <c r="AW23" s="42" t="n">
        <v>10</v>
      </c>
      <c r="AX23" s="42" t="n">
        <v>10</v>
      </c>
      <c r="AY23" s="42" t="n">
        <v>10</v>
      </c>
      <c r="AZ23" s="42" t="n">
        <v>10</v>
      </c>
      <c r="BA23" s="71" t="n">
        <v>10</v>
      </c>
      <c r="BB23" s="43" t="n">
        <f aca="false">AVERAGE(Table278572[[#This Row],[RULE OF LAW]],Table278572[[#This Row],[SECURITY &amp; SAFETY]],Table278572[[#This Row],[PERSONAL FREEDOM (minus Security &amp;Safety and Rule of Law)]],Table278572[[#This Row],[PERSONAL FREEDOM (minus Security &amp;Safety and Rule of Law)]])</f>
        <v>8.32660686098784</v>
      </c>
      <c r="BC23" s="44" t="n">
        <v>7.39</v>
      </c>
      <c r="BD23" s="45" t="n">
        <f aca="false">AVERAGE(Table278572[[#This Row],[PERSONAL FREEDOM]:[ECONOMIC FREEDOM]])</f>
        <v>7.85830343049392</v>
      </c>
      <c r="BE23" s="61" t="n">
        <f aca="false">RANK(BF23,$BF$2:$BF$160)</f>
        <v>40</v>
      </c>
      <c r="BF23" s="72" t="n">
        <f aca="false">ROUND(BD23, 2)</f>
        <v>7.86</v>
      </c>
      <c r="BG23" s="73" t="n">
        <f aca="false">Table278572[[#This Row],[1 Rule of Law]]</f>
        <v>5.26645186309407</v>
      </c>
      <c r="BH23" s="73" t="n">
        <f aca="false">Table278572[[#This Row],[2 Security &amp; Safety]]</f>
        <v>9.79997558085728</v>
      </c>
      <c r="BI23" s="73" t="n">
        <f aca="false">AVERAGE(AS23,W23,AK23,BA23,Z23)</f>
        <v>9.12</v>
      </c>
    </row>
    <row r="24" customFormat="false" ht="15" hidden="false" customHeight="true" outlineLevel="0" collapsed="false">
      <c r="A24" s="41" t="s">
        <v>80</v>
      </c>
      <c r="B24" s="42" t="n">
        <v>3.93580000931186</v>
      </c>
      <c r="C24" s="42" t="n">
        <v>4.70901763370216</v>
      </c>
      <c r="D24" s="42" t="n">
        <v>3.64046930932308</v>
      </c>
      <c r="E24" s="42" t="n">
        <v>4.09509565077904</v>
      </c>
      <c r="F24" s="42" t="n">
        <v>9.71178845869446</v>
      </c>
      <c r="G24" s="42" t="n">
        <v>10</v>
      </c>
      <c r="H24" s="42" t="n">
        <v>10</v>
      </c>
      <c r="I24" s="42" t="n">
        <v>7.5</v>
      </c>
      <c r="J24" s="42" t="n">
        <v>10</v>
      </c>
      <c r="K24" s="42" t="n">
        <v>10</v>
      </c>
      <c r="L24" s="42" t="n">
        <v>9.5</v>
      </c>
      <c r="M24" s="42" t="n">
        <v>2.4</v>
      </c>
      <c r="N24" s="42" t="n">
        <v>10</v>
      </c>
      <c r="O24" s="47" t="n">
        <v>5</v>
      </c>
      <c r="P24" s="47" t="n">
        <v>5</v>
      </c>
      <c r="Q24" s="47" t="n">
        <v>5</v>
      </c>
      <c r="R24" s="47" t="n">
        <v>5.8</v>
      </c>
      <c r="S24" s="42" t="n">
        <v>8.33726281956482</v>
      </c>
      <c r="T24" s="42" t="n">
        <v>10</v>
      </c>
      <c r="U24" s="42" t="n">
        <v>10</v>
      </c>
      <c r="V24" s="42" t="n">
        <v>5</v>
      </c>
      <c r="W24" s="42" t="n">
        <v>8.33333333333333</v>
      </c>
      <c r="X24" s="42" t="n">
        <v>7.5</v>
      </c>
      <c r="Y24" s="42" t="n">
        <v>10</v>
      </c>
      <c r="Z24" s="42" t="n">
        <v>8.75</v>
      </c>
      <c r="AA24" s="42" t="n">
        <v>10</v>
      </c>
      <c r="AB24" s="42" t="n">
        <v>7.5</v>
      </c>
      <c r="AC24" s="42" t="n">
        <v>2.5</v>
      </c>
      <c r="AD24" s="42" t="n">
        <v>7.5</v>
      </c>
      <c r="AE24" s="42" t="n">
        <v>10</v>
      </c>
      <c r="AF24" s="42" t="n">
        <v>6.66666666666667</v>
      </c>
      <c r="AG24" s="42" t="n">
        <v>10</v>
      </c>
      <c r="AH24" s="42" t="n">
        <v>10</v>
      </c>
      <c r="AI24" s="42" t="n">
        <v>10</v>
      </c>
      <c r="AJ24" s="42" t="n">
        <v>10</v>
      </c>
      <c r="AK24" s="42" t="n">
        <v>8.54166666666667</v>
      </c>
      <c r="AL24" s="42" t="n">
        <v>10</v>
      </c>
      <c r="AM24" s="47" t="n">
        <v>4</v>
      </c>
      <c r="AN24" s="47" t="n">
        <v>6.75</v>
      </c>
      <c r="AO24" s="47" t="n">
        <v>10</v>
      </c>
      <c r="AP24" s="47" t="n">
        <v>10</v>
      </c>
      <c r="AQ24" s="47" t="n">
        <v>10</v>
      </c>
      <c r="AR24" s="47" t="n">
        <v>10</v>
      </c>
      <c r="AS24" s="42" t="n">
        <v>8.15</v>
      </c>
      <c r="AT24" s="42" t="n">
        <v>10</v>
      </c>
      <c r="AU24" s="42" t="n">
        <v>10</v>
      </c>
      <c r="AV24" s="42" t="n">
        <v>10</v>
      </c>
      <c r="AW24" s="42" t="n">
        <v>10</v>
      </c>
      <c r="AX24" s="42" t="n">
        <v>10</v>
      </c>
      <c r="AY24" s="42" t="n">
        <v>10</v>
      </c>
      <c r="AZ24" s="42" t="n">
        <v>10</v>
      </c>
      <c r="BA24" s="71" t="n">
        <v>10</v>
      </c>
      <c r="BB24" s="43" t="n">
        <f aca="false">AVERAGE(Table278572[[#This Row],[RULE OF LAW]],Table278572[[#This Row],[SECURITY &amp; SAFETY]],Table278572[[#This Row],[PERSONAL FREEDOM (minus Security &amp;Safety and Rule of Law)]],Table278572[[#This Row],[PERSONAL FREEDOM (minus Security &amp;Safety and Rule of Law)]])</f>
        <v>7.48558961758596</v>
      </c>
      <c r="BC24" s="44" t="n">
        <v>6.02</v>
      </c>
      <c r="BD24" s="45" t="n">
        <f aca="false">AVERAGE(Table278572[[#This Row],[PERSONAL FREEDOM]:[ECONOMIC FREEDOM]])</f>
        <v>6.75279480879298</v>
      </c>
      <c r="BE24" s="61" t="n">
        <f aca="false">RANK(BF24,$BF$2:$BF$160)</f>
        <v>88</v>
      </c>
      <c r="BF24" s="72" t="n">
        <f aca="false">ROUND(BD24, 2)</f>
        <v>6.75</v>
      </c>
      <c r="BG24" s="73" t="n">
        <f aca="false">Table278572[[#This Row],[1 Rule of Law]]</f>
        <v>4.09509565077904</v>
      </c>
      <c r="BH24" s="73" t="n">
        <f aca="false">Table278572[[#This Row],[2 Security &amp; Safety]]</f>
        <v>8.33726281956482</v>
      </c>
      <c r="BI24" s="73" t="n">
        <f aca="false">AVERAGE(AS24,W24,AK24,BA24,Z24)</f>
        <v>8.755</v>
      </c>
    </row>
    <row r="25" customFormat="false" ht="15" hidden="false" customHeight="true" outlineLevel="0" collapsed="false">
      <c r="A25" s="41" t="s">
        <v>81</v>
      </c>
      <c r="B25" s="42" t="s">
        <v>60</v>
      </c>
      <c r="C25" s="42" t="s">
        <v>60</v>
      </c>
      <c r="D25" s="42" t="s">
        <v>60</v>
      </c>
      <c r="E25" s="42" t="n">
        <v>3.69657994805253</v>
      </c>
      <c r="F25" s="42" t="n">
        <v>8.32227768036741</v>
      </c>
      <c r="G25" s="42" t="n">
        <v>10</v>
      </c>
      <c r="H25" s="42" t="n">
        <v>10</v>
      </c>
      <c r="I25" s="42" t="n">
        <v>2.5</v>
      </c>
      <c r="J25" s="42" t="n">
        <v>9.87673563923973</v>
      </c>
      <c r="K25" s="42" t="n">
        <v>9.98151034588596</v>
      </c>
      <c r="L25" s="42" t="n">
        <v>8.47164919702514</v>
      </c>
      <c r="M25" s="42" t="n">
        <v>10</v>
      </c>
      <c r="N25" s="42" t="n">
        <v>7.5</v>
      </c>
      <c r="O25" s="47" t="n">
        <v>5</v>
      </c>
      <c r="P25" s="47" t="n">
        <v>0</v>
      </c>
      <c r="Q25" s="47" t="n">
        <v>2.5</v>
      </c>
      <c r="R25" s="47" t="n">
        <v>6.66666666666667</v>
      </c>
      <c r="S25" s="42" t="n">
        <v>7.82019784801974</v>
      </c>
      <c r="T25" s="42" t="n">
        <v>5</v>
      </c>
      <c r="U25" s="42" t="n">
        <v>5</v>
      </c>
      <c r="V25" s="42" t="n">
        <v>5</v>
      </c>
      <c r="W25" s="42" t="n">
        <v>5</v>
      </c>
      <c r="X25" s="42" t="n">
        <v>10</v>
      </c>
      <c r="Y25" s="42" t="n">
        <v>10</v>
      </c>
      <c r="Z25" s="42" t="n">
        <v>10</v>
      </c>
      <c r="AA25" s="42" t="n">
        <v>7.5</v>
      </c>
      <c r="AB25" s="42" t="n">
        <v>7.5</v>
      </c>
      <c r="AC25" s="42" t="n">
        <v>5</v>
      </c>
      <c r="AD25" s="42" t="n">
        <v>10</v>
      </c>
      <c r="AE25" s="42" t="n">
        <v>10</v>
      </c>
      <c r="AF25" s="42" t="n">
        <v>8.33333333333333</v>
      </c>
      <c r="AG25" s="42" t="n">
        <v>10</v>
      </c>
      <c r="AH25" s="42" t="n">
        <v>10</v>
      </c>
      <c r="AI25" s="42" t="n">
        <v>10</v>
      </c>
      <c r="AJ25" s="42" t="n">
        <v>10</v>
      </c>
      <c r="AK25" s="42" t="n">
        <v>8.33333333333333</v>
      </c>
      <c r="AL25" s="42" t="n">
        <v>10</v>
      </c>
      <c r="AM25" s="47" t="n">
        <v>2</v>
      </c>
      <c r="AN25" s="47" t="n">
        <v>2.75</v>
      </c>
      <c r="AO25" s="47" t="n">
        <v>7.5</v>
      </c>
      <c r="AP25" s="47" t="n">
        <v>10</v>
      </c>
      <c r="AQ25" s="47" t="n">
        <v>8.75</v>
      </c>
      <c r="AR25" s="47" t="n">
        <v>10</v>
      </c>
      <c r="AS25" s="42" t="n">
        <v>6.7</v>
      </c>
      <c r="AT25" s="42" t="n">
        <v>5</v>
      </c>
      <c r="AU25" s="42" t="n">
        <v>10</v>
      </c>
      <c r="AV25" s="42" t="n">
        <v>7.5</v>
      </c>
      <c r="AW25" s="42" t="n">
        <v>0</v>
      </c>
      <c r="AX25" s="42" t="n">
        <v>0</v>
      </c>
      <c r="AY25" s="42" t="n">
        <v>0</v>
      </c>
      <c r="AZ25" s="42" t="n">
        <v>10</v>
      </c>
      <c r="BA25" s="71" t="n">
        <v>5.83333333333333</v>
      </c>
      <c r="BB25" s="43" t="n">
        <f aca="false">AVERAGE(Table278572[[#This Row],[RULE OF LAW]],Table278572[[#This Row],[SECURITY &amp; SAFETY]],Table278572[[#This Row],[PERSONAL FREEDOM (minus Security &amp;Safety and Rule of Law)]],Table278572[[#This Row],[PERSONAL FREEDOM (minus Security &amp;Safety and Rule of Law)]])</f>
        <v>6.46586111568473</v>
      </c>
      <c r="BC25" s="44" t="n">
        <v>6.05</v>
      </c>
      <c r="BD25" s="45" t="n">
        <f aca="false">AVERAGE(Table278572[[#This Row],[PERSONAL FREEDOM]:[ECONOMIC FREEDOM]])</f>
        <v>6.25793055784237</v>
      </c>
      <c r="BE25" s="61" t="n">
        <f aca="false">RANK(BF25,$BF$2:$BF$160)</f>
        <v>122</v>
      </c>
      <c r="BF25" s="72" t="n">
        <f aca="false">ROUND(BD25, 2)</f>
        <v>6.26</v>
      </c>
      <c r="BG25" s="73" t="n">
        <f aca="false">Table278572[[#This Row],[1 Rule of Law]]</f>
        <v>3.69657994805253</v>
      </c>
      <c r="BH25" s="73" t="n">
        <f aca="false">Table278572[[#This Row],[2 Security &amp; Safety]]</f>
        <v>7.82019784801974</v>
      </c>
      <c r="BI25" s="73" t="n">
        <f aca="false">AVERAGE(AS25,W25,AK25,BA25,Z25)</f>
        <v>7.17333333333333</v>
      </c>
    </row>
    <row r="26" customFormat="false" ht="15" hidden="false" customHeight="true" outlineLevel="0" collapsed="false">
      <c r="A26" s="41" t="s">
        <v>204</v>
      </c>
      <c r="B26" s="42" t="n">
        <v>3.30284228361533</v>
      </c>
      <c r="C26" s="42" t="n">
        <v>2.92441541440159</v>
      </c>
      <c r="D26" s="42" t="n">
        <v>2.82380355446395</v>
      </c>
      <c r="E26" s="42" t="n">
        <v>3.01702041749362</v>
      </c>
      <c r="F26" s="42" t="n">
        <v>9.2651592047539</v>
      </c>
      <c r="G26" s="42" t="n">
        <v>10</v>
      </c>
      <c r="H26" s="42" t="n">
        <v>10</v>
      </c>
      <c r="I26" s="42" t="n">
        <v>7.5</v>
      </c>
      <c r="J26" s="42" t="n">
        <v>10</v>
      </c>
      <c r="K26" s="42" t="n">
        <v>10</v>
      </c>
      <c r="L26" s="42" t="n">
        <v>9.5</v>
      </c>
      <c r="M26" s="42" t="n">
        <v>10</v>
      </c>
      <c r="N26" s="42" t="n">
        <v>10</v>
      </c>
      <c r="O26" s="47" t="n">
        <v>10</v>
      </c>
      <c r="P26" s="47" t="n">
        <v>10</v>
      </c>
      <c r="Q26" s="47" t="n">
        <v>10</v>
      </c>
      <c r="R26" s="47" t="n">
        <v>10</v>
      </c>
      <c r="S26" s="42" t="n">
        <v>9.58838640158463</v>
      </c>
      <c r="T26" s="42" t="n">
        <v>5</v>
      </c>
      <c r="U26" s="42" t="n">
        <v>10</v>
      </c>
      <c r="V26" s="42" t="n">
        <v>10</v>
      </c>
      <c r="W26" s="42" t="n">
        <v>8.33333333333333</v>
      </c>
      <c r="X26" s="42" t="n">
        <v>7.5</v>
      </c>
      <c r="Y26" s="42" t="n">
        <v>7.5</v>
      </c>
      <c r="Z26" s="42" t="n">
        <v>7.5</v>
      </c>
      <c r="AA26" s="42" t="n">
        <v>7.5</v>
      </c>
      <c r="AB26" s="42" t="n">
        <v>5</v>
      </c>
      <c r="AC26" s="42" t="n">
        <v>7.5</v>
      </c>
      <c r="AD26" s="42" t="n">
        <v>7.5</v>
      </c>
      <c r="AE26" s="42" t="n">
        <v>7.5</v>
      </c>
      <c r="AF26" s="42" t="n">
        <v>7.5</v>
      </c>
      <c r="AG26" s="42" t="n">
        <v>7.5</v>
      </c>
      <c r="AH26" s="42" t="n">
        <v>7.5</v>
      </c>
      <c r="AI26" s="42" t="n">
        <v>7.5</v>
      </c>
      <c r="AJ26" s="42" t="n">
        <v>7.5</v>
      </c>
      <c r="AK26" s="42" t="n">
        <v>6.875</v>
      </c>
      <c r="AL26" s="42" t="n">
        <v>10</v>
      </c>
      <c r="AM26" s="47" t="n">
        <v>2.33333333333333</v>
      </c>
      <c r="AN26" s="47" t="n">
        <v>3.25</v>
      </c>
      <c r="AO26" s="47" t="n">
        <v>10</v>
      </c>
      <c r="AP26" s="47" t="n">
        <v>10</v>
      </c>
      <c r="AQ26" s="47" t="n">
        <v>10</v>
      </c>
      <c r="AR26" s="47" t="n">
        <v>10</v>
      </c>
      <c r="AS26" s="42" t="n">
        <v>7.11666666666667</v>
      </c>
      <c r="AT26" s="42" t="n">
        <v>10</v>
      </c>
      <c r="AU26" s="42" t="n">
        <v>10</v>
      </c>
      <c r="AV26" s="42" t="n">
        <v>10</v>
      </c>
      <c r="AW26" s="42" t="n">
        <v>10</v>
      </c>
      <c r="AX26" s="42" t="n">
        <v>10</v>
      </c>
      <c r="AY26" s="42" t="n">
        <v>10</v>
      </c>
      <c r="AZ26" s="42" t="n">
        <v>5</v>
      </c>
      <c r="BA26" s="71" t="n">
        <v>8.33333333333333</v>
      </c>
      <c r="BB26" s="43" t="n">
        <f aca="false">AVERAGE(Table278572[[#This Row],[RULE OF LAW]],Table278572[[#This Row],[SECURITY &amp; SAFETY]],Table278572[[#This Row],[PERSONAL FREEDOM (minus Security &amp;Safety and Rule of Law)]],Table278572[[#This Row],[PERSONAL FREEDOM (minus Security &amp;Safety and Rule of Law)]])</f>
        <v>6.9671850381029</v>
      </c>
      <c r="BC26" s="44" t="n">
        <v>7.2</v>
      </c>
      <c r="BD26" s="45" t="n">
        <f aca="false">AVERAGE(Table278572[[#This Row],[PERSONAL FREEDOM]:[ECONOMIC FREEDOM]])</f>
        <v>7.08359251905145</v>
      </c>
      <c r="BE26" s="61" t="n">
        <f aca="false">RANK(BF26,$BF$2:$BF$160)</f>
        <v>64</v>
      </c>
      <c r="BF26" s="72" t="n">
        <f aca="false">ROUND(BD26, 2)</f>
        <v>7.08</v>
      </c>
      <c r="BG26" s="73" t="n">
        <f aca="false">Table278572[[#This Row],[1 Rule of Law]]</f>
        <v>3.01702041749362</v>
      </c>
      <c r="BH26" s="73" t="n">
        <f aca="false">Table278572[[#This Row],[2 Security &amp; Safety]]</f>
        <v>9.58838640158463</v>
      </c>
      <c r="BI26" s="73" t="n">
        <f aca="false">AVERAGE(AS26,W26,AK26,BA26,Z26)</f>
        <v>7.63166666666667</v>
      </c>
    </row>
    <row r="27" customFormat="false" ht="15" hidden="false" customHeight="true" outlineLevel="0" collapsed="false">
      <c r="A27" s="41" t="s">
        <v>82</v>
      </c>
      <c r="B27" s="42" t="n">
        <v>4.20926230608779</v>
      </c>
      <c r="C27" s="42" t="n">
        <v>3.65204883202722</v>
      </c>
      <c r="D27" s="42" t="n">
        <v>3.18425813113463</v>
      </c>
      <c r="E27" s="42" t="n">
        <v>3.68185642308321</v>
      </c>
      <c r="F27" s="42" t="n">
        <v>8.89191947970623</v>
      </c>
      <c r="G27" s="42" t="n">
        <v>10</v>
      </c>
      <c r="H27" s="42" t="n">
        <v>10</v>
      </c>
      <c r="I27" s="42" t="n">
        <v>2.5</v>
      </c>
      <c r="J27" s="42" t="n">
        <v>0</v>
      </c>
      <c r="K27" s="42" t="n">
        <v>9.84191815804443</v>
      </c>
      <c r="L27" s="42" t="n">
        <v>6.46838363160889</v>
      </c>
      <c r="M27" s="42" t="n">
        <v>9.9</v>
      </c>
      <c r="N27" s="42" t="n">
        <v>7.5</v>
      </c>
      <c r="O27" s="47" t="n">
        <v>5</v>
      </c>
      <c r="P27" s="47" t="n">
        <v>5</v>
      </c>
      <c r="Q27" s="47" t="n">
        <v>5</v>
      </c>
      <c r="R27" s="47" t="n">
        <v>7.46666666666667</v>
      </c>
      <c r="S27" s="42" t="n">
        <v>7.60898992599393</v>
      </c>
      <c r="T27" s="42" t="n">
        <v>5</v>
      </c>
      <c r="U27" s="42" t="n">
        <v>0</v>
      </c>
      <c r="V27" s="42" t="n">
        <v>5</v>
      </c>
      <c r="W27" s="42" t="n">
        <v>3.33333333333333</v>
      </c>
      <c r="X27" s="42" t="n">
        <v>10</v>
      </c>
      <c r="Y27" s="42" t="n">
        <v>7.5</v>
      </c>
      <c r="Z27" s="42" t="n">
        <v>8.75</v>
      </c>
      <c r="AA27" s="42" t="n">
        <v>7.5</v>
      </c>
      <c r="AB27" s="42" t="n">
        <v>7.5</v>
      </c>
      <c r="AC27" s="42" t="n">
        <v>10</v>
      </c>
      <c r="AD27" s="42" t="n">
        <v>5</v>
      </c>
      <c r="AE27" s="42" t="n">
        <v>7.5</v>
      </c>
      <c r="AF27" s="42" t="n">
        <v>7.5</v>
      </c>
      <c r="AG27" s="42" t="n">
        <v>7.5</v>
      </c>
      <c r="AH27" s="42" t="n">
        <v>7.5</v>
      </c>
      <c r="AI27" s="42" t="n">
        <v>10</v>
      </c>
      <c r="AJ27" s="42" t="n">
        <v>8.33333333333333</v>
      </c>
      <c r="AK27" s="42" t="n">
        <v>7.70833333333333</v>
      </c>
      <c r="AL27" s="42" t="n">
        <v>10</v>
      </c>
      <c r="AM27" s="47" t="n">
        <v>2.66666666666667</v>
      </c>
      <c r="AN27" s="47" t="n">
        <v>4.25</v>
      </c>
      <c r="AO27" s="47" t="n">
        <v>10</v>
      </c>
      <c r="AP27" s="47" t="n">
        <v>7.5</v>
      </c>
      <c r="AQ27" s="47" t="n">
        <v>8.75</v>
      </c>
      <c r="AR27" s="47" t="n">
        <v>10</v>
      </c>
      <c r="AS27" s="42" t="n">
        <v>7.13333333333333</v>
      </c>
      <c r="AT27" s="42" t="n">
        <v>10</v>
      </c>
      <c r="AU27" s="42" t="s">
        <v>60</v>
      </c>
      <c r="AV27" s="42" t="n">
        <v>10</v>
      </c>
      <c r="AW27" s="42" t="n">
        <v>0</v>
      </c>
      <c r="AX27" s="42" t="n">
        <v>0</v>
      </c>
      <c r="AY27" s="42" t="n">
        <v>0</v>
      </c>
      <c r="AZ27" s="42" t="n">
        <v>5</v>
      </c>
      <c r="BA27" s="71" t="n">
        <v>5</v>
      </c>
      <c r="BB27" s="43" t="n">
        <f aca="false">AVERAGE(Table278572[[#This Row],[RULE OF LAW]],Table278572[[#This Row],[SECURITY &amp; SAFETY]],Table278572[[#This Row],[PERSONAL FREEDOM (minus Security &amp;Safety and Rule of Law)]],Table278572[[#This Row],[PERSONAL FREEDOM (minus Security &amp;Safety and Rule of Law)]])</f>
        <v>6.01521158726928</v>
      </c>
      <c r="BC27" s="44" t="n">
        <v>6.25</v>
      </c>
      <c r="BD27" s="45" t="n">
        <f aca="false">AVERAGE(Table278572[[#This Row],[PERSONAL FREEDOM]:[ECONOMIC FREEDOM]])</f>
        <v>6.13260579363464</v>
      </c>
      <c r="BE27" s="61" t="n">
        <f aca="false">RANK(BF27,$BF$2:$BF$160)</f>
        <v>126</v>
      </c>
      <c r="BF27" s="72" t="n">
        <f aca="false">ROUND(BD27, 2)</f>
        <v>6.13</v>
      </c>
      <c r="BG27" s="73" t="n">
        <f aca="false">Table278572[[#This Row],[1 Rule of Law]]</f>
        <v>3.68185642308321</v>
      </c>
      <c r="BH27" s="73" t="n">
        <f aca="false">Table278572[[#This Row],[2 Security &amp; Safety]]</f>
        <v>7.60898992599393</v>
      </c>
      <c r="BI27" s="73" t="n">
        <f aca="false">AVERAGE(AS27,W27,AK27,BA27,Z27)</f>
        <v>6.385</v>
      </c>
    </row>
    <row r="28" customFormat="false" ht="15" hidden="false" customHeight="true" outlineLevel="0" collapsed="false">
      <c r="A28" s="41" t="s">
        <v>83</v>
      </c>
      <c r="B28" s="42" t="n">
        <v>8.0476005630126</v>
      </c>
      <c r="C28" s="42" t="n">
        <v>7.02145360277892</v>
      </c>
      <c r="D28" s="42" t="n">
        <v>7.2432473273087</v>
      </c>
      <c r="E28" s="42" t="n">
        <v>7.4374338310334</v>
      </c>
      <c r="F28" s="42" t="n">
        <v>9.4242526825731</v>
      </c>
      <c r="G28" s="42" t="n">
        <v>10</v>
      </c>
      <c r="H28" s="42" t="n">
        <v>10</v>
      </c>
      <c r="I28" s="42" t="n">
        <v>10</v>
      </c>
      <c r="J28" s="42" t="n">
        <v>9.9624874475966</v>
      </c>
      <c r="K28" s="42" t="n">
        <v>9.97749246855796</v>
      </c>
      <c r="L28" s="42" t="n">
        <v>9.98799598323091</v>
      </c>
      <c r="M28" s="42" t="n">
        <v>10</v>
      </c>
      <c r="N28" s="42" t="n">
        <v>10</v>
      </c>
      <c r="O28" s="47" t="n">
        <v>10</v>
      </c>
      <c r="P28" s="47" t="n">
        <v>10</v>
      </c>
      <c r="Q28" s="47" t="n">
        <v>10</v>
      </c>
      <c r="R28" s="47" t="n">
        <v>10</v>
      </c>
      <c r="S28" s="42" t="n">
        <v>9.80408288860134</v>
      </c>
      <c r="T28" s="42" t="n">
        <v>10</v>
      </c>
      <c r="U28" s="42" t="n">
        <v>10</v>
      </c>
      <c r="V28" s="42" t="n">
        <v>10</v>
      </c>
      <c r="W28" s="42" t="n">
        <v>10</v>
      </c>
      <c r="X28" s="42" t="n">
        <v>10</v>
      </c>
      <c r="Y28" s="42" t="n">
        <v>10</v>
      </c>
      <c r="Z28" s="42" t="n">
        <v>10</v>
      </c>
      <c r="AA28" s="42" t="n">
        <v>10</v>
      </c>
      <c r="AB28" s="42" t="n">
        <v>10</v>
      </c>
      <c r="AC28" s="42" t="n">
        <v>10</v>
      </c>
      <c r="AD28" s="42" t="n">
        <v>10</v>
      </c>
      <c r="AE28" s="42" t="n">
        <v>10</v>
      </c>
      <c r="AF28" s="42" t="n">
        <v>10</v>
      </c>
      <c r="AG28" s="42" t="n">
        <v>10</v>
      </c>
      <c r="AH28" s="42" t="n">
        <v>10</v>
      </c>
      <c r="AI28" s="42" t="n">
        <v>10</v>
      </c>
      <c r="AJ28" s="42" t="n">
        <v>10</v>
      </c>
      <c r="AK28" s="42" t="n">
        <v>10</v>
      </c>
      <c r="AL28" s="42" t="n">
        <v>10</v>
      </c>
      <c r="AM28" s="47" t="n">
        <v>8.33333333333333</v>
      </c>
      <c r="AN28" s="47" t="n">
        <v>8.25</v>
      </c>
      <c r="AO28" s="47" t="n">
        <v>10</v>
      </c>
      <c r="AP28" s="47" t="n">
        <v>10</v>
      </c>
      <c r="AQ28" s="47" t="n">
        <v>10</v>
      </c>
      <c r="AR28" s="47" t="n">
        <v>10</v>
      </c>
      <c r="AS28" s="42" t="n">
        <v>9.31666666666667</v>
      </c>
      <c r="AT28" s="42" t="n">
        <v>10</v>
      </c>
      <c r="AU28" s="42" t="n">
        <v>10</v>
      </c>
      <c r="AV28" s="42" t="n">
        <v>10</v>
      </c>
      <c r="AW28" s="42" t="n">
        <v>10</v>
      </c>
      <c r="AX28" s="42" t="n">
        <v>10</v>
      </c>
      <c r="AY28" s="42" t="n">
        <v>10</v>
      </c>
      <c r="AZ28" s="42" t="n">
        <v>10</v>
      </c>
      <c r="BA28" s="71" t="n">
        <v>10</v>
      </c>
      <c r="BB28" s="43" t="n">
        <f aca="false">AVERAGE(Table278572[[#This Row],[RULE OF LAW]],Table278572[[#This Row],[SECURITY &amp; SAFETY]],Table278572[[#This Row],[PERSONAL FREEDOM (minus Security &amp;Safety and Rule of Law)]],Table278572[[#This Row],[PERSONAL FREEDOM (minus Security &amp;Safety and Rule of Law)]])</f>
        <v>9.24204584657535</v>
      </c>
      <c r="BC28" s="44" t="n">
        <v>7.98</v>
      </c>
      <c r="BD28" s="45" t="n">
        <f aca="false">AVERAGE(Table278572[[#This Row],[PERSONAL FREEDOM]:[ECONOMIC FREEDOM]])</f>
        <v>8.61102292328768</v>
      </c>
      <c r="BE28" s="61" t="n">
        <f aca="false">RANK(BF28,$BF$2:$BF$160)</f>
        <v>6</v>
      </c>
      <c r="BF28" s="72" t="n">
        <f aca="false">ROUND(BD28, 2)</f>
        <v>8.61</v>
      </c>
      <c r="BG28" s="73" t="n">
        <f aca="false">Table278572[[#This Row],[1 Rule of Law]]</f>
        <v>7.4374338310334</v>
      </c>
      <c r="BH28" s="73" t="n">
        <f aca="false">Table278572[[#This Row],[2 Security &amp; Safety]]</f>
        <v>9.80408288860134</v>
      </c>
      <c r="BI28" s="73" t="n">
        <f aca="false">AVERAGE(AS28,W28,AK28,BA28,Z28)</f>
        <v>9.86333333333333</v>
      </c>
    </row>
    <row r="29" customFormat="false" ht="15" hidden="false" customHeight="true" outlineLevel="0" collapsed="false">
      <c r="A29" s="41" t="s">
        <v>205</v>
      </c>
      <c r="B29" s="42" t="s">
        <v>60</v>
      </c>
      <c r="C29" s="42" t="s">
        <v>60</v>
      </c>
      <c r="D29" s="42" t="s">
        <v>60</v>
      </c>
      <c r="E29" s="42" t="n">
        <v>6.00964382485121</v>
      </c>
      <c r="F29" s="42" t="n">
        <v>5.74369414673392</v>
      </c>
      <c r="G29" s="42" t="n">
        <v>10</v>
      </c>
      <c r="H29" s="42" t="n">
        <v>10</v>
      </c>
      <c r="I29" s="42" t="s">
        <v>60</v>
      </c>
      <c r="J29" s="42" t="n">
        <v>10</v>
      </c>
      <c r="K29" s="42" t="n">
        <v>10</v>
      </c>
      <c r="L29" s="42" t="n">
        <v>10</v>
      </c>
      <c r="M29" s="42" t="s">
        <v>60</v>
      </c>
      <c r="N29" s="42" t="s">
        <v>60</v>
      </c>
      <c r="O29" s="47" t="s">
        <v>60</v>
      </c>
      <c r="P29" s="47" t="s">
        <v>60</v>
      </c>
      <c r="Q29" s="47" t="s">
        <v>60</v>
      </c>
      <c r="R29" s="47" t="s">
        <v>60</v>
      </c>
      <c r="S29" s="42" t="n">
        <v>7.87184707336696</v>
      </c>
      <c r="T29" s="42" t="n">
        <v>10</v>
      </c>
      <c r="U29" s="42" t="n">
        <v>10</v>
      </c>
      <c r="V29" s="42" t="s">
        <v>60</v>
      </c>
      <c r="W29" s="42" t="n">
        <v>10</v>
      </c>
      <c r="X29" s="42" t="s">
        <v>60</v>
      </c>
      <c r="Y29" s="42" t="s">
        <v>60</v>
      </c>
      <c r="Z29" s="42" t="s">
        <v>60</v>
      </c>
      <c r="AA29" s="42" t="s">
        <v>60</v>
      </c>
      <c r="AB29" s="42" t="s">
        <v>60</v>
      </c>
      <c r="AC29" s="42" t="s">
        <v>60</v>
      </c>
      <c r="AD29" s="42" t="s">
        <v>60</v>
      </c>
      <c r="AE29" s="42" t="s">
        <v>60</v>
      </c>
      <c r="AF29" s="42" t="s">
        <v>60</v>
      </c>
      <c r="AG29" s="42" t="s">
        <v>60</v>
      </c>
      <c r="AH29" s="42" t="s">
        <v>60</v>
      </c>
      <c r="AI29" s="42" t="s">
        <v>60</v>
      </c>
      <c r="AJ29" s="42" t="s">
        <v>60</v>
      </c>
      <c r="AK29" s="42" t="s">
        <v>60</v>
      </c>
      <c r="AL29" s="42" t="n">
        <v>10</v>
      </c>
      <c r="AM29" s="47" t="n">
        <v>8</v>
      </c>
      <c r="AN29" s="47" t="n">
        <v>7.75</v>
      </c>
      <c r="AO29" s="47" t="s">
        <v>60</v>
      </c>
      <c r="AP29" s="47" t="s">
        <v>60</v>
      </c>
      <c r="AQ29" s="47" t="s">
        <v>60</v>
      </c>
      <c r="AR29" s="47" t="s">
        <v>60</v>
      </c>
      <c r="AS29" s="42" t="n">
        <v>8.58333333333333</v>
      </c>
      <c r="AT29" s="42" t="s">
        <v>60</v>
      </c>
      <c r="AU29" s="42" t="s">
        <v>60</v>
      </c>
      <c r="AV29" s="42" t="s">
        <v>60</v>
      </c>
      <c r="AW29" s="42" t="n">
        <v>0</v>
      </c>
      <c r="AX29" s="42" t="n">
        <v>0</v>
      </c>
      <c r="AY29" s="42" t="n">
        <v>0</v>
      </c>
      <c r="AZ29" s="42" t="s">
        <v>60</v>
      </c>
      <c r="BA29" s="71" t="n">
        <v>0</v>
      </c>
      <c r="BB29" s="43" t="n">
        <f aca="false">AVERAGE(Table278572[[#This Row],[RULE OF LAW]],Table278572[[#This Row],[SECURITY &amp; SAFETY]],Table278572[[#This Row],[PERSONAL FREEDOM (minus Security &amp;Safety and Rule of Law)]],Table278572[[#This Row],[PERSONAL FREEDOM (minus Security &amp;Safety and Rule of Law)]])</f>
        <v>6.56759494677677</v>
      </c>
      <c r="BC29" s="44" t="n">
        <v>6.89</v>
      </c>
      <c r="BD29" s="45" t="n">
        <f aca="false">AVERAGE(Table278572[[#This Row],[PERSONAL FREEDOM]:[ECONOMIC FREEDOM]])</f>
        <v>6.72879747338838</v>
      </c>
      <c r="BE29" s="61" t="n">
        <f aca="false">RANK(BF29,$BF$2:$BF$160)</f>
        <v>92</v>
      </c>
      <c r="BF29" s="72" t="n">
        <f aca="false">ROUND(BD29, 2)</f>
        <v>6.73</v>
      </c>
      <c r="BG29" s="73" t="n">
        <f aca="false">Table278572[[#This Row],[1 Rule of Law]]</f>
        <v>6.00964382485121</v>
      </c>
      <c r="BH29" s="73" t="n">
        <f aca="false">Table278572[[#This Row],[2 Security &amp; Safety]]</f>
        <v>7.87184707336696</v>
      </c>
      <c r="BI29" s="73" t="n">
        <f aca="false">AVERAGE(AS29,W29,AK29,BA29,Z29)</f>
        <v>6.19444444444445</v>
      </c>
    </row>
    <row r="30" customFormat="false" ht="15" hidden="false" customHeight="true" outlineLevel="0" collapsed="false">
      <c r="A30" s="41" t="s">
        <v>84</v>
      </c>
      <c r="B30" s="42" t="s">
        <v>60</v>
      </c>
      <c r="C30" s="42" t="s">
        <v>60</v>
      </c>
      <c r="D30" s="42" t="s">
        <v>60</v>
      </c>
      <c r="E30" s="42" t="n">
        <v>2.47112430648309</v>
      </c>
      <c r="F30" s="42" t="n">
        <v>4.54043381566444</v>
      </c>
      <c r="G30" s="42" t="n">
        <v>10</v>
      </c>
      <c r="H30" s="42" t="n">
        <v>10</v>
      </c>
      <c r="I30" s="42" t="n">
        <v>0</v>
      </c>
      <c r="J30" s="42" t="n">
        <v>0</v>
      </c>
      <c r="K30" s="42" t="n">
        <v>0</v>
      </c>
      <c r="L30" s="42" t="n">
        <v>4</v>
      </c>
      <c r="M30" s="42" t="n">
        <v>7.6</v>
      </c>
      <c r="N30" s="42" t="n">
        <v>10</v>
      </c>
      <c r="O30" s="47" t="n">
        <v>5</v>
      </c>
      <c r="P30" s="47" t="n">
        <v>5</v>
      </c>
      <c r="Q30" s="47" t="n">
        <v>5</v>
      </c>
      <c r="R30" s="47" t="n">
        <v>7.53333333333333</v>
      </c>
      <c r="S30" s="42" t="n">
        <v>5.35792238299926</v>
      </c>
      <c r="T30" s="42" t="n">
        <v>5</v>
      </c>
      <c r="U30" s="42" t="n">
        <v>0</v>
      </c>
      <c r="V30" s="42" t="n">
        <v>5</v>
      </c>
      <c r="W30" s="42" t="n">
        <v>3.33333333333333</v>
      </c>
      <c r="X30" s="42" t="n">
        <v>7.5</v>
      </c>
      <c r="Y30" s="42" t="n">
        <v>7.5</v>
      </c>
      <c r="Z30" s="42" t="n">
        <v>7.5</v>
      </c>
      <c r="AA30" s="42" t="n">
        <v>7.5</v>
      </c>
      <c r="AB30" s="42" t="n">
        <v>2.5</v>
      </c>
      <c r="AC30" s="42" t="n">
        <v>7.5</v>
      </c>
      <c r="AD30" s="42" t="n">
        <v>7.5</v>
      </c>
      <c r="AE30" s="42" t="n">
        <v>5</v>
      </c>
      <c r="AF30" s="42" t="n">
        <v>6.66666666666667</v>
      </c>
      <c r="AG30" s="42" t="n">
        <v>2.5</v>
      </c>
      <c r="AH30" s="42" t="n">
        <v>7.5</v>
      </c>
      <c r="AI30" s="42" t="n">
        <v>7.5</v>
      </c>
      <c r="AJ30" s="42" t="n">
        <v>5.83333333333333</v>
      </c>
      <c r="AK30" s="42" t="n">
        <v>5.625</v>
      </c>
      <c r="AL30" s="42" t="n">
        <v>0</v>
      </c>
      <c r="AM30" s="47" t="n">
        <v>3</v>
      </c>
      <c r="AN30" s="47" t="n">
        <v>2.75</v>
      </c>
      <c r="AO30" s="47" t="n">
        <v>5</v>
      </c>
      <c r="AP30" s="47" t="n">
        <v>2.5</v>
      </c>
      <c r="AQ30" s="47" t="n">
        <v>3.75</v>
      </c>
      <c r="AR30" s="47" t="n">
        <v>5</v>
      </c>
      <c r="AS30" s="42" t="n">
        <v>2.9</v>
      </c>
      <c r="AT30" s="42" t="n">
        <v>5</v>
      </c>
      <c r="AU30" s="42" t="n">
        <v>5</v>
      </c>
      <c r="AV30" s="42" t="n">
        <v>5</v>
      </c>
      <c r="AW30" s="42" t="n">
        <v>10</v>
      </c>
      <c r="AX30" s="42" t="n">
        <v>10</v>
      </c>
      <c r="AY30" s="42" t="n">
        <v>10</v>
      </c>
      <c r="AZ30" s="42" t="n">
        <v>10</v>
      </c>
      <c r="BA30" s="71" t="n">
        <v>8.33333333333333</v>
      </c>
      <c r="BB30" s="43" t="n">
        <f aca="false">AVERAGE(Table278572[[#This Row],[RULE OF LAW]],Table278572[[#This Row],[SECURITY &amp; SAFETY]],Table278572[[#This Row],[PERSONAL FREEDOM (minus Security &amp;Safety and Rule of Law)]],Table278572[[#This Row],[PERSONAL FREEDOM (minus Security &amp;Safety and Rule of Law)]])</f>
        <v>4.72642833903725</v>
      </c>
      <c r="BC30" s="44" t="n">
        <v>5.01</v>
      </c>
      <c r="BD30" s="45" t="n">
        <f aca="false">AVERAGE(Table278572[[#This Row],[PERSONAL FREEDOM]:[ECONOMIC FREEDOM]])</f>
        <v>4.86821416951863</v>
      </c>
      <c r="BE30" s="61" t="n">
        <f aca="false">RANK(BF30,$BF$2:$BF$160)</f>
        <v>155</v>
      </c>
      <c r="BF30" s="72" t="n">
        <f aca="false">ROUND(BD30, 2)</f>
        <v>4.87</v>
      </c>
      <c r="BG30" s="73" t="n">
        <f aca="false">Table278572[[#This Row],[1 Rule of Law]]</f>
        <v>2.47112430648309</v>
      </c>
      <c r="BH30" s="73" t="n">
        <f aca="false">Table278572[[#This Row],[2 Security &amp; Safety]]</f>
        <v>5.35792238299926</v>
      </c>
      <c r="BI30" s="73" t="n">
        <f aca="false">AVERAGE(AS30,W30,AK30,BA30,Z30)</f>
        <v>5.53833333333333</v>
      </c>
    </row>
    <row r="31" customFormat="false" ht="15" hidden="false" customHeight="true" outlineLevel="0" collapsed="false">
      <c r="A31" s="41" t="s">
        <v>85</v>
      </c>
      <c r="B31" s="42" t="s">
        <v>60</v>
      </c>
      <c r="C31" s="42" t="s">
        <v>60</v>
      </c>
      <c r="D31" s="42" t="s">
        <v>60</v>
      </c>
      <c r="E31" s="42" t="n">
        <v>3.41685449609348</v>
      </c>
      <c r="F31" s="42" t="n">
        <v>6.23461861081867</v>
      </c>
      <c r="G31" s="42" t="n">
        <v>5</v>
      </c>
      <c r="H31" s="42" t="n">
        <v>10</v>
      </c>
      <c r="I31" s="42" t="n">
        <v>2.5</v>
      </c>
      <c r="J31" s="42" t="n">
        <v>9.85280104523034</v>
      </c>
      <c r="K31" s="42" t="n">
        <v>10</v>
      </c>
      <c r="L31" s="42" t="n">
        <v>7.47056020904607</v>
      </c>
      <c r="M31" s="42" t="n">
        <v>5.6</v>
      </c>
      <c r="N31" s="42" t="n">
        <v>10</v>
      </c>
      <c r="O31" s="47" t="n">
        <v>0</v>
      </c>
      <c r="P31" s="47" t="n">
        <v>0</v>
      </c>
      <c r="Q31" s="47" t="n">
        <v>0</v>
      </c>
      <c r="R31" s="47" t="n">
        <v>5.2</v>
      </c>
      <c r="S31" s="42" t="n">
        <v>6.30172627328825</v>
      </c>
      <c r="T31" s="42" t="n">
        <v>10</v>
      </c>
      <c r="U31" s="42" t="n">
        <v>5</v>
      </c>
      <c r="V31" s="42" t="n">
        <v>5</v>
      </c>
      <c r="W31" s="42" t="n">
        <v>6.66666666666667</v>
      </c>
      <c r="X31" s="42" t="n">
        <v>5</v>
      </c>
      <c r="Y31" s="42" t="n">
        <v>7.5</v>
      </c>
      <c r="Z31" s="42" t="n">
        <v>6.25</v>
      </c>
      <c r="AA31" s="42" t="n">
        <v>7.5</v>
      </c>
      <c r="AB31" s="42" t="n">
        <v>5</v>
      </c>
      <c r="AC31" s="42" t="n">
        <v>7.5</v>
      </c>
      <c r="AD31" s="42" t="n">
        <v>7.5</v>
      </c>
      <c r="AE31" s="42" t="n">
        <v>7.5</v>
      </c>
      <c r="AF31" s="42" t="n">
        <v>7.5</v>
      </c>
      <c r="AG31" s="42" t="n">
        <v>7.5</v>
      </c>
      <c r="AH31" s="42" t="n">
        <v>5</v>
      </c>
      <c r="AI31" s="42" t="n">
        <v>5</v>
      </c>
      <c r="AJ31" s="42" t="n">
        <v>5.83333333333333</v>
      </c>
      <c r="AK31" s="42" t="n">
        <v>6.45833333333333</v>
      </c>
      <c r="AL31" s="42" t="n">
        <v>10</v>
      </c>
      <c r="AM31" s="47" t="n">
        <v>2.66666666666667</v>
      </c>
      <c r="AN31" s="47" t="n">
        <v>2.5</v>
      </c>
      <c r="AO31" s="47" t="n">
        <v>5</v>
      </c>
      <c r="AP31" s="47" t="n">
        <v>7.5</v>
      </c>
      <c r="AQ31" s="47" t="n">
        <v>6.25</v>
      </c>
      <c r="AR31" s="47" t="n">
        <v>7.5</v>
      </c>
      <c r="AS31" s="42" t="n">
        <v>5.78333333333333</v>
      </c>
      <c r="AT31" s="42" t="n">
        <v>0</v>
      </c>
      <c r="AU31" s="42" t="n">
        <v>0</v>
      </c>
      <c r="AV31" s="42" t="n">
        <v>0</v>
      </c>
      <c r="AW31" s="42" t="n">
        <v>10</v>
      </c>
      <c r="AX31" s="42" t="n">
        <v>10</v>
      </c>
      <c r="AY31" s="42" t="n">
        <v>10</v>
      </c>
      <c r="AZ31" s="42" t="n">
        <v>5</v>
      </c>
      <c r="BA31" s="71" t="n">
        <v>5</v>
      </c>
      <c r="BB31" s="43" t="n">
        <f aca="false">AVERAGE(Table278572[[#This Row],[RULE OF LAW]],Table278572[[#This Row],[SECURITY &amp; SAFETY]],Table278572[[#This Row],[PERSONAL FREEDOM (minus Security &amp;Safety and Rule of Law)]],Table278572[[#This Row],[PERSONAL FREEDOM (minus Security &amp;Safety and Rule of Law)]])</f>
        <v>5.44547852567876</v>
      </c>
      <c r="BC31" s="44" t="n">
        <v>5.12</v>
      </c>
      <c r="BD31" s="45" t="n">
        <f aca="false">AVERAGE(Table278572[[#This Row],[PERSONAL FREEDOM]:[ECONOMIC FREEDOM]])</f>
        <v>5.28273926283938</v>
      </c>
      <c r="BE31" s="61" t="n">
        <f aca="false">RANK(BF31,$BF$2:$BF$160)</f>
        <v>146</v>
      </c>
      <c r="BF31" s="72" t="n">
        <f aca="false">ROUND(BD31, 2)</f>
        <v>5.28</v>
      </c>
      <c r="BG31" s="73" t="n">
        <f aca="false">Table278572[[#This Row],[1 Rule of Law]]</f>
        <v>3.41685449609348</v>
      </c>
      <c r="BH31" s="73" t="n">
        <f aca="false">Table278572[[#This Row],[2 Security &amp; Safety]]</f>
        <v>6.30172627328825</v>
      </c>
      <c r="BI31" s="73" t="n">
        <f aca="false">AVERAGE(AS31,W31,AK31,BA31,Z31)</f>
        <v>6.03166666666667</v>
      </c>
    </row>
    <row r="32" customFormat="false" ht="15" hidden="false" customHeight="true" outlineLevel="0" collapsed="false">
      <c r="A32" s="41" t="s">
        <v>86</v>
      </c>
      <c r="B32" s="42" t="n">
        <v>7.76129616943436</v>
      </c>
      <c r="C32" s="42" t="n">
        <v>6.12024119853148</v>
      </c>
      <c r="D32" s="42" t="n">
        <v>5.63166094009027</v>
      </c>
      <c r="E32" s="42" t="n">
        <v>6.50439943601871</v>
      </c>
      <c r="F32" s="42" t="n">
        <v>8.74343458264437</v>
      </c>
      <c r="G32" s="42" t="n">
        <v>10</v>
      </c>
      <c r="H32" s="42" t="n">
        <v>10</v>
      </c>
      <c r="I32" s="42" t="n">
        <v>10</v>
      </c>
      <c r="J32" s="42" t="n">
        <v>9.98123402816408</v>
      </c>
      <c r="K32" s="42" t="n">
        <v>9.7072508393597</v>
      </c>
      <c r="L32" s="42" t="n">
        <v>9.93769697350476</v>
      </c>
      <c r="M32" s="42" t="n">
        <v>10</v>
      </c>
      <c r="N32" s="42" t="n">
        <v>10</v>
      </c>
      <c r="O32" s="47" t="n">
        <v>5</v>
      </c>
      <c r="P32" s="47" t="n">
        <v>5</v>
      </c>
      <c r="Q32" s="47" t="n">
        <v>5</v>
      </c>
      <c r="R32" s="47" t="n">
        <v>8.33333333333333</v>
      </c>
      <c r="S32" s="42" t="n">
        <v>9.00482162982748</v>
      </c>
      <c r="T32" s="42" t="n">
        <v>10</v>
      </c>
      <c r="U32" s="42" t="n">
        <v>10</v>
      </c>
      <c r="V32" s="42" t="n">
        <v>10</v>
      </c>
      <c r="W32" s="42" t="n">
        <v>10</v>
      </c>
      <c r="X32" s="42" t="n">
        <v>10</v>
      </c>
      <c r="Y32" s="42" t="n">
        <v>10</v>
      </c>
      <c r="Z32" s="42" t="n">
        <v>10</v>
      </c>
      <c r="AA32" s="42" t="n">
        <v>10</v>
      </c>
      <c r="AB32" s="42" t="n">
        <v>7.5</v>
      </c>
      <c r="AC32" s="42" t="n">
        <v>7.5</v>
      </c>
      <c r="AD32" s="42" t="n">
        <v>10</v>
      </c>
      <c r="AE32" s="42" t="n">
        <v>10</v>
      </c>
      <c r="AF32" s="42" t="n">
        <v>9.16666666666667</v>
      </c>
      <c r="AG32" s="42" t="n">
        <v>10</v>
      </c>
      <c r="AH32" s="42" t="n">
        <v>10</v>
      </c>
      <c r="AI32" s="42" t="n">
        <v>10</v>
      </c>
      <c r="AJ32" s="42" t="n">
        <v>10</v>
      </c>
      <c r="AK32" s="42" t="n">
        <v>9.16666666666667</v>
      </c>
      <c r="AL32" s="42" t="n">
        <v>10</v>
      </c>
      <c r="AM32" s="47" t="n">
        <v>7.33333333333333</v>
      </c>
      <c r="AN32" s="47" t="n">
        <v>6.5</v>
      </c>
      <c r="AO32" s="47" t="n">
        <v>10</v>
      </c>
      <c r="AP32" s="47" t="n">
        <v>10</v>
      </c>
      <c r="AQ32" s="47" t="n">
        <v>10</v>
      </c>
      <c r="AR32" s="47" t="n">
        <v>10</v>
      </c>
      <c r="AS32" s="42" t="n">
        <v>8.76666666666667</v>
      </c>
      <c r="AT32" s="42" t="n">
        <v>0</v>
      </c>
      <c r="AU32" s="42" t="n">
        <v>0</v>
      </c>
      <c r="AV32" s="42" t="n">
        <v>0</v>
      </c>
      <c r="AW32" s="42" t="n">
        <v>10</v>
      </c>
      <c r="AX32" s="42" t="n">
        <v>10</v>
      </c>
      <c r="AY32" s="42" t="n">
        <v>10</v>
      </c>
      <c r="AZ32" s="42" t="n">
        <v>10</v>
      </c>
      <c r="BA32" s="71" t="n">
        <v>6.66666666666667</v>
      </c>
      <c r="BB32" s="43" t="n">
        <f aca="false">AVERAGE(Table278572[[#This Row],[RULE OF LAW]],Table278572[[#This Row],[SECURITY &amp; SAFETY]],Table278572[[#This Row],[PERSONAL FREEDOM (minus Security &amp;Safety and Rule of Law)]],Table278572[[#This Row],[PERSONAL FREEDOM (minus Security &amp;Safety and Rule of Law)]])</f>
        <v>8.33730526646155</v>
      </c>
      <c r="BC32" s="44" t="n">
        <v>7.83</v>
      </c>
      <c r="BD32" s="45" t="n">
        <f aca="false">AVERAGE(Table278572[[#This Row],[PERSONAL FREEDOM]:[ECONOMIC FREEDOM]])</f>
        <v>8.08365263323077</v>
      </c>
      <c r="BE32" s="61" t="n">
        <f aca="false">RANK(BF32,$BF$2:$BF$160)</f>
        <v>29</v>
      </c>
      <c r="BF32" s="72" t="n">
        <f aca="false">ROUND(BD32, 2)</f>
        <v>8.08</v>
      </c>
      <c r="BG32" s="73" t="n">
        <f aca="false">Table278572[[#This Row],[1 Rule of Law]]</f>
        <v>6.50439943601871</v>
      </c>
      <c r="BH32" s="73" t="n">
        <f aca="false">Table278572[[#This Row],[2 Security &amp; Safety]]</f>
        <v>9.00482162982748</v>
      </c>
      <c r="BI32" s="73" t="n">
        <f aca="false">AVERAGE(AS32,W32,AK32,BA32,Z32)</f>
        <v>8.92</v>
      </c>
    </row>
    <row r="33" customFormat="false" ht="15" hidden="false" customHeight="true" outlineLevel="0" collapsed="false">
      <c r="A33" s="41" t="s">
        <v>87</v>
      </c>
      <c r="B33" s="42" t="n">
        <v>3.91130466280997</v>
      </c>
      <c r="C33" s="42" t="n">
        <v>4.84861577922475</v>
      </c>
      <c r="D33" s="42" t="n">
        <v>4.47255407497629</v>
      </c>
      <c r="E33" s="42" t="n">
        <v>4.41082483900367</v>
      </c>
      <c r="F33" s="42" t="n">
        <v>9.67155688087641</v>
      </c>
      <c r="G33" s="42" t="n">
        <v>0</v>
      </c>
      <c r="H33" s="42" t="n">
        <v>10</v>
      </c>
      <c r="I33" s="42" t="n">
        <v>2.5</v>
      </c>
      <c r="J33" s="42" t="n">
        <v>9.92132544633149</v>
      </c>
      <c r="K33" s="42" t="n">
        <v>9.92992589443439</v>
      </c>
      <c r="L33" s="42" t="n">
        <v>6.47025026815318</v>
      </c>
      <c r="M33" s="42" t="n">
        <v>10</v>
      </c>
      <c r="N33" s="42" t="n">
        <v>2.5</v>
      </c>
      <c r="O33" s="47" t="n">
        <v>5</v>
      </c>
      <c r="P33" s="47" t="n">
        <v>5</v>
      </c>
      <c r="Q33" s="47" t="n">
        <v>5</v>
      </c>
      <c r="R33" s="47" t="n">
        <v>5.83333333333333</v>
      </c>
      <c r="S33" s="42" t="n">
        <v>7.32504682745431</v>
      </c>
      <c r="T33" s="42" t="n">
        <v>0</v>
      </c>
      <c r="U33" s="42" t="n">
        <v>0</v>
      </c>
      <c r="V33" s="42" t="n">
        <v>10</v>
      </c>
      <c r="W33" s="42" t="n">
        <v>3.33333333333333</v>
      </c>
      <c r="X33" s="42" t="n">
        <v>2.5</v>
      </c>
      <c r="Y33" s="42" t="n">
        <v>2.5</v>
      </c>
      <c r="Z33" s="42" t="n">
        <v>2.5</v>
      </c>
      <c r="AA33" s="42" t="n">
        <v>0</v>
      </c>
      <c r="AB33" s="42" t="n">
        <v>2.5</v>
      </c>
      <c r="AC33" s="42" t="n">
        <v>0</v>
      </c>
      <c r="AD33" s="42" t="n">
        <v>2.5</v>
      </c>
      <c r="AE33" s="42" t="n">
        <v>5</v>
      </c>
      <c r="AF33" s="42" t="n">
        <v>2.5</v>
      </c>
      <c r="AG33" s="42" t="n">
        <v>0</v>
      </c>
      <c r="AH33" s="42" t="n">
        <v>0</v>
      </c>
      <c r="AI33" s="42" t="n">
        <v>5</v>
      </c>
      <c r="AJ33" s="42" t="n">
        <v>1.66666666666667</v>
      </c>
      <c r="AK33" s="42" t="n">
        <v>1.66666666666667</v>
      </c>
      <c r="AL33" s="42" t="n">
        <v>10</v>
      </c>
      <c r="AM33" s="47" t="n">
        <v>0</v>
      </c>
      <c r="AN33" s="47" t="n">
        <v>1.5</v>
      </c>
      <c r="AO33" s="47" t="n">
        <v>5</v>
      </c>
      <c r="AP33" s="47" t="n">
        <v>7.5</v>
      </c>
      <c r="AQ33" s="47" t="n">
        <v>6.25</v>
      </c>
      <c r="AR33" s="47" t="n">
        <v>5</v>
      </c>
      <c r="AS33" s="42" t="n">
        <v>4.55</v>
      </c>
      <c r="AT33" s="42" t="n">
        <v>10</v>
      </c>
      <c r="AU33" s="42" t="n">
        <v>10</v>
      </c>
      <c r="AV33" s="42" t="n">
        <v>10</v>
      </c>
      <c r="AW33" s="42" t="n">
        <v>0</v>
      </c>
      <c r="AX33" s="42" t="n">
        <v>0</v>
      </c>
      <c r="AY33" s="42" t="n">
        <v>0</v>
      </c>
      <c r="AZ33" s="42" t="n">
        <v>10</v>
      </c>
      <c r="BA33" s="71" t="n">
        <v>6.66666666666667</v>
      </c>
      <c r="BB33" s="43" t="n">
        <f aca="false">AVERAGE(Table278572[[#This Row],[RULE OF LAW]],Table278572[[#This Row],[SECURITY &amp; SAFETY]],Table278572[[#This Row],[PERSONAL FREEDOM (minus Security &amp;Safety and Rule of Law)]],Table278572[[#This Row],[PERSONAL FREEDOM (minus Security &amp;Safety and Rule of Law)]])</f>
        <v>4.80563458328116</v>
      </c>
      <c r="BC33" s="44" t="n">
        <v>6.45</v>
      </c>
      <c r="BD33" s="45" t="n">
        <f aca="false">AVERAGE(Table278572[[#This Row],[PERSONAL FREEDOM]:[ECONOMIC FREEDOM]])</f>
        <v>5.62781729164058</v>
      </c>
      <c r="BE33" s="61" t="n">
        <f aca="false">RANK(BF33,$BF$2:$BF$160)</f>
        <v>141</v>
      </c>
      <c r="BF33" s="72" t="n">
        <f aca="false">ROUND(BD33, 2)</f>
        <v>5.63</v>
      </c>
      <c r="BG33" s="73" t="n">
        <f aca="false">Table278572[[#This Row],[1 Rule of Law]]</f>
        <v>4.41082483900367</v>
      </c>
      <c r="BH33" s="73" t="n">
        <f aca="false">Table278572[[#This Row],[2 Security &amp; Safety]]</f>
        <v>7.32504682745431</v>
      </c>
      <c r="BI33" s="73" t="n">
        <f aca="false">AVERAGE(AS33,W33,AK33,BA33,Z33)</f>
        <v>3.74333333333333</v>
      </c>
    </row>
    <row r="34" customFormat="false" ht="15" hidden="false" customHeight="true" outlineLevel="0" collapsed="false">
      <c r="A34" s="41" t="s">
        <v>88</v>
      </c>
      <c r="B34" s="42" t="n">
        <v>5.10249592671757</v>
      </c>
      <c r="C34" s="42" t="n">
        <v>5.11543251846668</v>
      </c>
      <c r="D34" s="42" t="n">
        <v>3.3620513824562</v>
      </c>
      <c r="E34" s="42" t="n">
        <v>4.52665994254681</v>
      </c>
      <c r="F34" s="42" t="n">
        <v>0</v>
      </c>
      <c r="G34" s="42" t="n">
        <v>0</v>
      </c>
      <c r="H34" s="42" t="n">
        <v>9.21185250518505</v>
      </c>
      <c r="I34" s="42" t="n">
        <v>2.5</v>
      </c>
      <c r="J34" s="42" t="n">
        <v>9.00260980744657</v>
      </c>
      <c r="K34" s="42" t="n">
        <v>8.68595585820233</v>
      </c>
      <c r="L34" s="42" t="n">
        <v>5.88008363416679</v>
      </c>
      <c r="M34" s="42" t="n">
        <v>10</v>
      </c>
      <c r="N34" s="42" t="n">
        <v>10</v>
      </c>
      <c r="O34" s="47" t="n">
        <v>10</v>
      </c>
      <c r="P34" s="47" t="n">
        <v>10</v>
      </c>
      <c r="Q34" s="47" t="n">
        <v>10</v>
      </c>
      <c r="R34" s="47" t="n">
        <v>10</v>
      </c>
      <c r="S34" s="42" t="n">
        <v>5.29336121138893</v>
      </c>
      <c r="T34" s="42" t="n">
        <v>10</v>
      </c>
      <c r="U34" s="42" t="n">
        <v>5</v>
      </c>
      <c r="V34" s="42" t="n">
        <v>5</v>
      </c>
      <c r="W34" s="42" t="n">
        <v>6.66666666666667</v>
      </c>
      <c r="X34" s="42" t="n">
        <v>7.5</v>
      </c>
      <c r="Y34" s="42" t="n">
        <v>7.5</v>
      </c>
      <c r="Z34" s="42" t="n">
        <v>7.5</v>
      </c>
      <c r="AA34" s="42" t="n">
        <v>10</v>
      </c>
      <c r="AB34" s="42" t="n">
        <v>7.5</v>
      </c>
      <c r="AC34" s="42" t="n">
        <v>7.5</v>
      </c>
      <c r="AD34" s="42" t="n">
        <v>7.5</v>
      </c>
      <c r="AE34" s="42" t="n">
        <v>7.5</v>
      </c>
      <c r="AF34" s="42" t="n">
        <v>7.5</v>
      </c>
      <c r="AG34" s="42" t="n">
        <v>7.5</v>
      </c>
      <c r="AH34" s="42" t="n">
        <v>5</v>
      </c>
      <c r="AI34" s="42" t="n">
        <v>7.5</v>
      </c>
      <c r="AJ34" s="42" t="n">
        <v>6.66666666666667</v>
      </c>
      <c r="AK34" s="42" t="n">
        <v>7.91666666666667</v>
      </c>
      <c r="AL34" s="42" t="n">
        <v>10</v>
      </c>
      <c r="AM34" s="47" t="n">
        <v>6</v>
      </c>
      <c r="AN34" s="47" t="n">
        <v>3.25</v>
      </c>
      <c r="AO34" s="47" t="n">
        <v>10</v>
      </c>
      <c r="AP34" s="47" t="n">
        <v>10</v>
      </c>
      <c r="AQ34" s="47" t="n">
        <v>10</v>
      </c>
      <c r="AR34" s="47" t="n">
        <v>7.5</v>
      </c>
      <c r="AS34" s="42" t="n">
        <v>7.35</v>
      </c>
      <c r="AT34" s="42" t="n">
        <v>10</v>
      </c>
      <c r="AU34" s="42" t="n">
        <v>10</v>
      </c>
      <c r="AV34" s="42" t="n">
        <v>10</v>
      </c>
      <c r="AW34" s="42" t="n">
        <v>10</v>
      </c>
      <c r="AX34" s="42" t="n">
        <v>10</v>
      </c>
      <c r="AY34" s="42" t="n">
        <v>10</v>
      </c>
      <c r="AZ34" s="42" t="n">
        <v>10</v>
      </c>
      <c r="BA34" s="71" t="n">
        <v>10</v>
      </c>
      <c r="BB34" s="43" t="n">
        <f aca="false">AVERAGE(Table278572[[#This Row],[RULE OF LAW]],Table278572[[#This Row],[SECURITY &amp; SAFETY]],Table278572[[#This Row],[PERSONAL FREEDOM (minus Security &amp;Safety and Rule of Law)]],Table278572[[#This Row],[PERSONAL FREEDOM (minus Security &amp;Safety and Rule of Law)]])</f>
        <v>6.39833862181727</v>
      </c>
      <c r="BC34" s="44" t="n">
        <v>6.43</v>
      </c>
      <c r="BD34" s="45" t="n">
        <f aca="false">AVERAGE(Table278572[[#This Row],[PERSONAL FREEDOM]:[ECONOMIC FREEDOM]])</f>
        <v>6.41416931090864</v>
      </c>
      <c r="BE34" s="61" t="n">
        <f aca="false">RANK(BF34,$BF$2:$BF$160)</f>
        <v>111</v>
      </c>
      <c r="BF34" s="72" t="n">
        <f aca="false">ROUND(BD34, 2)</f>
        <v>6.41</v>
      </c>
      <c r="BG34" s="73" t="n">
        <f aca="false">Table278572[[#This Row],[1 Rule of Law]]</f>
        <v>4.52665994254681</v>
      </c>
      <c r="BH34" s="73" t="n">
        <f aca="false">Table278572[[#This Row],[2 Security &amp; Safety]]</f>
        <v>5.29336121138893</v>
      </c>
      <c r="BI34" s="73" t="n">
        <f aca="false">AVERAGE(AS34,W34,AK34,BA34,Z34)</f>
        <v>7.88666666666667</v>
      </c>
    </row>
    <row r="35" customFormat="false" ht="15" hidden="false" customHeight="true" outlineLevel="0" collapsed="false">
      <c r="A35" s="41" t="s">
        <v>89</v>
      </c>
      <c r="B35" s="42" t="s">
        <v>60</v>
      </c>
      <c r="C35" s="42" t="s">
        <v>60</v>
      </c>
      <c r="D35" s="42" t="s">
        <v>60</v>
      </c>
      <c r="E35" s="42" t="n">
        <v>2.93557788668306</v>
      </c>
      <c r="F35" s="42" t="n">
        <v>4.60963430613948</v>
      </c>
      <c r="G35" s="42" t="n">
        <v>0</v>
      </c>
      <c r="H35" s="42" t="n">
        <v>9.72399190156625</v>
      </c>
      <c r="I35" s="42" t="n">
        <v>2.5</v>
      </c>
      <c r="J35" s="42" t="n">
        <v>8.37066187053626</v>
      </c>
      <c r="K35" s="42" t="n">
        <v>9.54592216064125</v>
      </c>
      <c r="L35" s="42" t="n">
        <v>6.02811518654876</v>
      </c>
      <c r="M35" s="42" t="n">
        <v>10</v>
      </c>
      <c r="N35" s="42" t="n">
        <v>10</v>
      </c>
      <c r="O35" s="47" t="n">
        <v>5</v>
      </c>
      <c r="P35" s="47" t="n">
        <v>5</v>
      </c>
      <c r="Q35" s="47" t="n">
        <v>5</v>
      </c>
      <c r="R35" s="47" t="n">
        <v>8.33333333333333</v>
      </c>
      <c r="S35" s="42" t="n">
        <v>6.32369427534052</v>
      </c>
      <c r="T35" s="42" t="n">
        <v>0</v>
      </c>
      <c r="U35" s="42" t="n">
        <v>0</v>
      </c>
      <c r="V35" s="42" t="n">
        <v>0</v>
      </c>
      <c r="W35" s="42" t="n">
        <v>0</v>
      </c>
      <c r="X35" s="42" t="n">
        <v>5</v>
      </c>
      <c r="Y35" s="42" t="n">
        <v>7.5</v>
      </c>
      <c r="Z35" s="42" t="n">
        <v>6.25</v>
      </c>
      <c r="AA35" s="42" t="n">
        <v>7.5</v>
      </c>
      <c r="AB35" s="42" t="n">
        <v>7.5</v>
      </c>
      <c r="AC35" s="42" t="n">
        <v>2.5</v>
      </c>
      <c r="AD35" s="42" t="n">
        <v>5</v>
      </c>
      <c r="AE35" s="42" t="n">
        <v>5</v>
      </c>
      <c r="AF35" s="42" t="n">
        <v>4.16666666666667</v>
      </c>
      <c r="AG35" s="42" t="n">
        <v>5</v>
      </c>
      <c r="AH35" s="42" t="n">
        <v>2.5</v>
      </c>
      <c r="AI35" s="42" t="n">
        <v>2.5</v>
      </c>
      <c r="AJ35" s="42" t="n">
        <v>3.33333333333333</v>
      </c>
      <c r="AK35" s="42" t="n">
        <v>5.625</v>
      </c>
      <c r="AL35" s="42" t="n">
        <v>8.66447694306251</v>
      </c>
      <c r="AM35" s="47" t="n">
        <v>4.33333333333333</v>
      </c>
      <c r="AN35" s="47" t="n">
        <v>3.75</v>
      </c>
      <c r="AO35" s="47" t="n">
        <v>7.5</v>
      </c>
      <c r="AP35" s="47" t="n">
        <v>7.5</v>
      </c>
      <c r="AQ35" s="47" t="n">
        <v>7.5</v>
      </c>
      <c r="AR35" s="47" t="n">
        <v>10</v>
      </c>
      <c r="AS35" s="42" t="n">
        <v>6.84956205527917</v>
      </c>
      <c r="AT35" s="42" t="n">
        <v>0</v>
      </c>
      <c r="AU35" s="42" t="n">
        <v>0</v>
      </c>
      <c r="AV35" s="42" t="n">
        <v>0</v>
      </c>
      <c r="AW35" s="42" t="n">
        <v>10</v>
      </c>
      <c r="AX35" s="42" t="n">
        <v>10</v>
      </c>
      <c r="AY35" s="42" t="n">
        <v>10</v>
      </c>
      <c r="AZ35" s="42" t="n">
        <v>5</v>
      </c>
      <c r="BA35" s="71" t="n">
        <v>5</v>
      </c>
      <c r="BB35" s="43" t="n">
        <f aca="false">AVERAGE(Table278572[[#This Row],[RULE OF LAW]],Table278572[[#This Row],[SECURITY &amp; SAFETY]],Table278572[[#This Row],[PERSONAL FREEDOM (minus Security &amp;Safety and Rule of Law)]],Table278572[[#This Row],[PERSONAL FREEDOM (minus Security &amp;Safety and Rule of Law)]])</f>
        <v>4.68727424603381</v>
      </c>
      <c r="BC35" s="44" t="n">
        <v>5.49</v>
      </c>
      <c r="BD35" s="45" t="n">
        <f aca="false">AVERAGE(Table278572[[#This Row],[PERSONAL FREEDOM]:[ECONOMIC FREEDOM]])</f>
        <v>5.08863712301691</v>
      </c>
      <c r="BE35" s="61" t="n">
        <f aca="false">RANK(BF35,$BF$2:$BF$160)</f>
        <v>151</v>
      </c>
      <c r="BF35" s="72" t="n">
        <f aca="false">ROUND(BD35, 2)</f>
        <v>5.09</v>
      </c>
      <c r="BG35" s="73" t="n">
        <f aca="false">Table278572[[#This Row],[1 Rule of Law]]</f>
        <v>2.93557788668306</v>
      </c>
      <c r="BH35" s="73" t="n">
        <f aca="false">Table278572[[#This Row],[2 Security &amp; Safety]]</f>
        <v>6.32369427534052</v>
      </c>
      <c r="BI35" s="73" t="n">
        <f aca="false">AVERAGE(AS35,W35,AK35,BA35,Z35)</f>
        <v>4.74491241105583</v>
      </c>
    </row>
    <row r="36" customFormat="false" ht="15" hidden="false" customHeight="true" outlineLevel="0" collapsed="false">
      <c r="A36" s="41" t="s">
        <v>90</v>
      </c>
      <c r="B36" s="42" t="s">
        <v>60</v>
      </c>
      <c r="C36" s="42" t="s">
        <v>60</v>
      </c>
      <c r="D36" s="42" t="s">
        <v>60</v>
      </c>
      <c r="E36" s="42" t="n">
        <v>3.48683334019674</v>
      </c>
      <c r="F36" s="42" t="n">
        <v>5.78331598948732</v>
      </c>
      <c r="G36" s="42" t="n">
        <v>10</v>
      </c>
      <c r="H36" s="42" t="n">
        <v>10</v>
      </c>
      <c r="I36" s="42" t="n">
        <v>5</v>
      </c>
      <c r="J36" s="42" t="n">
        <v>10</v>
      </c>
      <c r="K36" s="42" t="n">
        <v>10</v>
      </c>
      <c r="L36" s="42" t="n">
        <v>9</v>
      </c>
      <c r="M36" s="42" t="n">
        <v>10</v>
      </c>
      <c r="N36" s="42" t="n">
        <v>10</v>
      </c>
      <c r="O36" s="47" t="n">
        <v>10</v>
      </c>
      <c r="P36" s="47" t="n">
        <v>5</v>
      </c>
      <c r="Q36" s="47" t="n">
        <v>7.5</v>
      </c>
      <c r="R36" s="47" t="n">
        <v>9.16666666666667</v>
      </c>
      <c r="S36" s="42" t="n">
        <v>7.98332755205133</v>
      </c>
      <c r="T36" s="42" t="n">
        <v>10</v>
      </c>
      <c r="U36" s="42" t="n">
        <v>10</v>
      </c>
      <c r="V36" s="42" t="n">
        <v>5</v>
      </c>
      <c r="W36" s="42" t="n">
        <v>8.33333333333333</v>
      </c>
      <c r="X36" s="42" t="n">
        <v>10</v>
      </c>
      <c r="Y36" s="42" t="n">
        <v>7.5</v>
      </c>
      <c r="Z36" s="42" t="n">
        <v>8.75</v>
      </c>
      <c r="AA36" s="42" t="n">
        <v>7.5</v>
      </c>
      <c r="AB36" s="42" t="n">
        <v>5</v>
      </c>
      <c r="AC36" s="42" t="n">
        <v>7.5</v>
      </c>
      <c r="AD36" s="42" t="n">
        <v>5</v>
      </c>
      <c r="AE36" s="42" t="n">
        <v>5</v>
      </c>
      <c r="AF36" s="42" t="n">
        <v>5.83333333333333</v>
      </c>
      <c r="AG36" s="42" t="n">
        <v>10</v>
      </c>
      <c r="AH36" s="42" t="n">
        <v>10</v>
      </c>
      <c r="AI36" s="42" t="n">
        <v>7.5</v>
      </c>
      <c r="AJ36" s="42" t="n">
        <v>9.16666666666667</v>
      </c>
      <c r="AK36" s="42" t="n">
        <v>6.875</v>
      </c>
      <c r="AL36" s="42" t="n">
        <v>10</v>
      </c>
      <c r="AM36" s="47" t="n">
        <v>2</v>
      </c>
      <c r="AN36" s="47" t="n">
        <v>2.25</v>
      </c>
      <c r="AO36" s="47" t="n">
        <v>7.5</v>
      </c>
      <c r="AP36" s="47" t="n">
        <v>7.5</v>
      </c>
      <c r="AQ36" s="47" t="n">
        <v>7.5</v>
      </c>
      <c r="AR36" s="47" t="n">
        <v>5</v>
      </c>
      <c r="AS36" s="42" t="n">
        <v>5.35</v>
      </c>
      <c r="AT36" s="42" t="n">
        <v>10</v>
      </c>
      <c r="AU36" s="42" t="n">
        <v>5</v>
      </c>
      <c r="AV36" s="42" t="n">
        <v>7.5</v>
      </c>
      <c r="AW36" s="42" t="n">
        <v>10</v>
      </c>
      <c r="AX36" s="42" t="n">
        <v>10</v>
      </c>
      <c r="AY36" s="42" t="n">
        <v>10</v>
      </c>
      <c r="AZ36" s="42" t="n">
        <v>10</v>
      </c>
      <c r="BA36" s="71" t="n">
        <v>9.16666666666667</v>
      </c>
      <c r="BB36" s="43" t="n">
        <f aca="false">AVERAGE(Table278572[[#This Row],[RULE OF LAW]],Table278572[[#This Row],[SECURITY &amp; SAFETY]],Table278572[[#This Row],[PERSONAL FREEDOM (minus Security &amp;Safety and Rule of Law)]],Table278572[[#This Row],[PERSONAL FREEDOM (minus Security &amp;Safety and Rule of Law)]])</f>
        <v>6.71504022306202</v>
      </c>
      <c r="BC36" s="44" t="n">
        <v>4.8</v>
      </c>
      <c r="BD36" s="45" t="n">
        <f aca="false">AVERAGE(Table278572[[#This Row],[PERSONAL FREEDOM]:[ECONOMIC FREEDOM]])</f>
        <v>5.75752011153101</v>
      </c>
      <c r="BE36" s="61" t="n">
        <f aca="false">RANK(BF36,$BF$2:$BF$160)</f>
        <v>139</v>
      </c>
      <c r="BF36" s="72" t="n">
        <f aca="false">ROUND(BD36, 2)</f>
        <v>5.76</v>
      </c>
      <c r="BG36" s="73" t="n">
        <f aca="false">Table278572[[#This Row],[1 Rule of Law]]</f>
        <v>3.48683334019674</v>
      </c>
      <c r="BH36" s="73" t="n">
        <f aca="false">Table278572[[#This Row],[2 Security &amp; Safety]]</f>
        <v>7.98332755205133</v>
      </c>
      <c r="BI36" s="73" t="n">
        <f aca="false">AVERAGE(AS36,W36,AK36,BA36,Z36)</f>
        <v>7.695</v>
      </c>
    </row>
    <row r="37" customFormat="false" ht="15" hidden="false" customHeight="true" outlineLevel="0" collapsed="false">
      <c r="A37" s="41" t="s">
        <v>91</v>
      </c>
      <c r="B37" s="42" t="n">
        <v>8.17248013198433</v>
      </c>
      <c r="C37" s="42" t="n">
        <v>6.3339772153402</v>
      </c>
      <c r="D37" s="42" t="n">
        <v>5.71625012812272</v>
      </c>
      <c r="E37" s="42" t="n">
        <v>6.74090249181575</v>
      </c>
      <c r="F37" s="42" t="n">
        <v>6.6457315353475</v>
      </c>
      <c r="G37" s="42" t="n">
        <v>10</v>
      </c>
      <c r="H37" s="42" t="n">
        <v>10</v>
      </c>
      <c r="I37" s="42" t="n">
        <v>10</v>
      </c>
      <c r="J37" s="42" t="n">
        <v>10</v>
      </c>
      <c r="K37" s="42" t="n">
        <v>10</v>
      </c>
      <c r="L37" s="42" t="n">
        <v>10</v>
      </c>
      <c r="M37" s="42" t="n">
        <v>10</v>
      </c>
      <c r="N37" s="42" t="n">
        <v>10</v>
      </c>
      <c r="O37" s="47" t="n">
        <v>10</v>
      </c>
      <c r="P37" s="47" t="n">
        <v>10</v>
      </c>
      <c r="Q37" s="47" t="n">
        <v>10</v>
      </c>
      <c r="R37" s="47" t="n">
        <v>10</v>
      </c>
      <c r="S37" s="42" t="n">
        <v>8.8819105117825</v>
      </c>
      <c r="T37" s="42" t="n">
        <v>10</v>
      </c>
      <c r="U37" s="42" t="n">
        <v>5</v>
      </c>
      <c r="V37" s="42" t="n">
        <v>10</v>
      </c>
      <c r="W37" s="42" t="n">
        <v>8.33333333333333</v>
      </c>
      <c r="X37" s="42" t="n">
        <v>7.5</v>
      </c>
      <c r="Y37" s="42" t="n">
        <v>7.5</v>
      </c>
      <c r="Z37" s="42" t="n">
        <v>7.5</v>
      </c>
      <c r="AA37" s="42" t="n">
        <v>10</v>
      </c>
      <c r="AB37" s="42" t="n">
        <v>10</v>
      </c>
      <c r="AC37" s="42" t="n">
        <v>10</v>
      </c>
      <c r="AD37" s="42" t="n">
        <v>7.5</v>
      </c>
      <c r="AE37" s="42" t="n">
        <v>7.5</v>
      </c>
      <c r="AF37" s="42" t="n">
        <v>8.33333333333333</v>
      </c>
      <c r="AG37" s="42" t="n">
        <v>7.5</v>
      </c>
      <c r="AH37" s="42" t="n">
        <v>7.5</v>
      </c>
      <c r="AI37" s="42" t="n">
        <v>10</v>
      </c>
      <c r="AJ37" s="42" t="n">
        <v>8.33333333333333</v>
      </c>
      <c r="AK37" s="42" t="n">
        <v>9.16666666666667</v>
      </c>
      <c r="AL37" s="42" t="n">
        <v>10</v>
      </c>
      <c r="AM37" s="47" t="n">
        <v>8.66666666666667</v>
      </c>
      <c r="AN37" s="47" t="n">
        <v>8.25</v>
      </c>
      <c r="AO37" s="47" t="n">
        <v>10</v>
      </c>
      <c r="AP37" s="47" t="n">
        <v>10</v>
      </c>
      <c r="AQ37" s="47" t="n">
        <v>10</v>
      </c>
      <c r="AR37" s="47" t="n">
        <v>10</v>
      </c>
      <c r="AS37" s="42" t="n">
        <v>9.38333333333333</v>
      </c>
      <c r="AT37" s="42" t="n">
        <v>5</v>
      </c>
      <c r="AU37" s="42" t="n">
        <v>10</v>
      </c>
      <c r="AV37" s="42" t="n">
        <v>7.5</v>
      </c>
      <c r="AW37" s="42" t="n">
        <v>10</v>
      </c>
      <c r="AX37" s="42" t="n">
        <v>10</v>
      </c>
      <c r="AY37" s="42" t="n">
        <v>10</v>
      </c>
      <c r="AZ37" s="42" t="n">
        <v>10</v>
      </c>
      <c r="BA37" s="71" t="n">
        <v>9.16666666666667</v>
      </c>
      <c r="BB37" s="43" t="n">
        <f aca="false">AVERAGE(Table278572[[#This Row],[RULE OF LAW]],Table278572[[#This Row],[SECURITY &amp; SAFETY]],Table278572[[#This Row],[PERSONAL FREEDOM (minus Security &amp;Safety and Rule of Law)]],Table278572[[#This Row],[PERSONAL FREEDOM (minus Security &amp;Safety and Rule of Law)]])</f>
        <v>8.26070325089956</v>
      </c>
      <c r="BC37" s="44" t="n">
        <v>7.56</v>
      </c>
      <c r="BD37" s="45" t="n">
        <f aca="false">AVERAGE(Table278572[[#This Row],[PERSONAL FREEDOM]:[ECONOMIC FREEDOM]])</f>
        <v>7.91035162544978</v>
      </c>
      <c r="BE37" s="61" t="n">
        <f aca="false">RANK(BF37,$BF$2:$BF$160)</f>
        <v>38</v>
      </c>
      <c r="BF37" s="72" t="n">
        <f aca="false">ROUND(BD37, 2)</f>
        <v>7.91</v>
      </c>
      <c r="BG37" s="73" t="n">
        <f aca="false">Table278572[[#This Row],[1 Rule of Law]]</f>
        <v>6.74090249181575</v>
      </c>
      <c r="BH37" s="73" t="n">
        <f aca="false">Table278572[[#This Row],[2 Security &amp; Safety]]</f>
        <v>8.8819105117825</v>
      </c>
      <c r="BI37" s="73" t="n">
        <f aca="false">AVERAGE(AS37,W37,AK37,BA37,Z37)</f>
        <v>8.71</v>
      </c>
    </row>
    <row r="38" customFormat="false" ht="15" hidden="false" customHeight="true" outlineLevel="0" collapsed="false">
      <c r="A38" s="41" t="s">
        <v>92</v>
      </c>
      <c r="B38" s="42" t="n">
        <v>2.6691994285633</v>
      </c>
      <c r="C38" s="42" t="n">
        <v>5.44715702016329</v>
      </c>
      <c r="D38" s="42" t="n">
        <v>3.7995465487152</v>
      </c>
      <c r="E38" s="42" t="n">
        <v>3.97196766581393</v>
      </c>
      <c r="F38" s="42" t="n">
        <v>5.02531174754064</v>
      </c>
      <c r="G38" s="42" t="n">
        <v>5</v>
      </c>
      <c r="H38" s="42" t="n">
        <v>10</v>
      </c>
      <c r="I38" s="42" t="n">
        <v>5</v>
      </c>
      <c r="J38" s="42" t="n">
        <v>9.93982367222701</v>
      </c>
      <c r="K38" s="42" t="n">
        <v>10</v>
      </c>
      <c r="L38" s="42" t="n">
        <v>7.9879647344454</v>
      </c>
      <c r="M38" s="42" t="n">
        <v>6.4</v>
      </c>
      <c r="N38" s="42" t="n">
        <v>7.5</v>
      </c>
      <c r="O38" s="47" t="n">
        <v>5</v>
      </c>
      <c r="P38" s="47" t="n">
        <v>5</v>
      </c>
      <c r="Q38" s="47" t="n">
        <v>5</v>
      </c>
      <c r="R38" s="47" t="n">
        <v>6.3</v>
      </c>
      <c r="S38" s="42" t="n">
        <v>6.43775882732868</v>
      </c>
      <c r="T38" s="42" t="n">
        <v>5</v>
      </c>
      <c r="U38" s="42" t="n">
        <v>0</v>
      </c>
      <c r="V38" s="42" t="n">
        <v>10</v>
      </c>
      <c r="W38" s="42" t="n">
        <v>5</v>
      </c>
      <c r="X38" s="42" t="n">
        <v>10</v>
      </c>
      <c r="Y38" s="42" t="n">
        <v>10</v>
      </c>
      <c r="Z38" s="42" t="n">
        <v>10</v>
      </c>
      <c r="AA38" s="42" t="n">
        <v>10</v>
      </c>
      <c r="AB38" s="42" t="n">
        <v>7.5</v>
      </c>
      <c r="AC38" s="42" t="n">
        <v>10</v>
      </c>
      <c r="AD38" s="42" t="n">
        <v>10</v>
      </c>
      <c r="AE38" s="42" t="n">
        <v>10</v>
      </c>
      <c r="AF38" s="42" t="n">
        <v>10</v>
      </c>
      <c r="AG38" s="42" t="n">
        <v>10</v>
      </c>
      <c r="AH38" s="42" t="n">
        <v>10</v>
      </c>
      <c r="AI38" s="42" t="n">
        <v>10</v>
      </c>
      <c r="AJ38" s="42" t="n">
        <v>10</v>
      </c>
      <c r="AK38" s="42" t="n">
        <v>9.375</v>
      </c>
      <c r="AL38" s="42" t="n">
        <v>10</v>
      </c>
      <c r="AM38" s="47" t="n">
        <v>5.33333333333333</v>
      </c>
      <c r="AN38" s="47" t="n">
        <v>5</v>
      </c>
      <c r="AO38" s="47" t="n">
        <v>10</v>
      </c>
      <c r="AP38" s="47" t="n">
        <v>7.5</v>
      </c>
      <c r="AQ38" s="47" t="n">
        <v>8.75</v>
      </c>
      <c r="AR38" s="47" t="n">
        <v>10</v>
      </c>
      <c r="AS38" s="42" t="n">
        <v>7.81666666666667</v>
      </c>
      <c r="AT38" s="42" t="n">
        <v>10</v>
      </c>
      <c r="AU38" s="42" t="n">
        <v>10</v>
      </c>
      <c r="AV38" s="42" t="n">
        <v>10</v>
      </c>
      <c r="AW38" s="42" t="n">
        <v>10</v>
      </c>
      <c r="AX38" s="42" t="n">
        <v>10</v>
      </c>
      <c r="AY38" s="42" t="n">
        <v>10</v>
      </c>
      <c r="AZ38" s="42" t="n">
        <v>10</v>
      </c>
      <c r="BA38" s="71" t="n">
        <v>10</v>
      </c>
      <c r="BB38" s="43" t="n">
        <f aca="false">AVERAGE(Table278572[[#This Row],[RULE OF LAW]],Table278572[[#This Row],[SECURITY &amp; SAFETY]],Table278572[[#This Row],[PERSONAL FREEDOM (minus Security &amp;Safety and Rule of Law)]],Table278572[[#This Row],[PERSONAL FREEDOM (minus Security &amp;Safety and Rule of Law)]])</f>
        <v>6.82159828995232</v>
      </c>
      <c r="BC38" s="44" t="n">
        <v>6.01</v>
      </c>
      <c r="BD38" s="45" t="n">
        <f aca="false">AVERAGE(Table278572[[#This Row],[PERSONAL FREEDOM]:[ECONOMIC FREEDOM]])</f>
        <v>6.41579914497616</v>
      </c>
      <c r="BE38" s="61" t="n">
        <f aca="false">RANK(BF38,$BF$2:$BF$160)</f>
        <v>110</v>
      </c>
      <c r="BF38" s="72" t="n">
        <f aca="false">ROUND(BD38, 2)</f>
        <v>6.42</v>
      </c>
      <c r="BG38" s="73" t="n">
        <f aca="false">Table278572[[#This Row],[1 Rule of Law]]</f>
        <v>3.97196766581393</v>
      </c>
      <c r="BH38" s="73" t="n">
        <f aca="false">Table278572[[#This Row],[2 Security &amp; Safety]]</f>
        <v>6.43775882732868</v>
      </c>
      <c r="BI38" s="73" t="n">
        <f aca="false">AVERAGE(AS38,W38,AK38,BA38,Z38)</f>
        <v>8.43833333333333</v>
      </c>
    </row>
    <row r="39" customFormat="false" ht="15" hidden="false" customHeight="true" outlineLevel="0" collapsed="false">
      <c r="A39" s="41" t="s">
        <v>93</v>
      </c>
      <c r="B39" s="42" t="n">
        <v>6.31526163363325</v>
      </c>
      <c r="C39" s="42" t="n">
        <v>5.37210609237165</v>
      </c>
      <c r="D39" s="42" t="n">
        <v>5.83499103100869</v>
      </c>
      <c r="E39" s="42" t="n">
        <v>5.84078625233786</v>
      </c>
      <c r="F39" s="42" t="n">
        <v>9.57157608496727</v>
      </c>
      <c r="G39" s="42" t="n">
        <v>10</v>
      </c>
      <c r="H39" s="42" t="n">
        <v>10</v>
      </c>
      <c r="I39" s="42" t="n">
        <v>10</v>
      </c>
      <c r="J39" s="42" t="n">
        <v>10</v>
      </c>
      <c r="K39" s="42" t="n">
        <v>10</v>
      </c>
      <c r="L39" s="42" t="n">
        <v>10</v>
      </c>
      <c r="M39" s="42" t="n">
        <v>10</v>
      </c>
      <c r="N39" s="42" t="n">
        <v>10</v>
      </c>
      <c r="O39" s="47" t="n">
        <v>10</v>
      </c>
      <c r="P39" s="47" t="n">
        <v>10</v>
      </c>
      <c r="Q39" s="47" t="n">
        <v>10</v>
      </c>
      <c r="R39" s="47" t="n">
        <v>10</v>
      </c>
      <c r="S39" s="42" t="n">
        <v>9.85719202832242</v>
      </c>
      <c r="T39" s="42" t="n">
        <v>10</v>
      </c>
      <c r="U39" s="42" t="n">
        <v>10</v>
      </c>
      <c r="V39" s="42" t="n">
        <v>10</v>
      </c>
      <c r="W39" s="42" t="n">
        <v>10</v>
      </c>
      <c r="X39" s="42" t="n">
        <v>7.5</v>
      </c>
      <c r="Y39" s="42" t="n">
        <v>7.5</v>
      </c>
      <c r="Z39" s="42" t="n">
        <v>7.5</v>
      </c>
      <c r="AA39" s="42" t="n">
        <v>10</v>
      </c>
      <c r="AB39" s="42" t="n">
        <v>10</v>
      </c>
      <c r="AC39" s="42" t="n">
        <v>10</v>
      </c>
      <c r="AD39" s="42" t="n">
        <v>7.5</v>
      </c>
      <c r="AE39" s="42" t="n">
        <v>10</v>
      </c>
      <c r="AF39" s="42" t="n">
        <v>9.16666666666667</v>
      </c>
      <c r="AG39" s="42" t="n">
        <v>10</v>
      </c>
      <c r="AH39" s="42" t="n">
        <v>7.5</v>
      </c>
      <c r="AI39" s="42" t="n">
        <v>10</v>
      </c>
      <c r="AJ39" s="42" t="n">
        <v>9.16666666666667</v>
      </c>
      <c r="AK39" s="42" t="n">
        <v>9.58333333333333</v>
      </c>
      <c r="AL39" s="42" t="n">
        <v>10</v>
      </c>
      <c r="AM39" s="47" t="n">
        <v>7</v>
      </c>
      <c r="AN39" s="47" t="n">
        <v>6</v>
      </c>
      <c r="AO39" s="47" t="n">
        <v>10</v>
      </c>
      <c r="AP39" s="47" t="n">
        <v>10</v>
      </c>
      <c r="AQ39" s="47" t="n">
        <v>10</v>
      </c>
      <c r="AR39" s="47" t="n">
        <v>10</v>
      </c>
      <c r="AS39" s="42" t="n">
        <v>8.6</v>
      </c>
      <c r="AT39" s="42" t="n">
        <v>10</v>
      </c>
      <c r="AU39" s="42" t="n">
        <v>10</v>
      </c>
      <c r="AV39" s="42" t="n">
        <v>10</v>
      </c>
      <c r="AW39" s="42" t="n">
        <v>10</v>
      </c>
      <c r="AX39" s="42" t="n">
        <v>10</v>
      </c>
      <c r="AY39" s="42" t="n">
        <v>10</v>
      </c>
      <c r="AZ39" s="42" t="n">
        <v>10</v>
      </c>
      <c r="BA39" s="71" t="n">
        <v>10</v>
      </c>
      <c r="BB39" s="43" t="n">
        <f aca="false">AVERAGE(Table278572[[#This Row],[RULE OF LAW]],Table278572[[#This Row],[SECURITY &amp; SAFETY]],Table278572[[#This Row],[PERSONAL FREEDOM (minus Security &amp;Safety and Rule of Law)]],Table278572[[#This Row],[PERSONAL FREEDOM (minus Security &amp;Safety and Rule of Law)]])</f>
        <v>8.49282790349841</v>
      </c>
      <c r="BC39" s="44" t="n">
        <v>7</v>
      </c>
      <c r="BD39" s="45" t="n">
        <f aca="false">AVERAGE(Table278572[[#This Row],[PERSONAL FREEDOM]:[ECONOMIC FREEDOM]])</f>
        <v>7.7464139517492</v>
      </c>
      <c r="BE39" s="61" t="n">
        <f aca="false">RANK(BF39,$BF$2:$BF$160)</f>
        <v>44</v>
      </c>
      <c r="BF39" s="72" t="n">
        <f aca="false">ROUND(BD39, 2)</f>
        <v>7.75</v>
      </c>
      <c r="BG39" s="73" t="n">
        <f aca="false">Table278572[[#This Row],[1 Rule of Law]]</f>
        <v>5.84078625233786</v>
      </c>
      <c r="BH39" s="73" t="n">
        <f aca="false">Table278572[[#This Row],[2 Security &amp; Safety]]</f>
        <v>9.85719202832242</v>
      </c>
      <c r="BI39" s="73" t="n">
        <f aca="false">AVERAGE(AS39,W39,AK39,BA39,Z39)</f>
        <v>9.13666666666667</v>
      </c>
    </row>
    <row r="40" customFormat="false" ht="15" hidden="false" customHeight="true" outlineLevel="0" collapsed="false">
      <c r="A40" s="41" t="s">
        <v>94</v>
      </c>
      <c r="B40" s="42" t="s">
        <v>60</v>
      </c>
      <c r="C40" s="42" t="s">
        <v>60</v>
      </c>
      <c r="D40" s="42" t="s">
        <v>60</v>
      </c>
      <c r="E40" s="42" t="n">
        <v>6.75197141347585</v>
      </c>
      <c r="F40" s="42" t="n">
        <v>9.58528973033952</v>
      </c>
      <c r="G40" s="42" t="n">
        <v>10</v>
      </c>
      <c r="H40" s="42" t="n">
        <v>10</v>
      </c>
      <c r="I40" s="42" t="n">
        <v>7.5</v>
      </c>
      <c r="J40" s="42" t="n">
        <v>10</v>
      </c>
      <c r="K40" s="42" t="n">
        <v>10</v>
      </c>
      <c r="L40" s="42" t="n">
        <v>9.5</v>
      </c>
      <c r="M40" s="42" t="n">
        <v>10</v>
      </c>
      <c r="N40" s="42" t="n">
        <v>10</v>
      </c>
      <c r="O40" s="47" t="n">
        <v>10</v>
      </c>
      <c r="P40" s="47" t="n">
        <v>10</v>
      </c>
      <c r="Q40" s="47" t="n">
        <v>10</v>
      </c>
      <c r="R40" s="47" t="n">
        <v>10</v>
      </c>
      <c r="S40" s="42" t="n">
        <v>9.69509657677984</v>
      </c>
      <c r="T40" s="42" t="n">
        <v>10</v>
      </c>
      <c r="U40" s="42" t="n">
        <v>10</v>
      </c>
      <c r="V40" s="42" t="n">
        <v>10</v>
      </c>
      <c r="W40" s="42" t="n">
        <v>10</v>
      </c>
      <c r="X40" s="42" t="n">
        <v>5</v>
      </c>
      <c r="Y40" s="42" t="n">
        <v>10</v>
      </c>
      <c r="Z40" s="42" t="n">
        <v>7.5</v>
      </c>
      <c r="AA40" s="42" t="n">
        <v>10</v>
      </c>
      <c r="AB40" s="42" t="n">
        <v>10</v>
      </c>
      <c r="AC40" s="42" t="n">
        <v>7.5</v>
      </c>
      <c r="AD40" s="42" t="n">
        <v>10</v>
      </c>
      <c r="AE40" s="42" t="n">
        <v>7.5</v>
      </c>
      <c r="AF40" s="42" t="n">
        <v>8.33333333333333</v>
      </c>
      <c r="AG40" s="42" t="n">
        <v>10</v>
      </c>
      <c r="AH40" s="42" t="n">
        <v>10</v>
      </c>
      <c r="AI40" s="42" t="n">
        <v>10</v>
      </c>
      <c r="AJ40" s="42" t="n">
        <v>10</v>
      </c>
      <c r="AK40" s="42" t="n">
        <v>9.58333333333333</v>
      </c>
      <c r="AL40" s="42" t="n">
        <v>10</v>
      </c>
      <c r="AM40" s="47" t="n">
        <v>8.33333333333333</v>
      </c>
      <c r="AN40" s="47" t="n">
        <v>7.25</v>
      </c>
      <c r="AO40" s="47" t="n">
        <v>10</v>
      </c>
      <c r="AP40" s="47" t="n">
        <v>10</v>
      </c>
      <c r="AQ40" s="47" t="n">
        <v>10</v>
      </c>
      <c r="AR40" s="47" t="n">
        <v>10</v>
      </c>
      <c r="AS40" s="42" t="n">
        <v>9.11666666666667</v>
      </c>
      <c r="AT40" s="42" t="n">
        <v>10</v>
      </c>
      <c r="AU40" s="42" t="n">
        <v>10</v>
      </c>
      <c r="AV40" s="42" t="n">
        <v>10</v>
      </c>
      <c r="AW40" s="42" t="n">
        <v>10</v>
      </c>
      <c r="AX40" s="42" t="n">
        <v>10</v>
      </c>
      <c r="AY40" s="42" t="n">
        <v>10</v>
      </c>
      <c r="AZ40" s="42" t="n">
        <v>10</v>
      </c>
      <c r="BA40" s="71" t="n">
        <v>10</v>
      </c>
      <c r="BB40" s="43" t="n">
        <f aca="false">AVERAGE(Table278572[[#This Row],[RULE OF LAW]],Table278572[[#This Row],[SECURITY &amp; SAFETY]],Table278572[[#This Row],[PERSONAL FREEDOM (minus Security &amp;Safety and Rule of Law)]],Table278572[[#This Row],[PERSONAL FREEDOM (minus Security &amp;Safety and Rule of Law)]])</f>
        <v>8.73176699756392</v>
      </c>
      <c r="BC40" s="44" t="n">
        <v>7.32</v>
      </c>
      <c r="BD40" s="45" t="n">
        <f aca="false">AVERAGE(Table278572[[#This Row],[PERSONAL FREEDOM]:[ECONOMIC FREEDOM]])</f>
        <v>8.02588349878196</v>
      </c>
      <c r="BE40" s="61" t="n">
        <f aca="false">RANK(BF40,$BF$2:$BF$160)</f>
        <v>33</v>
      </c>
      <c r="BF40" s="72" t="n">
        <f aca="false">ROUND(BD40, 2)</f>
        <v>8.03</v>
      </c>
      <c r="BG40" s="73" t="n">
        <f aca="false">Table278572[[#This Row],[1 Rule of Law]]</f>
        <v>6.75197141347585</v>
      </c>
      <c r="BH40" s="73" t="n">
        <f aca="false">Table278572[[#This Row],[2 Security &amp; Safety]]</f>
        <v>9.69509657677984</v>
      </c>
      <c r="BI40" s="73" t="n">
        <f aca="false">AVERAGE(AS40,W40,AK40,BA40,Z40)</f>
        <v>9.24</v>
      </c>
    </row>
    <row r="41" customFormat="false" ht="15" hidden="false" customHeight="true" outlineLevel="0" collapsed="false">
      <c r="A41" s="41" t="s">
        <v>95</v>
      </c>
      <c r="B41" s="42" t="n">
        <v>8.51858929829143</v>
      </c>
      <c r="C41" s="42" t="n">
        <v>6.88280009047323</v>
      </c>
      <c r="D41" s="42" t="n">
        <v>6.9265387057308</v>
      </c>
      <c r="E41" s="42" t="n">
        <v>7.44264269816516</v>
      </c>
      <c r="F41" s="42" t="n">
        <v>9.62883495501556</v>
      </c>
      <c r="G41" s="42" t="n">
        <v>10</v>
      </c>
      <c r="H41" s="42" t="n">
        <v>10</v>
      </c>
      <c r="I41" s="42" t="n">
        <v>7.5</v>
      </c>
      <c r="J41" s="42" t="n">
        <v>9.96833041862341</v>
      </c>
      <c r="K41" s="42" t="n">
        <v>9.98099825117405</v>
      </c>
      <c r="L41" s="42" t="n">
        <v>9.48986573395949</v>
      </c>
      <c r="M41" s="42" t="n">
        <v>10</v>
      </c>
      <c r="N41" s="42" t="n">
        <v>10</v>
      </c>
      <c r="O41" s="47" t="n">
        <v>10</v>
      </c>
      <c r="P41" s="47" t="n">
        <v>10</v>
      </c>
      <c r="Q41" s="47" t="n">
        <v>10</v>
      </c>
      <c r="R41" s="47" t="n">
        <v>10</v>
      </c>
      <c r="S41" s="42" t="n">
        <v>9.70623356299168</v>
      </c>
      <c r="T41" s="42" t="n">
        <v>10</v>
      </c>
      <c r="U41" s="42" t="n">
        <v>10</v>
      </c>
      <c r="V41" s="42" t="n">
        <v>10</v>
      </c>
      <c r="W41" s="42" t="n">
        <v>10</v>
      </c>
      <c r="X41" s="42" t="n">
        <v>10</v>
      </c>
      <c r="Y41" s="42" t="n">
        <v>10</v>
      </c>
      <c r="Z41" s="42" t="n">
        <v>10</v>
      </c>
      <c r="AA41" s="42" t="n">
        <v>10</v>
      </c>
      <c r="AB41" s="42" t="n">
        <v>10</v>
      </c>
      <c r="AC41" s="42" t="n">
        <v>10</v>
      </c>
      <c r="AD41" s="42" t="n">
        <v>5</v>
      </c>
      <c r="AE41" s="42" t="n">
        <v>10</v>
      </c>
      <c r="AF41" s="42" t="n">
        <v>8.33333333333333</v>
      </c>
      <c r="AG41" s="42" t="n">
        <v>7.5</v>
      </c>
      <c r="AH41" s="42" t="n">
        <v>10</v>
      </c>
      <c r="AI41" s="42" t="n">
        <v>10</v>
      </c>
      <c r="AJ41" s="42" t="n">
        <v>9.16666666666667</v>
      </c>
      <c r="AK41" s="42" t="n">
        <v>9.375</v>
      </c>
      <c r="AL41" s="42" t="n">
        <v>10</v>
      </c>
      <c r="AM41" s="47" t="n">
        <v>8.66666666666667</v>
      </c>
      <c r="AN41" s="47" t="n">
        <v>8</v>
      </c>
      <c r="AO41" s="47" t="n">
        <v>10</v>
      </c>
      <c r="AP41" s="47" t="n">
        <v>10</v>
      </c>
      <c r="AQ41" s="47" t="n">
        <v>10</v>
      </c>
      <c r="AR41" s="47" t="n">
        <v>10</v>
      </c>
      <c r="AS41" s="42" t="n">
        <v>9.33333333333333</v>
      </c>
      <c r="AT41" s="42" t="n">
        <v>10</v>
      </c>
      <c r="AU41" s="42" t="n">
        <v>10</v>
      </c>
      <c r="AV41" s="42" t="n">
        <v>10</v>
      </c>
      <c r="AW41" s="42" t="n">
        <v>10</v>
      </c>
      <c r="AX41" s="42" t="n">
        <v>10</v>
      </c>
      <c r="AY41" s="42" t="n">
        <v>10</v>
      </c>
      <c r="AZ41" s="42" t="n">
        <v>10</v>
      </c>
      <c r="BA41" s="71" t="n">
        <v>10</v>
      </c>
      <c r="BB41" s="43" t="n">
        <f aca="false">AVERAGE(Table278572[[#This Row],[RULE OF LAW]],Table278572[[#This Row],[SECURITY &amp; SAFETY]],Table278572[[#This Row],[PERSONAL FREEDOM (minus Security &amp;Safety and Rule of Law)]],Table278572[[#This Row],[PERSONAL FREEDOM (minus Security &amp;Safety and Rule of Law)]])</f>
        <v>9.15805239862254</v>
      </c>
      <c r="BC41" s="44" t="n">
        <v>7.53</v>
      </c>
      <c r="BD41" s="45" t="n">
        <f aca="false">AVERAGE(Table278572[[#This Row],[PERSONAL FREEDOM]:[ECONOMIC FREEDOM]])</f>
        <v>8.34402619931127</v>
      </c>
      <c r="BE41" s="61" t="n">
        <f aca="false">RANK(BF41,$BF$2:$BF$160)</f>
        <v>18</v>
      </c>
      <c r="BF41" s="72" t="n">
        <f aca="false">ROUND(BD41, 2)</f>
        <v>8.34</v>
      </c>
      <c r="BG41" s="73" t="n">
        <f aca="false">Table278572[[#This Row],[1 Rule of Law]]</f>
        <v>7.44264269816516</v>
      </c>
      <c r="BH41" s="73" t="n">
        <f aca="false">Table278572[[#This Row],[2 Security &amp; Safety]]</f>
        <v>9.70623356299168</v>
      </c>
      <c r="BI41" s="73" t="n">
        <f aca="false">AVERAGE(AS41,W41,AK41,BA41,Z41)</f>
        <v>9.74166666666667</v>
      </c>
    </row>
    <row r="42" customFormat="false" ht="15" hidden="false" customHeight="true" outlineLevel="0" collapsed="false">
      <c r="A42" s="41" t="s">
        <v>96</v>
      </c>
      <c r="B42" s="42" t="n">
        <v>9.00560052922386</v>
      </c>
      <c r="C42" s="42" t="n">
        <v>8.28637341214987</v>
      </c>
      <c r="D42" s="42" t="n">
        <v>8.38297513280745</v>
      </c>
      <c r="E42" s="42" t="n">
        <v>8.55831635806039</v>
      </c>
      <c r="F42" s="42" t="n">
        <v>9.7000456865479</v>
      </c>
      <c r="G42" s="42" t="n">
        <v>10</v>
      </c>
      <c r="H42" s="42" t="n">
        <v>10</v>
      </c>
      <c r="I42" s="42" t="n">
        <v>10</v>
      </c>
      <c r="J42" s="42" t="n">
        <v>10</v>
      </c>
      <c r="K42" s="42" t="n">
        <v>10</v>
      </c>
      <c r="L42" s="42" t="n">
        <v>10</v>
      </c>
      <c r="M42" s="42" t="n">
        <v>10</v>
      </c>
      <c r="N42" s="42" t="n">
        <v>10</v>
      </c>
      <c r="O42" s="47" t="n">
        <v>10</v>
      </c>
      <c r="P42" s="47" t="n">
        <v>10</v>
      </c>
      <c r="Q42" s="47" t="n">
        <v>10</v>
      </c>
      <c r="R42" s="47" t="n">
        <v>10</v>
      </c>
      <c r="S42" s="42" t="n">
        <v>9.9000152288493</v>
      </c>
      <c r="T42" s="42" t="n">
        <v>10</v>
      </c>
      <c r="U42" s="42" t="n">
        <v>10</v>
      </c>
      <c r="V42" s="42" t="n">
        <v>10</v>
      </c>
      <c r="W42" s="42" t="n">
        <v>10</v>
      </c>
      <c r="X42" s="42" t="n">
        <v>10</v>
      </c>
      <c r="Y42" s="42" t="n">
        <v>10</v>
      </c>
      <c r="Z42" s="42" t="n">
        <v>10</v>
      </c>
      <c r="AA42" s="42" t="n">
        <v>10</v>
      </c>
      <c r="AB42" s="42" t="n">
        <v>10</v>
      </c>
      <c r="AC42" s="42" t="n">
        <v>10</v>
      </c>
      <c r="AD42" s="42" t="n">
        <v>10</v>
      </c>
      <c r="AE42" s="42" t="n">
        <v>10</v>
      </c>
      <c r="AF42" s="42" t="n">
        <v>10</v>
      </c>
      <c r="AG42" s="42" t="n">
        <v>10</v>
      </c>
      <c r="AH42" s="42" t="n">
        <v>10</v>
      </c>
      <c r="AI42" s="42" t="n">
        <v>10</v>
      </c>
      <c r="AJ42" s="42" t="n">
        <v>10</v>
      </c>
      <c r="AK42" s="42" t="n">
        <v>10</v>
      </c>
      <c r="AL42" s="42" t="n">
        <v>10</v>
      </c>
      <c r="AM42" s="47" t="n">
        <v>9.33333333333333</v>
      </c>
      <c r="AN42" s="47" t="n">
        <v>8.75</v>
      </c>
      <c r="AO42" s="47" t="n">
        <v>10</v>
      </c>
      <c r="AP42" s="47" t="n">
        <v>10</v>
      </c>
      <c r="AQ42" s="47" t="n">
        <v>10</v>
      </c>
      <c r="AR42" s="47" t="n">
        <v>10</v>
      </c>
      <c r="AS42" s="42" t="n">
        <v>9.61666666666667</v>
      </c>
      <c r="AT42" s="42" t="n">
        <v>10</v>
      </c>
      <c r="AU42" s="42" t="n">
        <v>10</v>
      </c>
      <c r="AV42" s="42" t="n">
        <v>10</v>
      </c>
      <c r="AW42" s="42" t="n">
        <v>10</v>
      </c>
      <c r="AX42" s="42" t="n">
        <v>10</v>
      </c>
      <c r="AY42" s="42" t="n">
        <v>10</v>
      </c>
      <c r="AZ42" s="42" t="n">
        <v>10</v>
      </c>
      <c r="BA42" s="71" t="n">
        <v>10</v>
      </c>
      <c r="BB42" s="43" t="n">
        <f aca="false">AVERAGE(Table278572[[#This Row],[RULE OF LAW]],Table278572[[#This Row],[SECURITY &amp; SAFETY]],Table278572[[#This Row],[PERSONAL FREEDOM (minus Security &amp;Safety and Rule of Law)]],Table278572[[#This Row],[PERSONAL FREEDOM (minus Security &amp;Safety and Rule of Law)]])</f>
        <v>9.57624956339409</v>
      </c>
      <c r="BC42" s="44" t="n">
        <v>7.67</v>
      </c>
      <c r="BD42" s="45" t="n">
        <f aca="false">AVERAGE(Table278572[[#This Row],[PERSONAL FREEDOM]:[ECONOMIC FREEDOM]])</f>
        <v>8.62312478169704</v>
      </c>
      <c r="BE42" s="61" t="n">
        <f aca="false">RANK(BF42,$BF$2:$BF$160)</f>
        <v>5</v>
      </c>
      <c r="BF42" s="72" t="n">
        <f aca="false">ROUND(BD42, 2)</f>
        <v>8.62</v>
      </c>
      <c r="BG42" s="73" t="n">
        <f aca="false">Table278572[[#This Row],[1 Rule of Law]]</f>
        <v>8.55831635806039</v>
      </c>
      <c r="BH42" s="73" t="n">
        <f aca="false">Table278572[[#This Row],[2 Security &amp; Safety]]</f>
        <v>9.9000152288493</v>
      </c>
      <c r="BI42" s="73" t="n">
        <f aca="false">AVERAGE(AS42,W42,AK42,BA42,Z42)</f>
        <v>9.92333333333333</v>
      </c>
    </row>
    <row r="43" customFormat="false" ht="15" hidden="false" customHeight="true" outlineLevel="0" collapsed="false">
      <c r="A43" s="41" t="s">
        <v>97</v>
      </c>
      <c r="B43" s="42" t="n">
        <v>5.14524329383045</v>
      </c>
      <c r="C43" s="42" t="n">
        <v>5.07734563409831</v>
      </c>
      <c r="D43" s="42" t="n">
        <v>3.66404065250922</v>
      </c>
      <c r="E43" s="42" t="n">
        <v>4.62887652681266</v>
      </c>
      <c r="F43" s="42" t="n">
        <v>1.18469890720408</v>
      </c>
      <c r="G43" s="42" t="n">
        <v>10</v>
      </c>
      <c r="H43" s="42" t="n">
        <v>10</v>
      </c>
      <c r="I43" s="42" t="n">
        <v>7.5</v>
      </c>
      <c r="J43" s="42" t="n">
        <v>10</v>
      </c>
      <c r="K43" s="42" t="n">
        <v>10</v>
      </c>
      <c r="L43" s="42" t="n">
        <v>9.5</v>
      </c>
      <c r="M43" s="42" t="n">
        <v>10</v>
      </c>
      <c r="N43" s="42" t="n">
        <v>10</v>
      </c>
      <c r="O43" s="47" t="n">
        <v>10</v>
      </c>
      <c r="P43" s="47" t="n">
        <v>10</v>
      </c>
      <c r="Q43" s="47" t="n">
        <v>10</v>
      </c>
      <c r="R43" s="47" t="n">
        <v>10</v>
      </c>
      <c r="S43" s="42" t="n">
        <v>6.89489963573469</v>
      </c>
      <c r="T43" s="42" t="n">
        <v>5</v>
      </c>
      <c r="U43" s="42" t="n">
        <v>5</v>
      </c>
      <c r="V43" s="42" t="n">
        <v>10</v>
      </c>
      <c r="W43" s="42" t="n">
        <v>6.66666666666667</v>
      </c>
      <c r="X43" s="42" t="n">
        <v>10</v>
      </c>
      <c r="Y43" s="42" t="n">
        <v>7.5</v>
      </c>
      <c r="Z43" s="42" t="n">
        <v>8.75</v>
      </c>
      <c r="AA43" s="42" t="n">
        <v>7.5</v>
      </c>
      <c r="AB43" s="42" t="n">
        <v>5</v>
      </c>
      <c r="AC43" s="42" t="n">
        <v>7.5</v>
      </c>
      <c r="AD43" s="42" t="n">
        <v>7.5</v>
      </c>
      <c r="AE43" s="42" t="n">
        <v>7.5</v>
      </c>
      <c r="AF43" s="42" t="n">
        <v>7.5</v>
      </c>
      <c r="AG43" s="42" t="n">
        <v>10</v>
      </c>
      <c r="AH43" s="42" t="n">
        <v>7.5</v>
      </c>
      <c r="AI43" s="42" t="n">
        <v>10</v>
      </c>
      <c r="AJ43" s="42" t="n">
        <v>9.16666666666667</v>
      </c>
      <c r="AK43" s="42" t="n">
        <v>7.29166666666667</v>
      </c>
      <c r="AL43" s="42" t="n">
        <v>10</v>
      </c>
      <c r="AM43" s="47" t="n">
        <v>7.33333333333333</v>
      </c>
      <c r="AN43" s="47" t="n">
        <v>4.75</v>
      </c>
      <c r="AO43" s="47" t="n">
        <v>10</v>
      </c>
      <c r="AP43" s="47" t="n">
        <v>10</v>
      </c>
      <c r="AQ43" s="47" t="n">
        <v>10</v>
      </c>
      <c r="AR43" s="47" t="n">
        <v>10</v>
      </c>
      <c r="AS43" s="42" t="n">
        <v>8.41666666666667</v>
      </c>
      <c r="AT43" s="42" t="n">
        <v>10</v>
      </c>
      <c r="AU43" s="42" t="n">
        <v>10</v>
      </c>
      <c r="AV43" s="42" t="n">
        <v>10</v>
      </c>
      <c r="AW43" s="42" t="n">
        <v>10</v>
      </c>
      <c r="AX43" s="42" t="n">
        <v>10</v>
      </c>
      <c r="AY43" s="42" t="n">
        <v>10</v>
      </c>
      <c r="AZ43" s="42" t="n">
        <v>10</v>
      </c>
      <c r="BA43" s="71" t="n">
        <v>10</v>
      </c>
      <c r="BB43" s="43" t="n">
        <f aca="false">AVERAGE(Table278572[[#This Row],[RULE OF LAW]],Table278572[[#This Row],[SECURITY &amp; SAFETY]],Table278572[[#This Row],[PERSONAL FREEDOM (minus Security &amp;Safety and Rule of Law)]],Table278572[[#This Row],[PERSONAL FREEDOM (minus Security &amp;Safety and Rule of Law)]])</f>
        <v>6.99344404063684</v>
      </c>
      <c r="BC43" s="44" t="n">
        <v>7.32</v>
      </c>
      <c r="BD43" s="45" t="n">
        <f aca="false">AVERAGE(Table278572[[#This Row],[PERSONAL FREEDOM]:[ECONOMIC FREEDOM]])</f>
        <v>7.15672202031842</v>
      </c>
      <c r="BE43" s="61" t="n">
        <f aca="false">RANK(BF43,$BF$2:$BF$160)</f>
        <v>63</v>
      </c>
      <c r="BF43" s="72" t="n">
        <f aca="false">ROUND(BD43, 2)</f>
        <v>7.16</v>
      </c>
      <c r="BG43" s="73" t="n">
        <f aca="false">Table278572[[#This Row],[1 Rule of Law]]</f>
        <v>4.62887652681266</v>
      </c>
      <c r="BH43" s="73" t="n">
        <f aca="false">Table278572[[#This Row],[2 Security &amp; Safety]]</f>
        <v>6.89489963573469</v>
      </c>
      <c r="BI43" s="73" t="n">
        <f aca="false">AVERAGE(AS43,W43,AK43,BA43,Z43)</f>
        <v>8.225</v>
      </c>
    </row>
    <row r="44" customFormat="false" ht="15" hidden="false" customHeight="true" outlineLevel="0" collapsed="false">
      <c r="A44" s="41" t="s">
        <v>206</v>
      </c>
      <c r="B44" s="42" t="s">
        <v>60</v>
      </c>
      <c r="C44" s="42" t="s">
        <v>60</v>
      </c>
      <c r="D44" s="42" t="s">
        <v>60</v>
      </c>
      <c r="E44" s="42" t="n">
        <v>3.34163691770061</v>
      </c>
      <c r="F44" s="42" t="n">
        <v>8.55481958404743</v>
      </c>
      <c r="G44" s="42" t="n">
        <v>10</v>
      </c>
      <c r="H44" s="42" t="n">
        <v>10</v>
      </c>
      <c r="I44" s="42" t="n">
        <v>7.5</v>
      </c>
      <c r="J44" s="42" t="n">
        <v>10</v>
      </c>
      <c r="K44" s="42" t="n">
        <v>10</v>
      </c>
      <c r="L44" s="42" t="n">
        <v>9.5</v>
      </c>
      <c r="M44" s="42" t="n">
        <v>10</v>
      </c>
      <c r="N44" s="42" t="n">
        <v>7.5</v>
      </c>
      <c r="O44" s="47" t="n">
        <v>5</v>
      </c>
      <c r="P44" s="47" t="n">
        <v>5</v>
      </c>
      <c r="Q44" s="47" t="n">
        <v>5</v>
      </c>
      <c r="R44" s="47" t="n">
        <v>7.5</v>
      </c>
      <c r="S44" s="42" t="n">
        <v>8.51827319468248</v>
      </c>
      <c r="T44" s="42" t="n">
        <v>10</v>
      </c>
      <c r="U44" s="42" t="n">
        <v>10</v>
      </c>
      <c r="V44" s="42" t="n">
        <v>0</v>
      </c>
      <c r="W44" s="42" t="n">
        <v>6.66666666666667</v>
      </c>
      <c r="X44" s="42" t="s">
        <v>60</v>
      </c>
      <c r="Y44" s="42" t="s">
        <v>60</v>
      </c>
      <c r="Z44" s="42" t="s">
        <v>60</v>
      </c>
      <c r="AA44" s="42" t="s">
        <v>60</v>
      </c>
      <c r="AB44" s="42" t="s">
        <v>60</v>
      </c>
      <c r="AC44" s="42" t="s">
        <v>60</v>
      </c>
      <c r="AD44" s="42" t="s">
        <v>60</v>
      </c>
      <c r="AE44" s="42" t="s">
        <v>60</v>
      </c>
      <c r="AF44" s="42" t="s">
        <v>60</v>
      </c>
      <c r="AG44" s="42" t="s">
        <v>60</v>
      </c>
      <c r="AH44" s="42" t="s">
        <v>60</v>
      </c>
      <c r="AI44" s="42" t="s">
        <v>60</v>
      </c>
      <c r="AJ44" s="42" t="s">
        <v>60</v>
      </c>
      <c r="AK44" s="42" t="s">
        <v>60</v>
      </c>
      <c r="AL44" s="42" t="n">
        <v>10</v>
      </c>
      <c r="AM44" s="47" t="n">
        <v>6.33333333333333</v>
      </c>
      <c r="AN44" s="47" t="n">
        <v>7.25</v>
      </c>
      <c r="AO44" s="47" t="s">
        <v>60</v>
      </c>
      <c r="AP44" s="47" t="s">
        <v>60</v>
      </c>
      <c r="AQ44" s="47" t="s">
        <v>60</v>
      </c>
      <c r="AR44" s="47" t="s">
        <v>60</v>
      </c>
      <c r="AS44" s="42" t="n">
        <v>7.86111111111111</v>
      </c>
      <c r="AT44" s="42" t="n">
        <v>5</v>
      </c>
      <c r="AU44" s="42" t="n">
        <v>5</v>
      </c>
      <c r="AV44" s="42" t="n">
        <v>5</v>
      </c>
      <c r="AW44" s="42" t="n">
        <v>10</v>
      </c>
      <c r="AX44" s="42" t="n">
        <v>10</v>
      </c>
      <c r="AY44" s="42" t="n">
        <v>10</v>
      </c>
      <c r="AZ44" s="42" t="n">
        <v>5</v>
      </c>
      <c r="BA44" s="71" t="n">
        <v>6.66666666666667</v>
      </c>
      <c r="BB44" s="43" t="n">
        <f aca="false">AVERAGE(Table278572[[#This Row],[RULE OF LAW]],Table278572[[#This Row],[SECURITY &amp; SAFETY]],Table278572[[#This Row],[PERSONAL FREEDOM (minus Security &amp;Safety and Rule of Law)]],Table278572[[#This Row],[PERSONAL FREEDOM (minus Security &amp;Safety and Rule of Law)]])</f>
        <v>6.49738493550318</v>
      </c>
      <c r="BC44" s="44" t="n">
        <v>6.14</v>
      </c>
      <c r="BD44" s="45" t="n">
        <f aca="false">AVERAGE(Table278572[[#This Row],[PERSONAL FREEDOM]:[ECONOMIC FREEDOM]])</f>
        <v>6.31869246775159</v>
      </c>
      <c r="BE44" s="61" t="n">
        <f aca="false">RANK(BF44,$BF$2:$BF$160)</f>
        <v>120</v>
      </c>
      <c r="BF44" s="72" t="n">
        <f aca="false">ROUND(BD44, 2)</f>
        <v>6.32</v>
      </c>
      <c r="BG44" s="73" t="n">
        <f aca="false">Table278572[[#This Row],[1 Rule of Law]]</f>
        <v>3.34163691770061</v>
      </c>
      <c r="BH44" s="73" t="n">
        <f aca="false">Table278572[[#This Row],[2 Security &amp; Safety]]</f>
        <v>8.51827319468248</v>
      </c>
      <c r="BI44" s="73" t="n">
        <f aca="false">AVERAGE(AS44,W44,AK44,BA44,Z44)</f>
        <v>7.06481481481482</v>
      </c>
    </row>
    <row r="45" customFormat="false" ht="15" hidden="false" customHeight="true" outlineLevel="0" collapsed="false">
      <c r="A45" s="41" t="s">
        <v>98</v>
      </c>
      <c r="B45" s="42" t="n">
        <v>4.95140247537406</v>
      </c>
      <c r="C45" s="42" t="n">
        <v>4.1143182826059</v>
      </c>
      <c r="D45" s="42" t="n">
        <v>3.48241655086487</v>
      </c>
      <c r="E45" s="42" t="n">
        <v>4.18271243628161</v>
      </c>
      <c r="F45" s="42" t="n">
        <v>5.03496679297392</v>
      </c>
      <c r="G45" s="42" t="n">
        <v>10</v>
      </c>
      <c r="H45" s="42" t="n">
        <v>10</v>
      </c>
      <c r="I45" s="42" t="n">
        <v>5</v>
      </c>
      <c r="J45" s="42" t="n">
        <v>10</v>
      </c>
      <c r="K45" s="42" t="n">
        <v>10</v>
      </c>
      <c r="L45" s="42" t="n">
        <v>9</v>
      </c>
      <c r="M45" s="42" t="n">
        <v>10</v>
      </c>
      <c r="N45" s="42" t="n">
        <v>10</v>
      </c>
      <c r="O45" s="47" t="n">
        <v>10</v>
      </c>
      <c r="P45" s="47" t="n">
        <v>10</v>
      </c>
      <c r="Q45" s="47" t="n">
        <v>10</v>
      </c>
      <c r="R45" s="47" t="n">
        <v>10</v>
      </c>
      <c r="S45" s="42" t="n">
        <v>8.01165559765797</v>
      </c>
      <c r="T45" s="42" t="n">
        <v>10</v>
      </c>
      <c r="U45" s="42" t="n">
        <v>10</v>
      </c>
      <c r="V45" s="42" t="n">
        <v>10</v>
      </c>
      <c r="W45" s="42" t="n">
        <v>10</v>
      </c>
      <c r="X45" s="42" t="n">
        <v>10</v>
      </c>
      <c r="Y45" s="42" t="n">
        <v>7.5</v>
      </c>
      <c r="Z45" s="42" t="n">
        <v>8.75</v>
      </c>
      <c r="AA45" s="42" t="n">
        <v>10</v>
      </c>
      <c r="AB45" s="42" t="n">
        <v>10</v>
      </c>
      <c r="AC45" s="42" t="n">
        <v>7.5</v>
      </c>
      <c r="AD45" s="42" t="n">
        <v>7.5</v>
      </c>
      <c r="AE45" s="42" t="n">
        <v>7.5</v>
      </c>
      <c r="AF45" s="42" t="n">
        <v>7.5</v>
      </c>
      <c r="AG45" s="42" t="n">
        <v>2.5</v>
      </c>
      <c r="AH45" s="42" t="n">
        <v>2.5</v>
      </c>
      <c r="AI45" s="42" t="n">
        <v>7.5</v>
      </c>
      <c r="AJ45" s="42" t="n">
        <v>4.16666666666667</v>
      </c>
      <c r="AK45" s="42" t="n">
        <v>7.91666666666667</v>
      </c>
      <c r="AL45" s="42" t="n">
        <v>10</v>
      </c>
      <c r="AM45" s="47" t="n">
        <v>2.33333333333333</v>
      </c>
      <c r="AN45" s="47" t="n">
        <v>3.5</v>
      </c>
      <c r="AO45" s="47" t="n">
        <v>10</v>
      </c>
      <c r="AP45" s="47" t="n">
        <v>10</v>
      </c>
      <c r="AQ45" s="47" t="n">
        <v>10</v>
      </c>
      <c r="AR45" s="47" t="n">
        <v>10</v>
      </c>
      <c r="AS45" s="42" t="n">
        <v>7.16666666666667</v>
      </c>
      <c r="AT45" s="42" t="n">
        <v>10</v>
      </c>
      <c r="AU45" s="42" t="n">
        <v>10</v>
      </c>
      <c r="AV45" s="42" t="n">
        <v>10</v>
      </c>
      <c r="AW45" s="42" t="n">
        <v>10</v>
      </c>
      <c r="AX45" s="42" t="n">
        <v>10</v>
      </c>
      <c r="AY45" s="42" t="n">
        <v>10</v>
      </c>
      <c r="AZ45" s="42" t="n">
        <v>10</v>
      </c>
      <c r="BA45" s="71" t="n">
        <v>10</v>
      </c>
      <c r="BB45" s="43" t="n">
        <f aca="false">AVERAGE(Table278572[[#This Row],[RULE OF LAW]],Table278572[[#This Row],[SECURITY &amp; SAFETY]],Table278572[[#This Row],[PERSONAL FREEDOM (minus Security &amp;Safety and Rule of Law)]],Table278572[[#This Row],[PERSONAL FREEDOM (minus Security &amp;Safety and Rule of Law)]])</f>
        <v>7.43192534181823</v>
      </c>
      <c r="BC45" s="44" t="n">
        <v>5.76</v>
      </c>
      <c r="BD45" s="45" t="n">
        <f aca="false">AVERAGE(Table278572[[#This Row],[PERSONAL FREEDOM]:[ECONOMIC FREEDOM]])</f>
        <v>6.59596267090911</v>
      </c>
      <c r="BE45" s="61" t="n">
        <f aca="false">RANK(BF45,$BF$2:$BF$160)</f>
        <v>97</v>
      </c>
      <c r="BF45" s="72" t="n">
        <f aca="false">ROUND(BD45, 2)</f>
        <v>6.6</v>
      </c>
      <c r="BG45" s="73" t="n">
        <f aca="false">Table278572[[#This Row],[1 Rule of Law]]</f>
        <v>4.18271243628161</v>
      </c>
      <c r="BH45" s="73" t="n">
        <f aca="false">Table278572[[#This Row],[2 Security &amp; Safety]]</f>
        <v>8.01165559765797</v>
      </c>
      <c r="BI45" s="73" t="n">
        <f aca="false">AVERAGE(AS45,W45,AK45,BA45,Z45)</f>
        <v>8.76666666666667</v>
      </c>
    </row>
    <row r="46" customFormat="false" ht="15" hidden="false" customHeight="true" outlineLevel="0" collapsed="false">
      <c r="A46" s="41" t="s">
        <v>99</v>
      </c>
      <c r="B46" s="42" t="n">
        <v>2.31917719329402</v>
      </c>
      <c r="C46" s="42" t="n">
        <v>3.94120289667362</v>
      </c>
      <c r="D46" s="42" t="n">
        <v>4.2662790990114</v>
      </c>
      <c r="E46" s="42" t="n">
        <v>3.50888639632635</v>
      </c>
      <c r="F46" s="42" t="n">
        <v>8.63285846785941</v>
      </c>
      <c r="G46" s="42" t="n">
        <v>0</v>
      </c>
      <c r="H46" s="42" t="n">
        <v>9.22601486103562</v>
      </c>
      <c r="I46" s="42" t="n">
        <v>7.5</v>
      </c>
      <c r="J46" s="42" t="n">
        <v>8.74227414918288</v>
      </c>
      <c r="K46" s="42" t="n">
        <v>8.77874075669178</v>
      </c>
      <c r="L46" s="42" t="n">
        <v>6.84940595338206</v>
      </c>
      <c r="M46" s="42" t="n">
        <v>0.9</v>
      </c>
      <c r="N46" s="42" t="n">
        <v>7.5</v>
      </c>
      <c r="O46" s="47" t="n">
        <v>0</v>
      </c>
      <c r="P46" s="47" t="n">
        <v>0</v>
      </c>
      <c r="Q46" s="47" t="n">
        <v>0</v>
      </c>
      <c r="R46" s="47" t="n">
        <v>2.8</v>
      </c>
      <c r="S46" s="42" t="n">
        <v>6.09408814041382</v>
      </c>
      <c r="T46" s="42" t="n">
        <v>0</v>
      </c>
      <c r="U46" s="42" t="n">
        <v>10</v>
      </c>
      <c r="V46" s="42" t="n">
        <v>0</v>
      </c>
      <c r="W46" s="42" t="n">
        <v>3.33333333333333</v>
      </c>
      <c r="X46" s="42" t="n">
        <v>2.5</v>
      </c>
      <c r="Y46" s="42" t="n">
        <v>7.5</v>
      </c>
      <c r="Z46" s="42" t="n">
        <v>5</v>
      </c>
      <c r="AA46" s="42" t="n">
        <v>5</v>
      </c>
      <c r="AB46" s="42" t="n">
        <v>7.5</v>
      </c>
      <c r="AC46" s="42" t="n">
        <v>5</v>
      </c>
      <c r="AD46" s="42" t="n">
        <v>2.5</v>
      </c>
      <c r="AE46" s="42" t="n">
        <v>5</v>
      </c>
      <c r="AF46" s="42" t="n">
        <v>4.16666666666667</v>
      </c>
      <c r="AG46" s="42" t="n">
        <v>7.5</v>
      </c>
      <c r="AH46" s="42" t="n">
        <v>5</v>
      </c>
      <c r="AI46" s="42" t="n">
        <v>7.5</v>
      </c>
      <c r="AJ46" s="42" t="n">
        <v>6.66666666666667</v>
      </c>
      <c r="AK46" s="42" t="n">
        <v>5.83333333333333</v>
      </c>
      <c r="AL46" s="42" t="n">
        <v>8.88367528033984</v>
      </c>
      <c r="AM46" s="47" t="n">
        <v>2</v>
      </c>
      <c r="AN46" s="47" t="n">
        <v>1.75</v>
      </c>
      <c r="AO46" s="47" t="n">
        <v>10</v>
      </c>
      <c r="AP46" s="47" t="n">
        <v>7.5</v>
      </c>
      <c r="AQ46" s="47" t="n">
        <v>8.75</v>
      </c>
      <c r="AR46" s="47" t="n">
        <v>7.5</v>
      </c>
      <c r="AS46" s="42" t="n">
        <v>5.77673505606797</v>
      </c>
      <c r="AT46" s="42" t="n">
        <v>0</v>
      </c>
      <c r="AU46" s="42" t="n">
        <v>0</v>
      </c>
      <c r="AV46" s="42" t="n">
        <v>0</v>
      </c>
      <c r="AW46" s="42" t="n">
        <v>0</v>
      </c>
      <c r="AX46" s="42" t="n">
        <v>10</v>
      </c>
      <c r="AY46" s="42" t="n">
        <v>5</v>
      </c>
      <c r="AZ46" s="42" t="n">
        <v>0</v>
      </c>
      <c r="BA46" s="71" t="n">
        <v>1.66666666666667</v>
      </c>
      <c r="BB46" s="43" t="n">
        <f aca="false">AVERAGE(Table278572[[#This Row],[RULE OF LAW]],Table278572[[#This Row],[SECURITY &amp; SAFETY]],Table278572[[#This Row],[PERSONAL FREEDOM (minus Security &amp;Safety and Rule of Law)]],Table278572[[#This Row],[PERSONAL FREEDOM (minus Security &amp;Safety and Rule of Law)]])</f>
        <v>4.56175047312517</v>
      </c>
      <c r="BC46" s="44" t="n">
        <v>6.05</v>
      </c>
      <c r="BD46" s="45" t="n">
        <f aca="false">AVERAGE(Table278572[[#This Row],[PERSONAL FREEDOM]:[ECONOMIC FREEDOM]])</f>
        <v>5.30587523656259</v>
      </c>
      <c r="BE46" s="61" t="n">
        <f aca="false">RANK(BF46,$BF$2:$BF$160)</f>
        <v>144</v>
      </c>
      <c r="BF46" s="72" t="n">
        <f aca="false">ROUND(BD46, 2)</f>
        <v>5.31</v>
      </c>
      <c r="BG46" s="73" t="n">
        <f aca="false">Table278572[[#This Row],[1 Rule of Law]]</f>
        <v>3.50888639632635</v>
      </c>
      <c r="BH46" s="73" t="n">
        <f aca="false">Table278572[[#This Row],[2 Security &amp; Safety]]</f>
        <v>6.09408814041382</v>
      </c>
      <c r="BI46" s="73" t="n">
        <f aca="false">AVERAGE(AS46,W46,AK46,BA46,Z46)</f>
        <v>4.32201367788026</v>
      </c>
    </row>
    <row r="47" customFormat="false" ht="15" hidden="false" customHeight="true" outlineLevel="0" collapsed="false">
      <c r="A47" s="41" t="s">
        <v>101</v>
      </c>
      <c r="B47" s="42" t="n">
        <v>6.08114225581931</v>
      </c>
      <c r="C47" s="42" t="n">
        <v>5.05840430549028</v>
      </c>
      <c r="D47" s="42" t="n">
        <v>3.37220880493753</v>
      </c>
      <c r="E47" s="42" t="n">
        <v>4.83725178874904</v>
      </c>
      <c r="F47" s="42" t="n">
        <v>0</v>
      </c>
      <c r="G47" s="42" t="n">
        <v>10</v>
      </c>
      <c r="H47" s="42" t="n">
        <v>10</v>
      </c>
      <c r="I47" s="42" t="n">
        <v>7.5</v>
      </c>
      <c r="J47" s="42" t="n">
        <v>10</v>
      </c>
      <c r="K47" s="42" t="n">
        <v>10</v>
      </c>
      <c r="L47" s="42" t="n">
        <v>9.5</v>
      </c>
      <c r="M47" s="42" t="n">
        <v>10</v>
      </c>
      <c r="N47" s="42" t="n">
        <v>10</v>
      </c>
      <c r="O47" s="47" t="n">
        <v>10</v>
      </c>
      <c r="P47" s="47" t="n">
        <v>10</v>
      </c>
      <c r="Q47" s="47" t="n">
        <v>10</v>
      </c>
      <c r="R47" s="47" t="n">
        <v>10</v>
      </c>
      <c r="S47" s="42" t="n">
        <v>6.5</v>
      </c>
      <c r="T47" s="42" t="n">
        <v>10</v>
      </c>
      <c r="U47" s="42" t="n">
        <v>10</v>
      </c>
      <c r="V47" s="42" t="n">
        <v>10</v>
      </c>
      <c r="W47" s="42" t="n">
        <v>10</v>
      </c>
      <c r="X47" s="42" t="n">
        <v>7.5</v>
      </c>
      <c r="Y47" s="42" t="n">
        <v>7.5</v>
      </c>
      <c r="Z47" s="42" t="n">
        <v>7.5</v>
      </c>
      <c r="AA47" s="42" t="n">
        <v>7.5</v>
      </c>
      <c r="AB47" s="42" t="n">
        <v>7.5</v>
      </c>
      <c r="AC47" s="42" t="n">
        <v>7.5</v>
      </c>
      <c r="AD47" s="42" t="n">
        <v>7.5</v>
      </c>
      <c r="AE47" s="42" t="n">
        <v>7.5</v>
      </c>
      <c r="AF47" s="42" t="n">
        <v>7.5</v>
      </c>
      <c r="AG47" s="42" t="n">
        <v>10</v>
      </c>
      <c r="AH47" s="42" t="n">
        <v>7.5</v>
      </c>
      <c r="AI47" s="42" t="n">
        <v>7.5</v>
      </c>
      <c r="AJ47" s="42" t="n">
        <v>8.33333333333333</v>
      </c>
      <c r="AK47" s="42" t="n">
        <v>7.70833333333333</v>
      </c>
      <c r="AL47" s="42" t="n">
        <v>10</v>
      </c>
      <c r="AM47" s="47" t="n">
        <v>7</v>
      </c>
      <c r="AN47" s="47" t="n">
        <v>6</v>
      </c>
      <c r="AO47" s="47" t="n">
        <v>7.5</v>
      </c>
      <c r="AP47" s="47" t="n">
        <v>7.5</v>
      </c>
      <c r="AQ47" s="47" t="n">
        <v>7.5</v>
      </c>
      <c r="AR47" s="47" t="n">
        <v>7.5</v>
      </c>
      <c r="AS47" s="42" t="n">
        <v>7.6</v>
      </c>
      <c r="AT47" s="42" t="n">
        <v>10</v>
      </c>
      <c r="AU47" s="42" t="n">
        <v>10</v>
      </c>
      <c r="AV47" s="42" t="n">
        <v>10</v>
      </c>
      <c r="AW47" s="42" t="n">
        <v>10</v>
      </c>
      <c r="AX47" s="42" t="n">
        <v>10</v>
      </c>
      <c r="AY47" s="42" t="n">
        <v>10</v>
      </c>
      <c r="AZ47" s="42" t="n">
        <v>10</v>
      </c>
      <c r="BA47" s="71" t="n">
        <v>10</v>
      </c>
      <c r="BB47" s="43" t="n">
        <f aca="false">AVERAGE(Table278572[[#This Row],[RULE OF LAW]],Table278572[[#This Row],[SECURITY &amp; SAFETY]],Table278572[[#This Row],[PERSONAL FREEDOM (minus Security &amp;Safety and Rule of Law)]],Table278572[[#This Row],[PERSONAL FREEDOM (minus Security &amp;Safety and Rule of Law)]])</f>
        <v>7.11514628052059</v>
      </c>
      <c r="BC47" s="44" t="n">
        <v>7.4</v>
      </c>
      <c r="BD47" s="45" t="n">
        <f aca="false">AVERAGE(Table278572[[#This Row],[PERSONAL FREEDOM]:[ECONOMIC FREEDOM]])</f>
        <v>7.2575731402603</v>
      </c>
      <c r="BE47" s="61" t="n">
        <f aca="false">RANK(BF47,$BF$2:$BF$160)</f>
        <v>58</v>
      </c>
      <c r="BF47" s="72" t="n">
        <f aca="false">ROUND(BD47, 2)</f>
        <v>7.26</v>
      </c>
      <c r="BG47" s="73" t="n">
        <f aca="false">Table278572[[#This Row],[1 Rule of Law]]</f>
        <v>4.83725178874904</v>
      </c>
      <c r="BH47" s="73" t="n">
        <f aca="false">Table278572[[#This Row],[2 Security &amp; Safety]]</f>
        <v>6.5</v>
      </c>
      <c r="BI47" s="73" t="n">
        <f aca="false">AVERAGE(AS47,W47,AK47,BA47,Z47)</f>
        <v>8.56166666666667</v>
      </c>
    </row>
    <row r="48" customFormat="false" ht="15" hidden="false" customHeight="true" outlineLevel="0" collapsed="false">
      <c r="A48" s="41" t="s">
        <v>102</v>
      </c>
      <c r="B48" s="42" t="n">
        <v>8.18337445584857</v>
      </c>
      <c r="C48" s="42" t="n">
        <v>7.52100797614222</v>
      </c>
      <c r="D48" s="42" t="n">
        <v>7.05612806684087</v>
      </c>
      <c r="E48" s="42" t="n">
        <v>7.58683683294389</v>
      </c>
      <c r="F48" s="42" t="n">
        <v>8.36783835755916</v>
      </c>
      <c r="G48" s="42" t="n">
        <v>10</v>
      </c>
      <c r="H48" s="42" t="n">
        <v>10</v>
      </c>
      <c r="I48" s="42" t="n">
        <v>10</v>
      </c>
      <c r="J48" s="42" t="n">
        <v>10</v>
      </c>
      <c r="K48" s="42" t="n">
        <v>10</v>
      </c>
      <c r="L48" s="42" t="n">
        <v>10</v>
      </c>
      <c r="M48" s="42" t="n">
        <v>10</v>
      </c>
      <c r="N48" s="42" t="n">
        <v>10</v>
      </c>
      <c r="O48" s="47" t="n">
        <v>10</v>
      </c>
      <c r="P48" s="47" t="n">
        <v>10</v>
      </c>
      <c r="Q48" s="47" t="n">
        <v>10</v>
      </c>
      <c r="R48" s="47" t="n">
        <v>10</v>
      </c>
      <c r="S48" s="42" t="n">
        <v>9.45594611918639</v>
      </c>
      <c r="T48" s="42" t="n">
        <v>10</v>
      </c>
      <c r="U48" s="42" t="n">
        <v>10</v>
      </c>
      <c r="V48" s="42" t="n">
        <v>10</v>
      </c>
      <c r="W48" s="42" t="n">
        <v>10</v>
      </c>
      <c r="X48" s="42" t="n">
        <v>5</v>
      </c>
      <c r="Y48" s="42" t="n">
        <v>10</v>
      </c>
      <c r="Z48" s="42" t="n">
        <v>7.5</v>
      </c>
      <c r="AA48" s="42" t="n">
        <v>10</v>
      </c>
      <c r="AB48" s="42" t="n">
        <v>7.5</v>
      </c>
      <c r="AC48" s="42" t="n">
        <v>10</v>
      </c>
      <c r="AD48" s="42" t="n">
        <v>10</v>
      </c>
      <c r="AE48" s="42" t="n">
        <v>10</v>
      </c>
      <c r="AF48" s="42" t="n">
        <v>10</v>
      </c>
      <c r="AG48" s="42" t="n">
        <v>10</v>
      </c>
      <c r="AH48" s="42" t="n">
        <v>10</v>
      </c>
      <c r="AI48" s="42" t="n">
        <v>10</v>
      </c>
      <c r="AJ48" s="42" t="n">
        <v>10</v>
      </c>
      <c r="AK48" s="42" t="n">
        <v>9.375</v>
      </c>
      <c r="AL48" s="42" t="n">
        <v>10</v>
      </c>
      <c r="AM48" s="47" t="n">
        <v>8.33333333333333</v>
      </c>
      <c r="AN48" s="47" t="n">
        <v>9</v>
      </c>
      <c r="AO48" s="47" t="n">
        <v>10</v>
      </c>
      <c r="AP48" s="47" t="n">
        <v>10</v>
      </c>
      <c r="AQ48" s="47" t="n">
        <v>10</v>
      </c>
      <c r="AR48" s="47" t="n">
        <v>10</v>
      </c>
      <c r="AS48" s="42" t="n">
        <v>9.46666666666667</v>
      </c>
      <c r="AT48" s="42" t="n">
        <v>10</v>
      </c>
      <c r="AU48" s="42" t="n">
        <v>10</v>
      </c>
      <c r="AV48" s="42" t="n">
        <v>10</v>
      </c>
      <c r="AW48" s="42" t="n">
        <v>10</v>
      </c>
      <c r="AX48" s="42" t="n">
        <v>10</v>
      </c>
      <c r="AY48" s="42" t="n">
        <v>10</v>
      </c>
      <c r="AZ48" s="42" t="n">
        <v>10</v>
      </c>
      <c r="BA48" s="71" t="n">
        <v>10</v>
      </c>
      <c r="BB48" s="43" t="n">
        <f aca="false">AVERAGE(Table278572[[#This Row],[RULE OF LAW]],Table278572[[#This Row],[SECURITY &amp; SAFETY]],Table278572[[#This Row],[PERSONAL FREEDOM (minus Security &amp;Safety and Rule of Law)]],Table278572[[#This Row],[PERSONAL FREEDOM (minus Security &amp;Safety and Rule of Law)]])</f>
        <v>8.89486240469924</v>
      </c>
      <c r="BC48" s="44" t="n">
        <v>7.7</v>
      </c>
      <c r="BD48" s="45" t="n">
        <f aca="false">AVERAGE(Table278572[[#This Row],[PERSONAL FREEDOM]:[ECONOMIC FREEDOM]])</f>
        <v>8.29743120234962</v>
      </c>
      <c r="BE48" s="61" t="n">
        <f aca="false">RANK(BF48,$BF$2:$BF$160)</f>
        <v>21</v>
      </c>
      <c r="BF48" s="72" t="n">
        <f aca="false">ROUND(BD48, 2)</f>
        <v>8.3</v>
      </c>
      <c r="BG48" s="73" t="n">
        <f aca="false">Table278572[[#This Row],[1 Rule of Law]]</f>
        <v>7.58683683294389</v>
      </c>
      <c r="BH48" s="73" t="n">
        <f aca="false">Table278572[[#This Row],[2 Security &amp; Safety]]</f>
        <v>9.45594611918639</v>
      </c>
      <c r="BI48" s="73" t="n">
        <f aca="false">AVERAGE(AS48,W48,AK48,BA48,Z48)</f>
        <v>9.26833333333333</v>
      </c>
    </row>
    <row r="49" customFormat="false" ht="15" hidden="false" customHeight="true" outlineLevel="0" collapsed="false">
      <c r="A49" s="41" t="s">
        <v>103</v>
      </c>
      <c r="B49" s="42" t="n">
        <v>2.32956314981553</v>
      </c>
      <c r="C49" s="42" t="n">
        <v>3.57658163143272</v>
      </c>
      <c r="D49" s="42" t="n">
        <v>3.88073856385449</v>
      </c>
      <c r="E49" s="42" t="n">
        <v>3.26229444836758</v>
      </c>
      <c r="F49" s="42" t="n">
        <v>6.77901801565625</v>
      </c>
      <c r="G49" s="42" t="n">
        <v>5</v>
      </c>
      <c r="H49" s="42" t="n">
        <v>9.91405278141082</v>
      </c>
      <c r="I49" s="42" t="n">
        <v>5</v>
      </c>
      <c r="J49" s="42" t="n">
        <v>9.9690590013079</v>
      </c>
      <c r="K49" s="42" t="n">
        <v>9.98762360052316</v>
      </c>
      <c r="L49" s="42" t="n">
        <v>7.97414707664838</v>
      </c>
      <c r="M49" s="42" t="n">
        <v>2.6</v>
      </c>
      <c r="N49" s="42" t="n">
        <v>10</v>
      </c>
      <c r="O49" s="47" t="n">
        <v>5</v>
      </c>
      <c r="P49" s="47" t="n">
        <v>5</v>
      </c>
      <c r="Q49" s="47" t="n">
        <v>5</v>
      </c>
      <c r="R49" s="47" t="n">
        <v>5.86666666666667</v>
      </c>
      <c r="S49" s="42" t="n">
        <v>6.87327725299043</v>
      </c>
      <c r="T49" s="42" t="n">
        <v>5</v>
      </c>
      <c r="U49" s="42" t="n">
        <v>10</v>
      </c>
      <c r="V49" s="42" t="n">
        <v>10</v>
      </c>
      <c r="W49" s="42" t="n">
        <v>8.33333333333333</v>
      </c>
      <c r="X49" s="42" t="n">
        <v>2.5</v>
      </c>
      <c r="Y49" s="42" t="n">
        <v>7.5</v>
      </c>
      <c r="Z49" s="42" t="n">
        <v>5</v>
      </c>
      <c r="AA49" s="42" t="n">
        <v>5</v>
      </c>
      <c r="AB49" s="42" t="n">
        <v>2.5</v>
      </c>
      <c r="AC49" s="42" t="n">
        <v>7.5</v>
      </c>
      <c r="AD49" s="42" t="n">
        <v>5</v>
      </c>
      <c r="AE49" s="42" t="n">
        <v>5</v>
      </c>
      <c r="AF49" s="42" t="n">
        <v>5.83333333333333</v>
      </c>
      <c r="AG49" s="42" t="n">
        <v>2.5</v>
      </c>
      <c r="AH49" s="42" t="n">
        <v>2.5</v>
      </c>
      <c r="AI49" s="42" t="n">
        <v>2.5</v>
      </c>
      <c r="AJ49" s="42" t="n">
        <v>2.5</v>
      </c>
      <c r="AK49" s="42" t="n">
        <v>3.95833333333333</v>
      </c>
      <c r="AL49" s="42" t="n">
        <v>10</v>
      </c>
      <c r="AM49" s="47" t="n">
        <v>0.666666666666667</v>
      </c>
      <c r="AN49" s="47" t="n">
        <v>1</v>
      </c>
      <c r="AO49" s="47" t="n">
        <v>7.5</v>
      </c>
      <c r="AP49" s="47" t="n">
        <v>7.5</v>
      </c>
      <c r="AQ49" s="47" t="n">
        <v>7.5</v>
      </c>
      <c r="AR49" s="47" t="n">
        <v>7.5</v>
      </c>
      <c r="AS49" s="42" t="n">
        <v>5.33333333333333</v>
      </c>
      <c r="AT49" s="42" t="n">
        <v>10</v>
      </c>
      <c r="AU49" s="42" t="n">
        <v>10</v>
      </c>
      <c r="AV49" s="42" t="n">
        <v>10</v>
      </c>
      <c r="AW49" s="42" t="n">
        <v>0</v>
      </c>
      <c r="AX49" s="42" t="n">
        <v>0</v>
      </c>
      <c r="AY49" s="42" t="n">
        <v>0</v>
      </c>
      <c r="AZ49" s="42" t="n">
        <v>10</v>
      </c>
      <c r="BA49" s="71" t="n">
        <v>6.66666666666667</v>
      </c>
      <c r="BB49" s="43" t="n">
        <f aca="false">AVERAGE(Table278572[[#This Row],[RULE OF LAW]],Table278572[[#This Row],[SECURITY &amp; SAFETY]],Table278572[[#This Row],[PERSONAL FREEDOM (minus Security &amp;Safety and Rule of Law)]],Table278572[[#This Row],[PERSONAL FREEDOM (minus Security &amp;Safety and Rule of Law)]])</f>
        <v>5.46305959200617</v>
      </c>
      <c r="BC49" s="44" t="n">
        <v>5.6</v>
      </c>
      <c r="BD49" s="45" t="n">
        <f aca="false">AVERAGE(Table278572[[#This Row],[PERSONAL FREEDOM]:[ECONOMIC FREEDOM]])</f>
        <v>5.53152979600309</v>
      </c>
      <c r="BE49" s="61" t="n">
        <f aca="false">RANK(BF49,$BF$2:$BF$160)</f>
        <v>142</v>
      </c>
      <c r="BF49" s="72" t="n">
        <f aca="false">ROUND(BD49, 2)</f>
        <v>5.53</v>
      </c>
      <c r="BG49" s="73" t="n">
        <f aca="false">Table278572[[#This Row],[1 Rule of Law]]</f>
        <v>3.26229444836758</v>
      </c>
      <c r="BH49" s="73" t="n">
        <f aca="false">Table278572[[#This Row],[2 Security &amp; Safety]]</f>
        <v>6.87327725299043</v>
      </c>
      <c r="BI49" s="73" t="n">
        <f aca="false">AVERAGE(AS49,W49,AK49,BA49,Z49)</f>
        <v>5.85833333333333</v>
      </c>
    </row>
    <row r="50" customFormat="false" ht="15" hidden="false" customHeight="true" outlineLevel="0" collapsed="false">
      <c r="A50" s="41" t="s">
        <v>104</v>
      </c>
      <c r="B50" s="42" t="s">
        <v>60</v>
      </c>
      <c r="C50" s="42" t="s">
        <v>60</v>
      </c>
      <c r="D50" s="42" t="s">
        <v>60</v>
      </c>
      <c r="E50" s="42" t="n">
        <v>4.29851598351247</v>
      </c>
      <c r="F50" s="42" t="n">
        <v>8.79431362472082</v>
      </c>
      <c r="G50" s="42" t="n">
        <v>10</v>
      </c>
      <c r="H50" s="42" t="n">
        <v>10</v>
      </c>
      <c r="I50" s="42" t="s">
        <v>60</v>
      </c>
      <c r="J50" s="42" t="n">
        <v>10</v>
      </c>
      <c r="K50" s="42" t="n">
        <v>10</v>
      </c>
      <c r="L50" s="42" t="n">
        <v>10</v>
      </c>
      <c r="M50" s="42" t="n">
        <v>10</v>
      </c>
      <c r="N50" s="42" t="n">
        <v>7.5</v>
      </c>
      <c r="O50" s="47" t="n">
        <v>5</v>
      </c>
      <c r="P50" s="47" t="n">
        <v>5</v>
      </c>
      <c r="Q50" s="47" t="n">
        <v>5</v>
      </c>
      <c r="R50" s="47" t="n">
        <v>7.5</v>
      </c>
      <c r="S50" s="42" t="n">
        <v>8.76477120824027</v>
      </c>
      <c r="T50" s="42" t="n">
        <v>5</v>
      </c>
      <c r="U50" s="42" t="n">
        <v>10</v>
      </c>
      <c r="V50" s="42" t="n">
        <v>10</v>
      </c>
      <c r="W50" s="42" t="n">
        <v>8.33333333333333</v>
      </c>
      <c r="X50" s="42" t="s">
        <v>60</v>
      </c>
      <c r="Y50" s="42" t="s">
        <v>60</v>
      </c>
      <c r="Z50" s="42" t="s">
        <v>60</v>
      </c>
      <c r="AA50" s="42" t="s">
        <v>60</v>
      </c>
      <c r="AB50" s="42" t="s">
        <v>60</v>
      </c>
      <c r="AC50" s="42" t="s">
        <v>60</v>
      </c>
      <c r="AD50" s="42" t="s">
        <v>60</v>
      </c>
      <c r="AE50" s="42" t="s">
        <v>60</v>
      </c>
      <c r="AF50" s="42" t="s">
        <v>60</v>
      </c>
      <c r="AG50" s="42" t="s">
        <v>60</v>
      </c>
      <c r="AH50" s="42" t="s">
        <v>60</v>
      </c>
      <c r="AI50" s="42" t="s">
        <v>60</v>
      </c>
      <c r="AJ50" s="42" t="s">
        <v>60</v>
      </c>
      <c r="AK50" s="42" t="s">
        <v>60</v>
      </c>
      <c r="AL50" s="42" t="n">
        <v>10</v>
      </c>
      <c r="AM50" s="47" t="n">
        <v>4</v>
      </c>
      <c r="AN50" s="47" t="n">
        <v>4.5</v>
      </c>
      <c r="AO50" s="47" t="s">
        <v>60</v>
      </c>
      <c r="AP50" s="47" t="s">
        <v>60</v>
      </c>
      <c r="AQ50" s="47" t="s">
        <v>60</v>
      </c>
      <c r="AR50" s="47" t="s">
        <v>60</v>
      </c>
      <c r="AS50" s="42" t="n">
        <v>6.16666666666667</v>
      </c>
      <c r="AT50" s="42" t="n">
        <v>10</v>
      </c>
      <c r="AU50" s="42" t="n">
        <v>10</v>
      </c>
      <c r="AV50" s="42" t="n">
        <v>10</v>
      </c>
      <c r="AW50" s="42" t="n">
        <v>10</v>
      </c>
      <c r="AX50" s="42" t="n">
        <v>10</v>
      </c>
      <c r="AY50" s="42" t="n">
        <v>10</v>
      </c>
      <c r="AZ50" s="42" t="n">
        <v>10</v>
      </c>
      <c r="BA50" s="71" t="n">
        <v>10</v>
      </c>
      <c r="BB50" s="43" t="n">
        <f aca="false">AVERAGE(Table278572[[#This Row],[RULE OF LAW]],Table278572[[#This Row],[SECURITY &amp; SAFETY]],Table278572[[#This Row],[PERSONAL FREEDOM (minus Security &amp;Safety and Rule of Law)]],Table278572[[#This Row],[PERSONAL FREEDOM (minus Security &amp;Safety and Rule of Law)]])</f>
        <v>7.34915513127152</v>
      </c>
      <c r="BC50" s="44" t="n">
        <v>6.99</v>
      </c>
      <c r="BD50" s="45" t="n">
        <f aca="false">AVERAGE(Table278572[[#This Row],[PERSONAL FREEDOM]:[ECONOMIC FREEDOM]])</f>
        <v>7.16957756563576</v>
      </c>
      <c r="BE50" s="61" t="n">
        <f aca="false">RANK(BF50,$BF$2:$BF$160)</f>
        <v>61</v>
      </c>
      <c r="BF50" s="72" t="n">
        <f aca="false">ROUND(BD50, 2)</f>
        <v>7.17</v>
      </c>
      <c r="BG50" s="73" t="n">
        <f aca="false">Table278572[[#This Row],[1 Rule of Law]]</f>
        <v>4.29851598351247</v>
      </c>
      <c r="BH50" s="73" t="n">
        <f aca="false">Table278572[[#This Row],[2 Security &amp; Safety]]</f>
        <v>8.76477120824027</v>
      </c>
      <c r="BI50" s="73" t="n">
        <f aca="false">AVERAGE(AS50,W50,AK50,BA50,Z50)</f>
        <v>8.16666666666667</v>
      </c>
    </row>
    <row r="51" customFormat="false" ht="15" hidden="false" customHeight="true" outlineLevel="0" collapsed="false">
      <c r="A51" s="41" t="s">
        <v>105</v>
      </c>
      <c r="B51" s="42" t="n">
        <v>9.57674087514975</v>
      </c>
      <c r="C51" s="42" t="n">
        <v>7.7601338503037</v>
      </c>
      <c r="D51" s="42" t="n">
        <v>8.504117903853</v>
      </c>
      <c r="E51" s="42" t="n">
        <v>8.61366420976882</v>
      </c>
      <c r="F51" s="42" t="n">
        <v>9.31281277871324</v>
      </c>
      <c r="G51" s="42" t="n">
        <v>10</v>
      </c>
      <c r="H51" s="42" t="n">
        <v>10</v>
      </c>
      <c r="I51" s="42" t="n">
        <v>10</v>
      </c>
      <c r="J51" s="42" t="n">
        <v>10</v>
      </c>
      <c r="K51" s="42" t="n">
        <v>10</v>
      </c>
      <c r="L51" s="42" t="n">
        <v>10</v>
      </c>
      <c r="M51" s="42" t="n">
        <v>10</v>
      </c>
      <c r="N51" s="42" t="n">
        <v>10</v>
      </c>
      <c r="O51" s="47" t="n">
        <v>10</v>
      </c>
      <c r="P51" s="47" t="n">
        <v>10</v>
      </c>
      <c r="Q51" s="47" t="n">
        <v>10</v>
      </c>
      <c r="R51" s="47" t="n">
        <v>10</v>
      </c>
      <c r="S51" s="42" t="n">
        <v>9.77093759290441</v>
      </c>
      <c r="T51" s="42" t="n">
        <v>10</v>
      </c>
      <c r="U51" s="42" t="n">
        <v>10</v>
      </c>
      <c r="V51" s="42" t="n">
        <v>10</v>
      </c>
      <c r="W51" s="42" t="n">
        <v>10</v>
      </c>
      <c r="X51" s="42" t="n">
        <v>10</v>
      </c>
      <c r="Y51" s="42" t="n">
        <v>7.5</v>
      </c>
      <c r="Z51" s="42" t="n">
        <v>8.75</v>
      </c>
      <c r="AA51" s="42" t="n">
        <v>10</v>
      </c>
      <c r="AB51" s="42" t="n">
        <v>10</v>
      </c>
      <c r="AC51" s="42" t="n">
        <v>10</v>
      </c>
      <c r="AD51" s="42" t="n">
        <v>10</v>
      </c>
      <c r="AE51" s="42" t="n">
        <v>10</v>
      </c>
      <c r="AF51" s="42" t="n">
        <v>10</v>
      </c>
      <c r="AG51" s="42" t="n">
        <v>10</v>
      </c>
      <c r="AH51" s="42" t="n">
        <v>10</v>
      </c>
      <c r="AI51" s="42" t="n">
        <v>10</v>
      </c>
      <c r="AJ51" s="42" t="n">
        <v>10</v>
      </c>
      <c r="AK51" s="42" t="n">
        <v>10</v>
      </c>
      <c r="AL51" s="42" t="n">
        <v>10</v>
      </c>
      <c r="AM51" s="47" t="n">
        <v>8.66666666666667</v>
      </c>
      <c r="AN51" s="47" t="n">
        <v>9.25</v>
      </c>
      <c r="AO51" s="47" t="n">
        <v>10</v>
      </c>
      <c r="AP51" s="47" t="n">
        <v>10</v>
      </c>
      <c r="AQ51" s="47" t="n">
        <v>10</v>
      </c>
      <c r="AR51" s="47" t="n">
        <v>10</v>
      </c>
      <c r="AS51" s="42" t="n">
        <v>9.58333333333333</v>
      </c>
      <c r="AT51" s="42" t="n">
        <v>10</v>
      </c>
      <c r="AU51" s="42" t="n">
        <v>10</v>
      </c>
      <c r="AV51" s="42" t="n">
        <v>10</v>
      </c>
      <c r="AW51" s="42" t="n">
        <v>10</v>
      </c>
      <c r="AX51" s="42" t="n">
        <v>10</v>
      </c>
      <c r="AY51" s="42" t="n">
        <v>10</v>
      </c>
      <c r="AZ51" s="42" t="n">
        <v>10</v>
      </c>
      <c r="BA51" s="71" t="n">
        <v>10</v>
      </c>
      <c r="BB51" s="43" t="n">
        <f aca="false">AVERAGE(Table278572[[#This Row],[RULE OF LAW]],Table278572[[#This Row],[SECURITY &amp; SAFETY]],Table278572[[#This Row],[PERSONAL FREEDOM (minus Security &amp;Safety and Rule of Law)]],Table278572[[#This Row],[PERSONAL FREEDOM (minus Security &amp;Safety and Rule of Law)]])</f>
        <v>9.42948378400164</v>
      </c>
      <c r="BC51" s="44" t="n">
        <v>7.68</v>
      </c>
      <c r="BD51" s="45" t="n">
        <f aca="false">AVERAGE(Table278572[[#This Row],[PERSONAL FREEDOM]:[ECONOMIC FREEDOM]])</f>
        <v>8.55474189200082</v>
      </c>
      <c r="BE51" s="61" t="n">
        <f aca="false">RANK(BF51,$BF$2:$BF$160)</f>
        <v>9</v>
      </c>
      <c r="BF51" s="72" t="n">
        <f aca="false">ROUND(BD51, 2)</f>
        <v>8.55</v>
      </c>
      <c r="BG51" s="73" t="n">
        <f aca="false">Table278572[[#This Row],[1 Rule of Law]]</f>
        <v>8.61366420976882</v>
      </c>
      <c r="BH51" s="73" t="n">
        <f aca="false">Table278572[[#This Row],[2 Security &amp; Safety]]</f>
        <v>9.77093759290441</v>
      </c>
      <c r="BI51" s="73" t="n">
        <f aca="false">AVERAGE(AS51,W51,AK51,BA51,Z51)</f>
        <v>9.66666666666667</v>
      </c>
    </row>
    <row r="52" customFormat="false" ht="15" hidden="false" customHeight="true" outlineLevel="0" collapsed="false">
      <c r="A52" s="41" t="s">
        <v>106</v>
      </c>
      <c r="B52" s="42" t="n">
        <v>7.63650631291903</v>
      </c>
      <c r="C52" s="42" t="n">
        <v>6.97927008891387</v>
      </c>
      <c r="D52" s="42" t="n">
        <v>6.62190306932821</v>
      </c>
      <c r="E52" s="42" t="n">
        <v>7.07922649038704</v>
      </c>
      <c r="F52" s="42" t="n">
        <v>9.51884147701311</v>
      </c>
      <c r="G52" s="42" t="n">
        <v>10</v>
      </c>
      <c r="H52" s="42" t="n">
        <v>10</v>
      </c>
      <c r="I52" s="42" t="n">
        <v>7.5</v>
      </c>
      <c r="J52" s="42" t="n">
        <v>9.99496608467508</v>
      </c>
      <c r="K52" s="42" t="n">
        <v>9.95469476207569</v>
      </c>
      <c r="L52" s="42" t="n">
        <v>9.48993216935015</v>
      </c>
      <c r="M52" s="42" t="n">
        <v>10</v>
      </c>
      <c r="N52" s="42" t="n">
        <v>10</v>
      </c>
      <c r="O52" s="47" t="n">
        <v>10</v>
      </c>
      <c r="P52" s="47" t="n">
        <v>10</v>
      </c>
      <c r="Q52" s="47" t="n">
        <v>10</v>
      </c>
      <c r="R52" s="47" t="n">
        <v>10</v>
      </c>
      <c r="S52" s="42" t="n">
        <v>9.66959121545442</v>
      </c>
      <c r="T52" s="42" t="n">
        <v>10</v>
      </c>
      <c r="U52" s="42" t="n">
        <v>5</v>
      </c>
      <c r="V52" s="42" t="n">
        <v>10</v>
      </c>
      <c r="W52" s="42" t="n">
        <v>8.33333333333333</v>
      </c>
      <c r="X52" s="42" t="n">
        <v>7.5</v>
      </c>
      <c r="Y52" s="42" t="n">
        <v>10</v>
      </c>
      <c r="Z52" s="42" t="n">
        <v>8.75</v>
      </c>
      <c r="AA52" s="42" t="n">
        <v>10</v>
      </c>
      <c r="AB52" s="42" t="n">
        <v>10</v>
      </c>
      <c r="AC52" s="42" t="n">
        <v>10</v>
      </c>
      <c r="AD52" s="42" t="n">
        <v>10</v>
      </c>
      <c r="AE52" s="42" t="n">
        <v>10</v>
      </c>
      <c r="AF52" s="42" t="n">
        <v>10</v>
      </c>
      <c r="AG52" s="42" t="n">
        <v>10</v>
      </c>
      <c r="AH52" s="42" t="n">
        <v>10</v>
      </c>
      <c r="AI52" s="42" t="n">
        <v>10</v>
      </c>
      <c r="AJ52" s="42" t="n">
        <v>10</v>
      </c>
      <c r="AK52" s="42" t="n">
        <v>10</v>
      </c>
      <c r="AL52" s="42" t="n">
        <v>10</v>
      </c>
      <c r="AM52" s="47" t="n">
        <v>8.33333333333333</v>
      </c>
      <c r="AN52" s="47" t="n">
        <v>7.25</v>
      </c>
      <c r="AO52" s="47" t="n">
        <v>10</v>
      </c>
      <c r="AP52" s="47" t="n">
        <v>10</v>
      </c>
      <c r="AQ52" s="47" t="n">
        <v>10</v>
      </c>
      <c r="AR52" s="47" t="n">
        <v>10</v>
      </c>
      <c r="AS52" s="42" t="n">
        <v>9.11666666666667</v>
      </c>
      <c r="AT52" s="42" t="n">
        <v>10</v>
      </c>
      <c r="AU52" s="42" t="n">
        <v>10</v>
      </c>
      <c r="AV52" s="42" t="n">
        <v>10</v>
      </c>
      <c r="AW52" s="42" t="n">
        <v>10</v>
      </c>
      <c r="AX52" s="42" t="n">
        <v>10</v>
      </c>
      <c r="AY52" s="42" t="n">
        <v>10</v>
      </c>
      <c r="AZ52" s="42" t="n">
        <v>10</v>
      </c>
      <c r="BA52" s="71" t="n">
        <v>10</v>
      </c>
      <c r="BB52" s="43" t="n">
        <f aca="false">AVERAGE(Table278572[[#This Row],[RULE OF LAW]],Table278572[[#This Row],[SECURITY &amp; SAFETY]],Table278572[[#This Row],[PERSONAL FREEDOM (minus Security &amp;Safety and Rule of Law)]],Table278572[[#This Row],[PERSONAL FREEDOM (minus Security &amp;Safety and Rule of Law)]])</f>
        <v>8.80720442646037</v>
      </c>
      <c r="BC52" s="44" t="n">
        <v>7.3</v>
      </c>
      <c r="BD52" s="45" t="n">
        <f aca="false">AVERAGE(Table278572[[#This Row],[PERSONAL FREEDOM]:[ECONOMIC FREEDOM]])</f>
        <v>8.05360221323018</v>
      </c>
      <c r="BE52" s="61" t="n">
        <f aca="false">RANK(BF52,$BF$2:$BF$160)</f>
        <v>31</v>
      </c>
      <c r="BF52" s="72" t="n">
        <f aca="false">ROUND(BD52, 2)</f>
        <v>8.05</v>
      </c>
      <c r="BG52" s="73" t="n">
        <f aca="false">Table278572[[#This Row],[1 Rule of Law]]</f>
        <v>7.07922649038704</v>
      </c>
      <c r="BH52" s="73" t="n">
        <f aca="false">Table278572[[#This Row],[2 Security &amp; Safety]]</f>
        <v>9.66959121545442</v>
      </c>
      <c r="BI52" s="73" t="n">
        <f aca="false">AVERAGE(AS52,W52,AK52,BA52,Z52)</f>
        <v>9.24</v>
      </c>
    </row>
    <row r="53" customFormat="false" ht="15" hidden="false" customHeight="true" outlineLevel="0" collapsed="false">
      <c r="A53" s="41" t="s">
        <v>107</v>
      </c>
      <c r="B53" s="42" t="s">
        <v>60</v>
      </c>
      <c r="C53" s="42" t="s">
        <v>60</v>
      </c>
      <c r="D53" s="42" t="s">
        <v>60</v>
      </c>
      <c r="E53" s="42" t="n">
        <v>4.36005525391168</v>
      </c>
      <c r="F53" s="42" t="n">
        <v>6.2360025076958</v>
      </c>
      <c r="G53" s="42" t="n">
        <v>10</v>
      </c>
      <c r="H53" s="42" t="n">
        <v>10</v>
      </c>
      <c r="I53" s="42" t="n">
        <v>5</v>
      </c>
      <c r="J53" s="42" t="n">
        <v>10</v>
      </c>
      <c r="K53" s="42" t="n">
        <v>10</v>
      </c>
      <c r="L53" s="42" t="n">
        <v>9</v>
      </c>
      <c r="M53" s="42" t="n">
        <v>10</v>
      </c>
      <c r="N53" s="42" t="n">
        <v>7.5</v>
      </c>
      <c r="O53" s="47" t="n">
        <v>10</v>
      </c>
      <c r="P53" s="47" t="n">
        <v>5</v>
      </c>
      <c r="Q53" s="47" t="n">
        <v>7.5</v>
      </c>
      <c r="R53" s="47" t="n">
        <v>8.33333333333333</v>
      </c>
      <c r="S53" s="42" t="n">
        <v>7.85644528034305</v>
      </c>
      <c r="T53" s="42" t="n">
        <v>10</v>
      </c>
      <c r="U53" s="42" t="n">
        <v>0</v>
      </c>
      <c r="V53" s="42" t="n">
        <v>0</v>
      </c>
      <c r="W53" s="42" t="n">
        <v>3.33333333333333</v>
      </c>
      <c r="X53" s="42" t="n">
        <v>10</v>
      </c>
      <c r="Y53" s="42" t="n">
        <v>7.5</v>
      </c>
      <c r="Z53" s="42" t="n">
        <v>8.75</v>
      </c>
      <c r="AA53" s="42" t="n">
        <v>7.5</v>
      </c>
      <c r="AB53" s="42" t="n">
        <v>7.5</v>
      </c>
      <c r="AC53" s="42" t="n">
        <v>5</v>
      </c>
      <c r="AD53" s="42" t="n">
        <v>5</v>
      </c>
      <c r="AE53" s="42" t="n">
        <v>7.5</v>
      </c>
      <c r="AF53" s="42" t="n">
        <v>5.83333333333333</v>
      </c>
      <c r="AG53" s="42" t="n">
        <v>10</v>
      </c>
      <c r="AH53" s="42" t="n">
        <v>7.5</v>
      </c>
      <c r="AI53" s="42" t="n">
        <v>10</v>
      </c>
      <c r="AJ53" s="42" t="n">
        <v>9.16666666666667</v>
      </c>
      <c r="AK53" s="42" t="n">
        <v>7.5</v>
      </c>
      <c r="AL53" s="42" t="n">
        <v>10</v>
      </c>
      <c r="AM53" s="47" t="n">
        <v>2</v>
      </c>
      <c r="AN53" s="47" t="n">
        <v>4</v>
      </c>
      <c r="AO53" s="47" t="n">
        <v>10</v>
      </c>
      <c r="AP53" s="47" t="n">
        <v>7.5</v>
      </c>
      <c r="AQ53" s="47" t="n">
        <v>8.75</v>
      </c>
      <c r="AR53" s="47" t="n">
        <v>7.5</v>
      </c>
      <c r="AS53" s="42" t="n">
        <v>6.45</v>
      </c>
      <c r="AT53" s="42" t="n">
        <v>0</v>
      </c>
      <c r="AU53" s="42" t="n">
        <v>0</v>
      </c>
      <c r="AV53" s="42" t="n">
        <v>0</v>
      </c>
      <c r="AW53" s="42" t="n">
        <v>10</v>
      </c>
      <c r="AX53" s="42" t="n">
        <v>10</v>
      </c>
      <c r="AY53" s="42" t="n">
        <v>10</v>
      </c>
      <c r="AZ53" s="42" t="n">
        <v>0</v>
      </c>
      <c r="BA53" s="71" t="n">
        <v>3.33333333333333</v>
      </c>
      <c r="BB53" s="43" t="n">
        <f aca="false">AVERAGE(Table278572[[#This Row],[RULE OF LAW]],Table278572[[#This Row],[SECURITY &amp; SAFETY]],Table278572[[#This Row],[PERSONAL FREEDOM (minus Security &amp;Safety and Rule of Law)]],Table278572[[#This Row],[PERSONAL FREEDOM (minus Security &amp;Safety and Rule of Law)]])</f>
        <v>5.99079180023035</v>
      </c>
      <c r="BC53" s="44" t="n">
        <v>5.71</v>
      </c>
      <c r="BD53" s="45" t="n">
        <f aca="false">AVERAGE(Table278572[[#This Row],[PERSONAL FREEDOM]:[ECONOMIC FREEDOM]])</f>
        <v>5.85039590011517</v>
      </c>
      <c r="BE53" s="61" t="n">
        <f aca="false">RANK(BF53,$BF$2:$BF$160)</f>
        <v>135</v>
      </c>
      <c r="BF53" s="72" t="n">
        <f aca="false">ROUND(BD53, 2)</f>
        <v>5.85</v>
      </c>
      <c r="BG53" s="73" t="n">
        <f aca="false">Table278572[[#This Row],[1 Rule of Law]]</f>
        <v>4.36005525391168</v>
      </c>
      <c r="BH53" s="73" t="n">
        <f aca="false">Table278572[[#This Row],[2 Security &amp; Safety]]</f>
        <v>7.85644528034305</v>
      </c>
      <c r="BI53" s="73" t="n">
        <f aca="false">AVERAGE(AS53,W53,AK53,BA53,Z53)</f>
        <v>5.87333333333333</v>
      </c>
    </row>
    <row r="54" customFormat="false" ht="15" hidden="false" customHeight="true" outlineLevel="0" collapsed="false">
      <c r="A54" s="41" t="s">
        <v>207</v>
      </c>
      <c r="B54" s="42" t="s">
        <v>60</v>
      </c>
      <c r="C54" s="42" t="s">
        <v>60</v>
      </c>
      <c r="D54" s="42" t="s">
        <v>60</v>
      </c>
      <c r="E54" s="42" t="n">
        <v>4.16117985599594</v>
      </c>
      <c r="F54" s="42" t="n">
        <v>6.15869253217283</v>
      </c>
      <c r="G54" s="42" t="n">
        <v>10</v>
      </c>
      <c r="H54" s="42" t="n">
        <v>10</v>
      </c>
      <c r="I54" s="42" t="n">
        <v>5</v>
      </c>
      <c r="J54" s="42" t="n">
        <v>10</v>
      </c>
      <c r="K54" s="42" t="n">
        <v>10</v>
      </c>
      <c r="L54" s="42" t="n">
        <v>9</v>
      </c>
      <c r="M54" s="42" t="n">
        <v>2.4</v>
      </c>
      <c r="N54" s="42" t="n">
        <v>10</v>
      </c>
      <c r="O54" s="47" t="n">
        <v>0</v>
      </c>
      <c r="P54" s="47" t="n">
        <v>0</v>
      </c>
      <c r="Q54" s="47" t="n">
        <v>0</v>
      </c>
      <c r="R54" s="47" t="n">
        <v>4.13333333333333</v>
      </c>
      <c r="S54" s="42" t="n">
        <v>6.43067528850205</v>
      </c>
      <c r="T54" s="42" t="n">
        <v>5</v>
      </c>
      <c r="U54" s="42" t="n">
        <v>10</v>
      </c>
      <c r="V54" s="42" t="n">
        <v>5</v>
      </c>
      <c r="W54" s="42" t="n">
        <v>6.66666666666667</v>
      </c>
      <c r="X54" s="42" t="s">
        <v>60</v>
      </c>
      <c r="Y54" s="42" t="s">
        <v>60</v>
      </c>
      <c r="Z54" s="42" t="s">
        <v>60</v>
      </c>
      <c r="AA54" s="42" t="s">
        <v>60</v>
      </c>
      <c r="AB54" s="42" t="s">
        <v>60</v>
      </c>
      <c r="AC54" s="42" t="s">
        <v>60</v>
      </c>
      <c r="AD54" s="42" t="s">
        <v>60</v>
      </c>
      <c r="AE54" s="42" t="s">
        <v>60</v>
      </c>
      <c r="AF54" s="42" t="s">
        <v>60</v>
      </c>
      <c r="AG54" s="42" t="s">
        <v>60</v>
      </c>
      <c r="AH54" s="42" t="s">
        <v>60</v>
      </c>
      <c r="AI54" s="42" t="s">
        <v>60</v>
      </c>
      <c r="AJ54" s="42" t="s">
        <v>60</v>
      </c>
      <c r="AK54" s="42" t="s">
        <v>60</v>
      </c>
      <c r="AL54" s="42" t="n">
        <v>10</v>
      </c>
      <c r="AM54" s="47" t="n">
        <v>1</v>
      </c>
      <c r="AN54" s="47" t="n">
        <v>1.5</v>
      </c>
      <c r="AO54" s="47" t="s">
        <v>60</v>
      </c>
      <c r="AP54" s="47" t="s">
        <v>60</v>
      </c>
      <c r="AQ54" s="47" t="s">
        <v>60</v>
      </c>
      <c r="AR54" s="47" t="s">
        <v>60</v>
      </c>
      <c r="AS54" s="42" t="n">
        <v>4.16666666666667</v>
      </c>
      <c r="AT54" s="42" t="n">
        <v>10</v>
      </c>
      <c r="AU54" s="42" t="n">
        <v>10</v>
      </c>
      <c r="AV54" s="42" t="n">
        <v>10</v>
      </c>
      <c r="AW54" s="42" t="n">
        <v>0</v>
      </c>
      <c r="AX54" s="42" t="n">
        <v>0</v>
      </c>
      <c r="AY54" s="42" t="n">
        <v>0</v>
      </c>
      <c r="AZ54" s="42" t="n">
        <v>5</v>
      </c>
      <c r="BA54" s="71" t="n">
        <v>5</v>
      </c>
      <c r="BB54" s="43" t="n">
        <f aca="false">AVERAGE(Table278572[[#This Row],[RULE OF LAW]],Table278572[[#This Row],[SECURITY &amp; SAFETY]],Table278572[[#This Row],[PERSONAL FREEDOM (minus Security &amp;Safety and Rule of Law)]],Table278572[[#This Row],[PERSONAL FREEDOM (minus Security &amp;Safety and Rule of Law)]])</f>
        <v>5.28685267501339</v>
      </c>
      <c r="BC54" s="44" t="n">
        <v>7.11</v>
      </c>
      <c r="BD54" s="45" t="n">
        <f aca="false">AVERAGE(Table278572[[#This Row],[PERSONAL FREEDOM]:[ECONOMIC FREEDOM]])</f>
        <v>6.19842633750669</v>
      </c>
      <c r="BE54" s="61" t="n">
        <f aca="false">RANK(BF54,$BF$2:$BF$160)</f>
        <v>125</v>
      </c>
      <c r="BF54" s="72" t="n">
        <f aca="false">ROUND(BD54, 2)</f>
        <v>6.2</v>
      </c>
      <c r="BG54" s="73" t="n">
        <f aca="false">Table278572[[#This Row],[1 Rule of Law]]</f>
        <v>4.16117985599594</v>
      </c>
      <c r="BH54" s="73" t="n">
        <f aca="false">Table278572[[#This Row],[2 Security &amp; Safety]]</f>
        <v>6.43067528850205</v>
      </c>
      <c r="BI54" s="73" t="n">
        <f aca="false">AVERAGE(AS54,W54,AK54,BA54,Z54)</f>
        <v>5.27777777777778</v>
      </c>
    </row>
    <row r="55" customFormat="false" ht="15" hidden="false" customHeight="true" outlineLevel="0" collapsed="false">
      <c r="A55" s="41" t="s">
        <v>108</v>
      </c>
      <c r="B55" s="42" t="n">
        <v>5.44287554927094</v>
      </c>
      <c r="C55" s="42" t="n">
        <v>6.33884445172297</v>
      </c>
      <c r="D55" s="42" t="n">
        <v>5.42585564212766</v>
      </c>
      <c r="E55" s="42" t="n">
        <v>5.73585854770719</v>
      </c>
      <c r="F55" s="42" t="n">
        <v>8.29561275228007</v>
      </c>
      <c r="G55" s="42" t="n">
        <v>10</v>
      </c>
      <c r="H55" s="42" t="n">
        <v>10</v>
      </c>
      <c r="I55" s="42" t="n">
        <v>5</v>
      </c>
      <c r="J55" s="42" t="n">
        <v>10</v>
      </c>
      <c r="K55" s="42" t="n">
        <v>9.94633753689294</v>
      </c>
      <c r="L55" s="42" t="n">
        <v>8.98926750737859</v>
      </c>
      <c r="M55" s="42" t="n">
        <v>10</v>
      </c>
      <c r="N55" s="42" t="n">
        <v>7.5</v>
      </c>
      <c r="O55" s="47" t="n">
        <v>5</v>
      </c>
      <c r="P55" s="47" t="n">
        <v>5</v>
      </c>
      <c r="Q55" s="47" t="n">
        <v>5</v>
      </c>
      <c r="R55" s="47" t="n">
        <v>7.5</v>
      </c>
      <c r="S55" s="42" t="n">
        <v>8.26162675321955</v>
      </c>
      <c r="T55" s="42" t="n">
        <v>10</v>
      </c>
      <c r="U55" s="42" t="n">
        <v>5</v>
      </c>
      <c r="V55" s="42" t="n">
        <v>10</v>
      </c>
      <c r="W55" s="42" t="n">
        <v>8.33333333333333</v>
      </c>
      <c r="X55" s="42" t="n">
        <v>7.5</v>
      </c>
      <c r="Y55" s="42" t="n">
        <v>10</v>
      </c>
      <c r="Z55" s="42" t="n">
        <v>8.75</v>
      </c>
      <c r="AA55" s="42" t="n">
        <v>10</v>
      </c>
      <c r="AB55" s="42" t="n">
        <v>7.5</v>
      </c>
      <c r="AC55" s="42" t="n">
        <v>7.5</v>
      </c>
      <c r="AD55" s="42" t="n">
        <v>7.5</v>
      </c>
      <c r="AE55" s="42" t="n">
        <v>10</v>
      </c>
      <c r="AF55" s="42" t="n">
        <v>8.33333333333333</v>
      </c>
      <c r="AG55" s="42" t="n">
        <v>5</v>
      </c>
      <c r="AH55" s="42" t="n">
        <v>7.5</v>
      </c>
      <c r="AI55" s="42" t="n">
        <v>10</v>
      </c>
      <c r="AJ55" s="42" t="n">
        <v>7.5</v>
      </c>
      <c r="AK55" s="42" t="n">
        <v>8.33333333333333</v>
      </c>
      <c r="AL55" s="42" t="n">
        <v>10</v>
      </c>
      <c r="AM55" s="47" t="n">
        <v>6</v>
      </c>
      <c r="AN55" s="47" t="n">
        <v>5</v>
      </c>
      <c r="AO55" s="47" t="n">
        <v>10</v>
      </c>
      <c r="AP55" s="47" t="n">
        <v>7.5</v>
      </c>
      <c r="AQ55" s="47" t="n">
        <v>8.75</v>
      </c>
      <c r="AR55" s="47" t="n">
        <v>10</v>
      </c>
      <c r="AS55" s="42" t="n">
        <v>7.95</v>
      </c>
      <c r="AT55" s="42" t="n">
        <v>5</v>
      </c>
      <c r="AU55" s="42" t="n">
        <v>5</v>
      </c>
      <c r="AV55" s="42" t="n">
        <v>5</v>
      </c>
      <c r="AW55" s="42" t="n">
        <v>10</v>
      </c>
      <c r="AX55" s="42" t="n">
        <v>10</v>
      </c>
      <c r="AY55" s="42" t="n">
        <v>10</v>
      </c>
      <c r="AZ55" s="42" t="n">
        <v>10</v>
      </c>
      <c r="BA55" s="71" t="n">
        <v>8.33333333333333</v>
      </c>
      <c r="BB55" s="43" t="n">
        <f aca="false">AVERAGE(Table278572[[#This Row],[RULE OF LAW]],Table278572[[#This Row],[SECURITY &amp; SAFETY]],Table278572[[#This Row],[PERSONAL FREEDOM (minus Security &amp;Safety and Rule of Law)]],Table278572[[#This Row],[PERSONAL FREEDOM (minus Security &amp;Safety and Rule of Law)]])</f>
        <v>7.66937132523169</v>
      </c>
      <c r="BC55" s="44" t="n">
        <v>7.98</v>
      </c>
      <c r="BD55" s="45" t="n">
        <f aca="false">AVERAGE(Table278572[[#This Row],[PERSONAL FREEDOM]:[ECONOMIC FREEDOM]])</f>
        <v>7.82468566261584</v>
      </c>
      <c r="BE55" s="61" t="n">
        <f aca="false">RANK(BF55,$BF$2:$BF$160)</f>
        <v>43</v>
      </c>
      <c r="BF55" s="72" t="n">
        <f aca="false">ROUND(BD55, 2)</f>
        <v>7.82</v>
      </c>
      <c r="BG55" s="73" t="n">
        <f aca="false">Table278572[[#This Row],[1 Rule of Law]]</f>
        <v>5.73585854770719</v>
      </c>
      <c r="BH55" s="73" t="n">
        <f aca="false">Table278572[[#This Row],[2 Security &amp; Safety]]</f>
        <v>8.26162675321955</v>
      </c>
      <c r="BI55" s="73" t="n">
        <f aca="false">AVERAGE(AS55,W55,AK55,BA55,Z55)</f>
        <v>8.34</v>
      </c>
    </row>
    <row r="56" customFormat="false" ht="15" hidden="false" customHeight="true" outlineLevel="0" collapsed="false">
      <c r="A56" s="41" t="s">
        <v>109</v>
      </c>
      <c r="B56" s="42" t="n">
        <v>8.63953478965977</v>
      </c>
      <c r="C56" s="42" t="n">
        <v>8.24823970546271</v>
      </c>
      <c r="D56" s="42" t="n">
        <v>7.60885090577419</v>
      </c>
      <c r="E56" s="42" t="n">
        <v>8.16554180029889</v>
      </c>
      <c r="F56" s="42" t="n">
        <v>9.71860701337609</v>
      </c>
      <c r="G56" s="42" t="n">
        <v>10</v>
      </c>
      <c r="H56" s="42" t="n">
        <v>10</v>
      </c>
      <c r="I56" s="42" t="n">
        <v>10</v>
      </c>
      <c r="J56" s="42" t="n">
        <v>10</v>
      </c>
      <c r="K56" s="42" t="n">
        <v>10</v>
      </c>
      <c r="L56" s="42" t="n">
        <v>10</v>
      </c>
      <c r="M56" s="42" t="n">
        <v>10</v>
      </c>
      <c r="N56" s="42" t="n">
        <v>10</v>
      </c>
      <c r="O56" s="47" t="n">
        <v>10</v>
      </c>
      <c r="P56" s="47" t="n">
        <v>10</v>
      </c>
      <c r="Q56" s="47" t="n">
        <v>10</v>
      </c>
      <c r="R56" s="47" t="n">
        <v>10</v>
      </c>
      <c r="S56" s="42" t="n">
        <v>9.90620233779203</v>
      </c>
      <c r="T56" s="42" t="n">
        <v>10</v>
      </c>
      <c r="U56" s="42" t="n">
        <v>10</v>
      </c>
      <c r="V56" s="42" t="n">
        <v>10</v>
      </c>
      <c r="W56" s="42" t="n">
        <v>10</v>
      </c>
      <c r="X56" s="42" t="n">
        <v>10</v>
      </c>
      <c r="Y56" s="42" t="n">
        <v>10</v>
      </c>
      <c r="Z56" s="42" t="n">
        <v>10</v>
      </c>
      <c r="AA56" s="42" t="n">
        <v>10</v>
      </c>
      <c r="AB56" s="42" t="n">
        <v>10</v>
      </c>
      <c r="AC56" s="42" t="n">
        <v>10</v>
      </c>
      <c r="AD56" s="42" t="n">
        <v>10</v>
      </c>
      <c r="AE56" s="42" t="n">
        <v>10</v>
      </c>
      <c r="AF56" s="42" t="n">
        <v>10</v>
      </c>
      <c r="AG56" s="42" t="n">
        <v>10</v>
      </c>
      <c r="AH56" s="42" t="n">
        <v>10</v>
      </c>
      <c r="AI56" s="42" t="n">
        <v>10</v>
      </c>
      <c r="AJ56" s="42" t="n">
        <v>10</v>
      </c>
      <c r="AK56" s="42" t="n">
        <v>10</v>
      </c>
      <c r="AL56" s="42" t="n">
        <v>10</v>
      </c>
      <c r="AM56" s="47" t="n">
        <v>8</v>
      </c>
      <c r="AN56" s="47" t="n">
        <v>8</v>
      </c>
      <c r="AO56" s="47" t="n">
        <v>10</v>
      </c>
      <c r="AP56" s="47" t="n">
        <v>10</v>
      </c>
      <c r="AQ56" s="47" t="n">
        <v>10</v>
      </c>
      <c r="AR56" s="47" t="n">
        <v>10</v>
      </c>
      <c r="AS56" s="42" t="n">
        <v>9.2</v>
      </c>
      <c r="AT56" s="42" t="n">
        <v>10</v>
      </c>
      <c r="AU56" s="42" t="n">
        <v>10</v>
      </c>
      <c r="AV56" s="42" t="n">
        <v>10</v>
      </c>
      <c r="AW56" s="42" t="n">
        <v>10</v>
      </c>
      <c r="AX56" s="42" t="n">
        <v>10</v>
      </c>
      <c r="AY56" s="42" t="n">
        <v>10</v>
      </c>
      <c r="AZ56" s="42" t="n">
        <v>10</v>
      </c>
      <c r="BA56" s="71" t="n">
        <v>10</v>
      </c>
      <c r="BB56" s="43" t="n">
        <f aca="false">AVERAGE(Table278572[[#This Row],[RULE OF LAW]],Table278572[[#This Row],[SECURITY &amp; SAFETY]],Table278572[[#This Row],[PERSONAL FREEDOM (minus Security &amp;Safety and Rule of Law)]],Table278572[[#This Row],[PERSONAL FREEDOM (minus Security &amp;Safety and Rule of Law)]])</f>
        <v>9.43793603452273</v>
      </c>
      <c r="BC56" s="44" t="n">
        <v>7.55</v>
      </c>
      <c r="BD56" s="45" t="n">
        <f aca="false">AVERAGE(Table278572[[#This Row],[PERSONAL FREEDOM]:[ECONOMIC FREEDOM]])</f>
        <v>8.49396801726137</v>
      </c>
      <c r="BE56" s="61" t="n">
        <f aca="false">RANK(BF56,$BF$2:$BF$160)</f>
        <v>13</v>
      </c>
      <c r="BF56" s="72" t="n">
        <f aca="false">ROUND(BD56, 2)</f>
        <v>8.49</v>
      </c>
      <c r="BG56" s="73" t="n">
        <f aca="false">Table278572[[#This Row],[1 Rule of Law]]</f>
        <v>8.16554180029889</v>
      </c>
      <c r="BH56" s="73" t="n">
        <f aca="false">Table278572[[#This Row],[2 Security &amp; Safety]]</f>
        <v>9.90620233779203</v>
      </c>
      <c r="BI56" s="73" t="n">
        <f aca="false">AVERAGE(AS56,W56,AK56,BA56,Z56)</f>
        <v>9.84</v>
      </c>
    </row>
    <row r="57" customFormat="false" ht="15" hidden="false" customHeight="true" outlineLevel="0" collapsed="false">
      <c r="A57" s="41" t="s">
        <v>110</v>
      </c>
      <c r="B57" s="42" t="n">
        <v>6.44495988189599</v>
      </c>
      <c r="C57" s="42" t="n">
        <v>6.07713390105818</v>
      </c>
      <c r="D57" s="42" t="n">
        <v>4.96206805225743</v>
      </c>
      <c r="E57" s="42" t="n">
        <v>5.82805394507053</v>
      </c>
      <c r="F57" s="42" t="n">
        <v>9.31611781959242</v>
      </c>
      <c r="G57" s="42" t="n">
        <v>10</v>
      </c>
      <c r="H57" s="42" t="n">
        <v>10</v>
      </c>
      <c r="I57" s="42" t="n">
        <v>7.5</v>
      </c>
      <c r="J57" s="42" t="n">
        <v>10</v>
      </c>
      <c r="K57" s="42" t="n">
        <v>9.97760073899642</v>
      </c>
      <c r="L57" s="42" t="n">
        <v>9.49552014779928</v>
      </c>
      <c r="M57" s="42" t="n">
        <v>9.6</v>
      </c>
      <c r="N57" s="42" t="n">
        <v>10</v>
      </c>
      <c r="O57" s="47" t="n">
        <v>5</v>
      </c>
      <c r="P57" s="47" t="n">
        <v>5</v>
      </c>
      <c r="Q57" s="47" t="n">
        <v>5</v>
      </c>
      <c r="R57" s="47" t="n">
        <v>8.2</v>
      </c>
      <c r="S57" s="42" t="n">
        <v>9.0038793224639</v>
      </c>
      <c r="T57" s="42" t="n">
        <v>10</v>
      </c>
      <c r="U57" s="42" t="n">
        <v>10</v>
      </c>
      <c r="V57" s="42" t="n">
        <v>10</v>
      </c>
      <c r="W57" s="42" t="n">
        <v>10</v>
      </c>
      <c r="X57" s="42" t="n">
        <v>7.5</v>
      </c>
      <c r="Y57" s="42" t="n">
        <v>10</v>
      </c>
      <c r="Z57" s="42" t="n">
        <v>8.75</v>
      </c>
      <c r="AA57" s="42" t="n">
        <v>10</v>
      </c>
      <c r="AB57" s="42" t="n">
        <v>7.5</v>
      </c>
      <c r="AC57" s="42" t="n">
        <v>7.5</v>
      </c>
      <c r="AD57" s="42" t="n">
        <v>10</v>
      </c>
      <c r="AE57" s="42" t="n">
        <v>10</v>
      </c>
      <c r="AF57" s="42" t="n">
        <v>9.16666666666667</v>
      </c>
      <c r="AG57" s="42" t="n">
        <v>7.5</v>
      </c>
      <c r="AH57" s="42" t="n">
        <v>7.5</v>
      </c>
      <c r="AI57" s="42" t="n">
        <v>7.5</v>
      </c>
      <c r="AJ57" s="42" t="n">
        <v>7.5</v>
      </c>
      <c r="AK57" s="42" t="n">
        <v>8.54166666666667</v>
      </c>
      <c r="AL57" s="42" t="n">
        <v>10</v>
      </c>
      <c r="AM57" s="47" t="n">
        <v>7.33333333333333</v>
      </c>
      <c r="AN57" s="47" t="n">
        <v>7.5</v>
      </c>
      <c r="AO57" s="47" t="n">
        <v>10</v>
      </c>
      <c r="AP57" s="47" t="n">
        <v>10</v>
      </c>
      <c r="AQ57" s="47" t="n">
        <v>10</v>
      </c>
      <c r="AR57" s="47" t="n">
        <v>10</v>
      </c>
      <c r="AS57" s="42" t="n">
        <v>8.96666666666667</v>
      </c>
      <c r="AT57" s="42" t="n">
        <v>10</v>
      </c>
      <c r="AU57" s="42" t="n">
        <v>5</v>
      </c>
      <c r="AV57" s="42" t="n">
        <v>7.5</v>
      </c>
      <c r="AW57" s="42" t="n">
        <v>0</v>
      </c>
      <c r="AX57" s="42" t="n">
        <v>10</v>
      </c>
      <c r="AY57" s="42" t="n">
        <v>5</v>
      </c>
      <c r="AZ57" s="42" t="n">
        <v>10</v>
      </c>
      <c r="BA57" s="71" t="n">
        <v>7.5</v>
      </c>
      <c r="BB57" s="43" t="n">
        <f aca="false">AVERAGE(Table278572[[#This Row],[RULE OF LAW]],Table278572[[#This Row],[SECURITY &amp; SAFETY]],Table278572[[#This Row],[PERSONAL FREEDOM (minus Security &amp;Safety and Rule of Law)]],Table278572[[#This Row],[PERSONAL FREEDOM (minus Security &amp;Safety and Rule of Law)]])</f>
        <v>8.08381665021694</v>
      </c>
      <c r="BC57" s="44" t="n">
        <v>6.41</v>
      </c>
      <c r="BD57" s="45" t="n">
        <f aca="false">AVERAGE(Table278572[[#This Row],[PERSONAL FREEDOM]:[ECONOMIC FREEDOM]])</f>
        <v>7.24690832510847</v>
      </c>
      <c r="BE57" s="61" t="n">
        <f aca="false">RANK(BF57,$BF$2:$BF$160)</f>
        <v>59</v>
      </c>
      <c r="BF57" s="72" t="n">
        <f aca="false">ROUND(BD57, 2)</f>
        <v>7.25</v>
      </c>
      <c r="BG57" s="73" t="n">
        <f aca="false">Table278572[[#This Row],[1 Rule of Law]]</f>
        <v>5.82805394507053</v>
      </c>
      <c r="BH57" s="73" t="n">
        <f aca="false">Table278572[[#This Row],[2 Security &amp; Safety]]</f>
        <v>9.0038793224639</v>
      </c>
      <c r="BI57" s="73" t="n">
        <f aca="false">AVERAGE(AS57,W57,AK57,BA57,Z57)</f>
        <v>8.75166666666667</v>
      </c>
    </row>
    <row r="58" customFormat="false" ht="15" hidden="false" customHeight="true" outlineLevel="0" collapsed="false">
      <c r="A58" s="41" t="s">
        <v>111</v>
      </c>
      <c r="B58" s="42" t="n">
        <v>6.62831558311758</v>
      </c>
      <c r="C58" s="42" t="n">
        <v>5.91384521171071</v>
      </c>
      <c r="D58" s="42" t="n">
        <v>4.92481147222871</v>
      </c>
      <c r="E58" s="42" t="n">
        <v>5.822324089019</v>
      </c>
      <c r="F58" s="42" t="n">
        <v>9.45052400347447</v>
      </c>
      <c r="G58" s="42" t="n">
        <v>10</v>
      </c>
      <c r="H58" s="42" t="n">
        <v>10</v>
      </c>
      <c r="I58" s="42" t="n">
        <v>5</v>
      </c>
      <c r="J58" s="42" t="n">
        <v>10</v>
      </c>
      <c r="K58" s="42" t="n">
        <v>9.92640048605119</v>
      </c>
      <c r="L58" s="42" t="n">
        <v>8.98528009721024</v>
      </c>
      <c r="M58" s="42" t="n">
        <v>10</v>
      </c>
      <c r="N58" s="42" t="n">
        <v>10</v>
      </c>
      <c r="O58" s="47" t="n">
        <v>5</v>
      </c>
      <c r="P58" s="47" t="n">
        <v>5</v>
      </c>
      <c r="Q58" s="47" t="n">
        <v>5</v>
      </c>
      <c r="R58" s="47" t="n">
        <v>8.33333333333333</v>
      </c>
      <c r="S58" s="42" t="n">
        <v>8.92304581133935</v>
      </c>
      <c r="T58" s="42" t="n">
        <v>10</v>
      </c>
      <c r="U58" s="42" t="n">
        <v>10</v>
      </c>
      <c r="V58" s="42" t="n">
        <v>10</v>
      </c>
      <c r="W58" s="42" t="n">
        <v>10</v>
      </c>
      <c r="X58" s="42" t="n">
        <v>7.5</v>
      </c>
      <c r="Y58" s="42" t="n">
        <v>10</v>
      </c>
      <c r="Z58" s="42" t="n">
        <v>8.75</v>
      </c>
      <c r="AA58" s="42" t="n">
        <v>10</v>
      </c>
      <c r="AB58" s="42" t="n">
        <v>10</v>
      </c>
      <c r="AC58" s="42" t="n">
        <v>10</v>
      </c>
      <c r="AD58" s="42" t="n">
        <v>10</v>
      </c>
      <c r="AE58" s="42" t="n">
        <v>10</v>
      </c>
      <c r="AF58" s="42" t="n">
        <v>10</v>
      </c>
      <c r="AG58" s="42" t="n">
        <v>10</v>
      </c>
      <c r="AH58" s="42" t="n">
        <v>10</v>
      </c>
      <c r="AI58" s="42" t="n">
        <v>10</v>
      </c>
      <c r="AJ58" s="42" t="n">
        <v>10</v>
      </c>
      <c r="AK58" s="42" t="n">
        <v>10</v>
      </c>
      <c r="AL58" s="42" t="n">
        <v>10</v>
      </c>
      <c r="AM58" s="47" t="n">
        <v>4.66666666666667</v>
      </c>
      <c r="AN58" s="47" t="n">
        <v>4.75</v>
      </c>
      <c r="AO58" s="47" t="n">
        <v>10</v>
      </c>
      <c r="AP58" s="47" t="n">
        <v>10</v>
      </c>
      <c r="AQ58" s="47" t="n">
        <v>10</v>
      </c>
      <c r="AR58" s="47" t="n">
        <v>10</v>
      </c>
      <c r="AS58" s="42" t="n">
        <v>7.88333333333333</v>
      </c>
      <c r="AT58" s="42" t="n">
        <v>5</v>
      </c>
      <c r="AU58" s="42" t="n">
        <v>5</v>
      </c>
      <c r="AV58" s="42" t="n">
        <v>5</v>
      </c>
      <c r="AW58" s="42" t="n">
        <v>10</v>
      </c>
      <c r="AX58" s="42" t="n">
        <v>10</v>
      </c>
      <c r="AY58" s="42" t="n">
        <v>10</v>
      </c>
      <c r="AZ58" s="42" t="n">
        <v>5</v>
      </c>
      <c r="BA58" s="71" t="n">
        <v>6.66666666666667</v>
      </c>
      <c r="BB58" s="43" t="n">
        <f aca="false">AVERAGE(Table278572[[#This Row],[RULE OF LAW]],Table278572[[#This Row],[SECURITY &amp; SAFETY]],Table278572[[#This Row],[PERSONAL FREEDOM (minus Security &amp;Safety and Rule of Law)]],Table278572[[#This Row],[PERSONAL FREEDOM (minus Security &amp;Safety and Rule of Law)]])</f>
        <v>8.01634247508959</v>
      </c>
      <c r="BC58" s="44" t="n">
        <v>6.93</v>
      </c>
      <c r="BD58" s="45" t="n">
        <f aca="false">AVERAGE(Table278572[[#This Row],[PERSONAL FREEDOM]:[ECONOMIC FREEDOM]])</f>
        <v>7.47317123754479</v>
      </c>
      <c r="BE58" s="61" t="n">
        <f aca="false">RANK(BF58,$BF$2:$BF$160)</f>
        <v>48</v>
      </c>
      <c r="BF58" s="72" t="n">
        <f aca="false">ROUND(BD58, 2)</f>
        <v>7.47</v>
      </c>
      <c r="BG58" s="73" t="n">
        <f aca="false">Table278572[[#This Row],[1 Rule of Law]]</f>
        <v>5.822324089019</v>
      </c>
      <c r="BH58" s="73" t="n">
        <f aca="false">Table278572[[#This Row],[2 Security &amp; Safety]]</f>
        <v>8.92304581133935</v>
      </c>
      <c r="BI58" s="73" t="n">
        <f aca="false">AVERAGE(AS58,W58,AK58,BA58,Z58)</f>
        <v>8.66</v>
      </c>
    </row>
    <row r="59" customFormat="false" ht="15" hidden="false" customHeight="true" outlineLevel="0" collapsed="false">
      <c r="A59" s="41" t="s">
        <v>112</v>
      </c>
      <c r="B59" s="42" t="n">
        <v>5.61248310896596</v>
      </c>
      <c r="C59" s="42" t="n">
        <v>3.6442134543297</v>
      </c>
      <c r="D59" s="42" t="n">
        <v>3.00615211431556</v>
      </c>
      <c r="E59" s="42" t="n">
        <v>4.08761622587041</v>
      </c>
      <c r="F59" s="42" t="n">
        <v>0</v>
      </c>
      <c r="G59" s="42" t="n">
        <v>10</v>
      </c>
      <c r="H59" s="42" t="n">
        <v>10</v>
      </c>
      <c r="I59" s="42" t="n">
        <v>5</v>
      </c>
      <c r="J59" s="42" t="n">
        <v>10</v>
      </c>
      <c r="K59" s="42" t="n">
        <v>10</v>
      </c>
      <c r="L59" s="42" t="n">
        <v>9</v>
      </c>
      <c r="M59" s="42" t="n">
        <v>10</v>
      </c>
      <c r="N59" s="42" t="n">
        <v>10</v>
      </c>
      <c r="O59" s="47" t="n">
        <v>10</v>
      </c>
      <c r="P59" s="47" t="n">
        <v>10</v>
      </c>
      <c r="Q59" s="47" t="n">
        <v>10</v>
      </c>
      <c r="R59" s="47" t="n">
        <v>10</v>
      </c>
      <c r="S59" s="42" t="n">
        <v>6.33333333333333</v>
      </c>
      <c r="T59" s="42" t="n">
        <v>10</v>
      </c>
      <c r="U59" s="42" t="n">
        <v>10</v>
      </c>
      <c r="V59" s="42" t="n">
        <v>10</v>
      </c>
      <c r="W59" s="42" t="n">
        <v>10</v>
      </c>
      <c r="X59" s="42" t="n">
        <v>7.5</v>
      </c>
      <c r="Y59" s="42" t="n">
        <v>7.5</v>
      </c>
      <c r="Z59" s="42" t="n">
        <v>7.5</v>
      </c>
      <c r="AA59" s="42" t="n">
        <v>7.5</v>
      </c>
      <c r="AB59" s="42" t="n">
        <v>7.5</v>
      </c>
      <c r="AC59" s="42" t="n">
        <v>7.5</v>
      </c>
      <c r="AD59" s="42" t="n">
        <v>7.5</v>
      </c>
      <c r="AE59" s="42" t="n">
        <v>7.5</v>
      </c>
      <c r="AF59" s="42" t="n">
        <v>7.5</v>
      </c>
      <c r="AG59" s="42" t="n">
        <v>7.5</v>
      </c>
      <c r="AH59" s="42" t="n">
        <v>7.5</v>
      </c>
      <c r="AI59" s="42" t="n">
        <v>7.5</v>
      </c>
      <c r="AJ59" s="42" t="n">
        <v>7.5</v>
      </c>
      <c r="AK59" s="42" t="n">
        <v>7.5</v>
      </c>
      <c r="AL59" s="42" t="n">
        <v>10</v>
      </c>
      <c r="AM59" s="47" t="n">
        <v>4</v>
      </c>
      <c r="AN59" s="47" t="n">
        <v>4</v>
      </c>
      <c r="AO59" s="47" t="n">
        <v>7.5</v>
      </c>
      <c r="AP59" s="47" t="n">
        <v>7.5</v>
      </c>
      <c r="AQ59" s="47" t="n">
        <v>7.5</v>
      </c>
      <c r="AR59" s="47" t="n">
        <v>7.5</v>
      </c>
      <c r="AS59" s="42" t="n">
        <v>6.6</v>
      </c>
      <c r="AT59" s="42" t="n">
        <v>5</v>
      </c>
      <c r="AU59" s="42" t="n">
        <v>5</v>
      </c>
      <c r="AV59" s="42" t="n">
        <v>5</v>
      </c>
      <c r="AW59" s="42" t="n">
        <v>10</v>
      </c>
      <c r="AX59" s="42" t="n">
        <v>10</v>
      </c>
      <c r="AY59" s="42" t="s">
        <v>60</v>
      </c>
      <c r="AZ59" s="42" t="n">
        <v>10</v>
      </c>
      <c r="BA59" s="71" t="n">
        <v>7.5</v>
      </c>
      <c r="BB59" s="43" t="n">
        <f aca="false">AVERAGE(Table278572[[#This Row],[RULE OF LAW]],Table278572[[#This Row],[SECURITY &amp; SAFETY]],Table278572[[#This Row],[PERSONAL FREEDOM (minus Security &amp;Safety and Rule of Law)]],Table278572[[#This Row],[PERSONAL FREEDOM (minus Security &amp;Safety and Rule of Law)]])</f>
        <v>6.51523738980093</v>
      </c>
      <c r="BC59" s="44" t="n">
        <v>7.5</v>
      </c>
      <c r="BD59" s="45" t="n">
        <f aca="false">AVERAGE(Table278572[[#This Row],[PERSONAL FREEDOM]:[ECONOMIC FREEDOM]])</f>
        <v>7.00761869490047</v>
      </c>
      <c r="BE59" s="61" t="n">
        <f aca="false">RANK(BF59,$BF$2:$BF$160)</f>
        <v>68</v>
      </c>
      <c r="BF59" s="72" t="n">
        <f aca="false">ROUND(BD59, 2)</f>
        <v>7.01</v>
      </c>
      <c r="BG59" s="73" t="n">
        <f aca="false">Table278572[[#This Row],[1 Rule of Law]]</f>
        <v>4.08761622587041</v>
      </c>
      <c r="BH59" s="73" t="n">
        <f aca="false">Table278572[[#This Row],[2 Security &amp; Safety]]</f>
        <v>6.33333333333333</v>
      </c>
      <c r="BI59" s="73" t="n">
        <f aca="false">AVERAGE(AS59,W59,AK59,BA59,Z59)</f>
        <v>7.82</v>
      </c>
    </row>
    <row r="60" customFormat="false" ht="15" hidden="false" customHeight="true" outlineLevel="0" collapsed="false">
      <c r="A60" s="41" t="s">
        <v>225</v>
      </c>
      <c r="B60" s="42" t="s">
        <v>60</v>
      </c>
      <c r="C60" s="42" t="s">
        <v>60</v>
      </c>
      <c r="D60" s="42" t="s">
        <v>60</v>
      </c>
      <c r="E60" s="42" t="n">
        <v>3.01778958390037</v>
      </c>
      <c r="F60" s="42" t="n">
        <v>6.38898103718644</v>
      </c>
      <c r="G60" s="42" t="n">
        <v>10</v>
      </c>
      <c r="H60" s="42" t="n">
        <v>10</v>
      </c>
      <c r="I60" s="42" t="n">
        <v>7.5</v>
      </c>
      <c r="J60" s="42" t="n">
        <v>10</v>
      </c>
      <c r="K60" s="42" t="n">
        <v>10</v>
      </c>
      <c r="L60" s="42" t="n">
        <v>9.5</v>
      </c>
      <c r="M60" s="42" t="n">
        <v>0.4</v>
      </c>
      <c r="N60" s="42" t="n">
        <v>7.5</v>
      </c>
      <c r="O60" s="47" t="n">
        <v>10</v>
      </c>
      <c r="P60" s="47" t="n">
        <v>5</v>
      </c>
      <c r="Q60" s="47" t="n">
        <v>7.5</v>
      </c>
      <c r="R60" s="47" t="n">
        <v>5.13333333333333</v>
      </c>
      <c r="S60" s="42" t="n">
        <v>7.00743812350659</v>
      </c>
      <c r="T60" s="42" t="n">
        <v>10</v>
      </c>
      <c r="U60" s="42" t="n">
        <v>0</v>
      </c>
      <c r="V60" s="42" t="n">
        <v>5</v>
      </c>
      <c r="W60" s="42" t="n">
        <v>5</v>
      </c>
      <c r="X60" s="42" t="n">
        <v>10</v>
      </c>
      <c r="Y60" s="42" t="n">
        <v>7.5</v>
      </c>
      <c r="Z60" s="42" t="n">
        <v>8.75</v>
      </c>
      <c r="AA60" s="42" t="n">
        <v>7.5</v>
      </c>
      <c r="AB60" s="42" t="n">
        <v>7.5</v>
      </c>
      <c r="AC60" s="42" t="n">
        <v>7.5</v>
      </c>
      <c r="AD60" s="42" t="n">
        <v>7.5</v>
      </c>
      <c r="AE60" s="42" t="n">
        <v>7.5</v>
      </c>
      <c r="AF60" s="42" t="n">
        <v>7.5</v>
      </c>
      <c r="AG60" s="42" t="n">
        <v>10</v>
      </c>
      <c r="AH60" s="42" t="n">
        <v>10</v>
      </c>
      <c r="AI60" s="42" t="n">
        <v>10</v>
      </c>
      <c r="AJ60" s="42" t="n">
        <v>10</v>
      </c>
      <c r="AK60" s="42" t="n">
        <v>8.125</v>
      </c>
      <c r="AL60" s="42" t="n">
        <v>1.8537102317481</v>
      </c>
      <c r="AM60" s="47" t="n">
        <v>3.66666666666667</v>
      </c>
      <c r="AN60" s="47" t="n">
        <v>3</v>
      </c>
      <c r="AO60" s="47" t="n">
        <v>7.5</v>
      </c>
      <c r="AP60" s="47" t="n">
        <v>7.5</v>
      </c>
      <c r="AQ60" s="47" t="n">
        <v>7.5</v>
      </c>
      <c r="AR60" s="47" t="n">
        <v>7.5</v>
      </c>
      <c r="AS60" s="42" t="n">
        <v>4.70407537968295</v>
      </c>
      <c r="AT60" s="42" t="n">
        <v>0</v>
      </c>
      <c r="AU60" s="42" t="n">
        <v>0</v>
      </c>
      <c r="AV60" s="42" t="n">
        <v>0</v>
      </c>
      <c r="AW60" s="42" t="n">
        <v>0</v>
      </c>
      <c r="AX60" s="42" t="n">
        <v>0</v>
      </c>
      <c r="AY60" s="42" t="n">
        <v>0</v>
      </c>
      <c r="AZ60" s="42" t="n">
        <v>5</v>
      </c>
      <c r="BA60" s="71" t="n">
        <v>1.66666666666667</v>
      </c>
      <c r="BB60" s="43" t="n">
        <f aca="false">AVERAGE(Table278572[[#This Row],[RULE OF LAW]],Table278572[[#This Row],[SECURITY &amp; SAFETY]],Table278572[[#This Row],[PERSONAL FREEDOM (minus Security &amp;Safety and Rule of Law)]],Table278572[[#This Row],[PERSONAL FREEDOM (minus Security &amp;Safety and Rule of Law)]])</f>
        <v>5.3308811314867</v>
      </c>
      <c r="BC60" s="44" t="n">
        <v>5.1</v>
      </c>
      <c r="BD60" s="45" t="n">
        <f aca="false">AVERAGE(Table278572[[#This Row],[PERSONAL FREEDOM]:[ECONOMIC FREEDOM]])</f>
        <v>5.21544056574335</v>
      </c>
      <c r="BE60" s="61" t="n">
        <f aca="false">RANK(BF60,$BF$2:$BF$160)</f>
        <v>149</v>
      </c>
      <c r="BF60" s="72" t="n">
        <f aca="false">ROUND(BD60, 2)</f>
        <v>5.22</v>
      </c>
      <c r="BG60" s="73" t="n">
        <f aca="false">Table278572[[#This Row],[1 Rule of Law]]</f>
        <v>3.01778958390037</v>
      </c>
      <c r="BH60" s="73" t="n">
        <f aca="false">Table278572[[#This Row],[2 Security &amp; Safety]]</f>
        <v>7.00743812350659</v>
      </c>
      <c r="BI60" s="73" t="n">
        <f aca="false">AVERAGE(AS60,W60,AK60,BA60,Z60)</f>
        <v>5.64914840926992</v>
      </c>
    </row>
    <row r="61" customFormat="false" ht="15" hidden="false" customHeight="true" outlineLevel="0" collapsed="false">
      <c r="A61" s="41" t="s">
        <v>113</v>
      </c>
      <c r="B61" s="42" t="s">
        <v>60</v>
      </c>
      <c r="C61" s="42" t="s">
        <v>60</v>
      </c>
      <c r="D61" s="42" t="s">
        <v>60</v>
      </c>
      <c r="E61" s="42" t="n">
        <v>3.04799232476606</v>
      </c>
      <c r="F61" s="42" t="n">
        <v>5.88530116527152</v>
      </c>
      <c r="G61" s="42" t="n">
        <v>10</v>
      </c>
      <c r="H61" s="42" t="n">
        <v>10</v>
      </c>
      <c r="I61" s="42" t="n">
        <v>5</v>
      </c>
      <c r="J61" s="42" t="n">
        <v>10</v>
      </c>
      <c r="K61" s="42" t="n">
        <v>10</v>
      </c>
      <c r="L61" s="42" t="n">
        <v>9</v>
      </c>
      <c r="M61" s="42" t="n">
        <v>5</v>
      </c>
      <c r="N61" s="42" t="n">
        <v>10</v>
      </c>
      <c r="O61" s="47" t="n">
        <v>5</v>
      </c>
      <c r="P61" s="47" t="s">
        <v>60</v>
      </c>
      <c r="Q61" s="47" t="n">
        <v>5</v>
      </c>
      <c r="R61" s="47" t="n">
        <v>6.66666666666667</v>
      </c>
      <c r="S61" s="42" t="n">
        <v>7.18398927731273</v>
      </c>
      <c r="T61" s="42" t="n">
        <v>10</v>
      </c>
      <c r="U61" s="42" t="n">
        <v>10</v>
      </c>
      <c r="V61" s="42" t="n">
        <v>10</v>
      </c>
      <c r="W61" s="42" t="n">
        <v>10</v>
      </c>
      <c r="X61" s="42" t="s">
        <v>60</v>
      </c>
      <c r="Y61" s="42" t="s">
        <v>60</v>
      </c>
      <c r="Z61" s="42" t="s">
        <v>60</v>
      </c>
      <c r="AA61" s="42" t="s">
        <v>60</v>
      </c>
      <c r="AB61" s="42" t="s">
        <v>60</v>
      </c>
      <c r="AC61" s="42" t="s">
        <v>60</v>
      </c>
      <c r="AD61" s="42" t="s">
        <v>60</v>
      </c>
      <c r="AE61" s="42" t="s">
        <v>60</v>
      </c>
      <c r="AF61" s="42" t="s">
        <v>60</v>
      </c>
      <c r="AG61" s="42" t="s">
        <v>60</v>
      </c>
      <c r="AH61" s="42" t="s">
        <v>60</v>
      </c>
      <c r="AI61" s="42" t="s">
        <v>60</v>
      </c>
      <c r="AJ61" s="42" t="s">
        <v>60</v>
      </c>
      <c r="AK61" s="42" t="s">
        <v>60</v>
      </c>
      <c r="AL61" s="42" t="n">
        <v>10</v>
      </c>
      <c r="AM61" s="47" t="n">
        <v>4.33333333333333</v>
      </c>
      <c r="AN61" s="47" t="n">
        <v>4</v>
      </c>
      <c r="AO61" s="47" t="s">
        <v>60</v>
      </c>
      <c r="AP61" s="47" t="s">
        <v>60</v>
      </c>
      <c r="AQ61" s="47" t="s">
        <v>60</v>
      </c>
      <c r="AR61" s="47" t="s">
        <v>60</v>
      </c>
      <c r="AS61" s="42" t="n">
        <v>6.11111111111111</v>
      </c>
      <c r="AT61" s="42" t="n">
        <v>5</v>
      </c>
      <c r="AU61" s="42" t="n">
        <v>5</v>
      </c>
      <c r="AV61" s="42" t="n">
        <v>5</v>
      </c>
      <c r="AW61" s="42" t="n">
        <v>10</v>
      </c>
      <c r="AX61" s="42" t="n">
        <v>10</v>
      </c>
      <c r="AY61" s="42" t="n">
        <v>10</v>
      </c>
      <c r="AZ61" s="42" t="n">
        <v>10</v>
      </c>
      <c r="BA61" s="71" t="n">
        <v>8.33333333333333</v>
      </c>
      <c r="BB61" s="43" t="n">
        <f aca="false">AVERAGE(Table278572[[#This Row],[RULE OF LAW]],Table278572[[#This Row],[SECURITY &amp; SAFETY]],Table278572[[#This Row],[PERSONAL FREEDOM (minus Security &amp;Safety and Rule of Law)]],Table278572[[#This Row],[PERSONAL FREEDOM (minus Security &amp;Safety and Rule of Law)]])</f>
        <v>6.63206947459377</v>
      </c>
      <c r="BC61" s="44" t="n">
        <v>6.08</v>
      </c>
      <c r="BD61" s="45" t="n">
        <f aca="false">AVERAGE(Table278572[[#This Row],[PERSONAL FREEDOM]:[ECONOMIC FREEDOM]])</f>
        <v>6.35603473729689</v>
      </c>
      <c r="BE61" s="61" t="n">
        <f aca="false">RANK(BF61,$BF$2:$BF$160)</f>
        <v>118</v>
      </c>
      <c r="BF61" s="72" t="n">
        <f aca="false">ROUND(BD61, 2)</f>
        <v>6.36</v>
      </c>
      <c r="BG61" s="73" t="n">
        <f aca="false">Table278572[[#This Row],[1 Rule of Law]]</f>
        <v>3.04799232476606</v>
      </c>
      <c r="BH61" s="73" t="n">
        <f aca="false">Table278572[[#This Row],[2 Security &amp; Safety]]</f>
        <v>7.18398927731273</v>
      </c>
      <c r="BI61" s="73" t="n">
        <f aca="false">AVERAGE(AS61,W61,AK61,BA61,Z61)</f>
        <v>8.14814814814815</v>
      </c>
    </row>
    <row r="62" customFormat="false" ht="15" hidden="false" customHeight="true" outlineLevel="0" collapsed="false">
      <c r="A62" s="41" t="s">
        <v>114</v>
      </c>
      <c r="B62" s="42" t="s">
        <v>60</v>
      </c>
      <c r="C62" s="42" t="s">
        <v>60</v>
      </c>
      <c r="D62" s="42" t="s">
        <v>60</v>
      </c>
      <c r="E62" s="42" t="n">
        <v>4.21401523049624</v>
      </c>
      <c r="F62" s="42" t="n">
        <v>2.2147967262878</v>
      </c>
      <c r="G62" s="42" t="n">
        <v>10</v>
      </c>
      <c r="H62" s="42" t="n">
        <v>10</v>
      </c>
      <c r="I62" s="42" t="n">
        <v>7.5</v>
      </c>
      <c r="J62" s="42" t="n">
        <v>10</v>
      </c>
      <c r="K62" s="42" t="n">
        <v>10</v>
      </c>
      <c r="L62" s="42" t="n">
        <v>9.5</v>
      </c>
      <c r="M62" s="42" t="s">
        <v>60</v>
      </c>
      <c r="N62" s="42" t="s">
        <v>60</v>
      </c>
      <c r="O62" s="47" t="s">
        <v>60</v>
      </c>
      <c r="P62" s="47" t="s">
        <v>60</v>
      </c>
      <c r="Q62" s="47" t="s">
        <v>60</v>
      </c>
      <c r="R62" s="47" t="s">
        <v>60</v>
      </c>
      <c r="S62" s="42" t="n">
        <v>5.8573983631439</v>
      </c>
      <c r="T62" s="42" t="n">
        <v>10</v>
      </c>
      <c r="U62" s="42" t="n">
        <v>10</v>
      </c>
      <c r="V62" s="42" t="s">
        <v>60</v>
      </c>
      <c r="W62" s="42" t="n">
        <v>10</v>
      </c>
      <c r="X62" s="42" t="s">
        <v>60</v>
      </c>
      <c r="Y62" s="42" t="s">
        <v>60</v>
      </c>
      <c r="Z62" s="42" t="s">
        <v>60</v>
      </c>
      <c r="AA62" s="42" t="s">
        <v>60</v>
      </c>
      <c r="AB62" s="42" t="s">
        <v>60</v>
      </c>
      <c r="AC62" s="42" t="s">
        <v>60</v>
      </c>
      <c r="AD62" s="42" t="s">
        <v>60</v>
      </c>
      <c r="AE62" s="42" t="s">
        <v>60</v>
      </c>
      <c r="AF62" s="42" t="s">
        <v>60</v>
      </c>
      <c r="AG62" s="42" t="s">
        <v>60</v>
      </c>
      <c r="AH62" s="42" t="s">
        <v>60</v>
      </c>
      <c r="AI62" s="42" t="s">
        <v>60</v>
      </c>
      <c r="AJ62" s="42" t="s">
        <v>60</v>
      </c>
      <c r="AK62" s="42" t="s">
        <v>60</v>
      </c>
      <c r="AL62" s="42" t="n">
        <v>10</v>
      </c>
      <c r="AM62" s="47" t="n">
        <v>6.33333333333333</v>
      </c>
      <c r="AN62" s="47" t="n">
        <v>6.5</v>
      </c>
      <c r="AO62" s="47" t="s">
        <v>60</v>
      </c>
      <c r="AP62" s="47" t="s">
        <v>60</v>
      </c>
      <c r="AQ62" s="47" t="s">
        <v>60</v>
      </c>
      <c r="AR62" s="47" t="s">
        <v>60</v>
      </c>
      <c r="AS62" s="42" t="n">
        <v>7.61111111111111</v>
      </c>
      <c r="AT62" s="42" t="s">
        <v>60</v>
      </c>
      <c r="AU62" s="42" t="s">
        <v>60</v>
      </c>
      <c r="AV62" s="42" t="s">
        <v>60</v>
      </c>
      <c r="AW62" s="42" t="n">
        <v>0</v>
      </c>
      <c r="AX62" s="42" t="n">
        <v>10</v>
      </c>
      <c r="AY62" s="42" t="n">
        <v>5</v>
      </c>
      <c r="AZ62" s="42" t="s">
        <v>60</v>
      </c>
      <c r="BA62" s="71" t="n">
        <v>5</v>
      </c>
      <c r="BB62" s="43" t="n">
        <f aca="false">AVERAGE(Table278572[[#This Row],[RULE OF LAW]],Table278572[[#This Row],[SECURITY &amp; SAFETY]],Table278572[[#This Row],[PERSONAL FREEDOM (minus Security &amp;Safety and Rule of Law)]],Table278572[[#This Row],[PERSONAL FREEDOM (minus Security &amp;Safety and Rule of Law)]])</f>
        <v>6.28637191692855</v>
      </c>
      <c r="BC62" s="44" t="n">
        <v>5.98</v>
      </c>
      <c r="BD62" s="45" t="n">
        <f aca="false">AVERAGE(Table278572[[#This Row],[PERSONAL FREEDOM]:[ECONOMIC FREEDOM]])</f>
        <v>6.13318595846428</v>
      </c>
      <c r="BE62" s="61" t="n">
        <f aca="false">RANK(BF62,$BF$2:$BF$160)</f>
        <v>126</v>
      </c>
      <c r="BF62" s="72" t="n">
        <f aca="false">ROUND(BD62, 2)</f>
        <v>6.13</v>
      </c>
      <c r="BG62" s="73" t="n">
        <f aca="false">Table278572[[#This Row],[1 Rule of Law]]</f>
        <v>4.21401523049624</v>
      </c>
      <c r="BH62" s="73" t="n">
        <f aca="false">Table278572[[#This Row],[2 Security &amp; Safety]]</f>
        <v>5.8573983631439</v>
      </c>
      <c r="BI62" s="73" t="n">
        <f aca="false">AVERAGE(AS62,W62,AK62,BA62,Z62)</f>
        <v>7.53703703703704</v>
      </c>
    </row>
    <row r="63" customFormat="false" ht="15" hidden="false" customHeight="true" outlineLevel="0" collapsed="false">
      <c r="A63" s="41" t="s">
        <v>115</v>
      </c>
      <c r="B63" s="42" t="s">
        <v>60</v>
      </c>
      <c r="C63" s="42" t="s">
        <v>60</v>
      </c>
      <c r="D63" s="42" t="s">
        <v>60</v>
      </c>
      <c r="E63" s="42" t="n">
        <v>3.29720209007959</v>
      </c>
      <c r="F63" s="42" t="n">
        <v>5.93551901403452</v>
      </c>
      <c r="G63" s="42" t="n">
        <v>5</v>
      </c>
      <c r="H63" s="42" t="n">
        <v>10</v>
      </c>
      <c r="I63" s="42" t="n">
        <v>5</v>
      </c>
      <c r="J63" s="42" t="n">
        <v>10</v>
      </c>
      <c r="K63" s="42" t="n">
        <v>10</v>
      </c>
      <c r="L63" s="42" t="n">
        <v>8</v>
      </c>
      <c r="M63" s="42" t="n">
        <v>10</v>
      </c>
      <c r="N63" s="42" t="n">
        <v>10</v>
      </c>
      <c r="O63" s="47" t="n">
        <v>5</v>
      </c>
      <c r="P63" s="47" t="n">
        <v>5</v>
      </c>
      <c r="Q63" s="47" t="n">
        <v>5</v>
      </c>
      <c r="R63" s="47" t="n">
        <v>8.33333333333333</v>
      </c>
      <c r="S63" s="42" t="n">
        <v>7.42295078245595</v>
      </c>
      <c r="T63" s="42" t="n">
        <v>10</v>
      </c>
      <c r="U63" s="42" t="n">
        <v>10</v>
      </c>
      <c r="V63" s="42" t="n">
        <v>10</v>
      </c>
      <c r="W63" s="42" t="n">
        <v>10</v>
      </c>
      <c r="X63" s="42" t="n">
        <v>10</v>
      </c>
      <c r="Y63" s="42" t="n">
        <v>10</v>
      </c>
      <c r="Z63" s="42" t="n">
        <v>10</v>
      </c>
      <c r="AA63" s="42" t="n">
        <v>10</v>
      </c>
      <c r="AB63" s="42" t="n">
        <v>10</v>
      </c>
      <c r="AC63" s="42" t="n">
        <v>10</v>
      </c>
      <c r="AD63" s="42" t="n">
        <v>10</v>
      </c>
      <c r="AE63" s="42" t="n">
        <v>10</v>
      </c>
      <c r="AF63" s="42" t="n">
        <v>10</v>
      </c>
      <c r="AG63" s="42" t="n">
        <v>10</v>
      </c>
      <c r="AH63" s="42" t="n">
        <v>10</v>
      </c>
      <c r="AI63" s="42" t="n">
        <v>2.5</v>
      </c>
      <c r="AJ63" s="42" t="n">
        <v>7.5</v>
      </c>
      <c r="AK63" s="42" t="n">
        <v>9.375</v>
      </c>
      <c r="AL63" s="42" t="n">
        <v>10</v>
      </c>
      <c r="AM63" s="47" t="n">
        <v>5</v>
      </c>
      <c r="AN63" s="47" t="n">
        <v>5.75</v>
      </c>
      <c r="AO63" s="47" t="n">
        <v>10</v>
      </c>
      <c r="AP63" s="47" t="n">
        <v>10</v>
      </c>
      <c r="AQ63" s="47" t="n">
        <v>10</v>
      </c>
      <c r="AR63" s="47" t="n">
        <v>10</v>
      </c>
      <c r="AS63" s="42" t="n">
        <v>8.15</v>
      </c>
      <c r="AT63" s="42" t="n">
        <v>5</v>
      </c>
      <c r="AU63" s="42" t="n">
        <v>10</v>
      </c>
      <c r="AV63" s="42" t="n">
        <v>7.5</v>
      </c>
      <c r="AW63" s="42" t="n">
        <v>10</v>
      </c>
      <c r="AX63" s="42" t="n">
        <v>10</v>
      </c>
      <c r="AY63" s="42" t="n">
        <v>10</v>
      </c>
      <c r="AZ63" s="42" t="n">
        <v>10</v>
      </c>
      <c r="BA63" s="71" t="n">
        <v>9.16666666666667</v>
      </c>
      <c r="BB63" s="43" t="n">
        <f aca="false">AVERAGE(Table278572[[#This Row],[RULE OF LAW]],Table278572[[#This Row],[SECURITY &amp; SAFETY]],Table278572[[#This Row],[PERSONAL FREEDOM (minus Security &amp;Safety and Rule of Law)]],Table278572[[#This Row],[PERSONAL FREEDOM (minus Security &amp;Safety and Rule of Law)]])</f>
        <v>7.34920488480055</v>
      </c>
      <c r="BC63" s="44" t="n">
        <v>6.99</v>
      </c>
      <c r="BD63" s="45" t="n">
        <f aca="false">AVERAGE(Table278572[[#This Row],[PERSONAL FREEDOM]:[ECONOMIC FREEDOM]])</f>
        <v>7.16960244240028</v>
      </c>
      <c r="BE63" s="61" t="n">
        <f aca="false">RANK(BF63,$BF$2:$BF$160)</f>
        <v>61</v>
      </c>
      <c r="BF63" s="72" t="n">
        <f aca="false">ROUND(BD63, 2)</f>
        <v>7.17</v>
      </c>
      <c r="BG63" s="73" t="n">
        <f aca="false">Table278572[[#This Row],[1 Rule of Law]]</f>
        <v>3.29720209007959</v>
      </c>
      <c r="BH63" s="73" t="n">
        <f aca="false">Table278572[[#This Row],[2 Security &amp; Safety]]</f>
        <v>7.42295078245595</v>
      </c>
      <c r="BI63" s="73" t="n">
        <f aca="false">AVERAGE(AS63,W63,AK63,BA63,Z63)</f>
        <v>9.33833333333333</v>
      </c>
    </row>
    <row r="64" customFormat="false" ht="15" hidden="false" customHeight="true" outlineLevel="0" collapsed="false">
      <c r="A64" s="41" t="s">
        <v>116</v>
      </c>
      <c r="B64" s="42" t="n">
        <v>3.52662702172802</v>
      </c>
      <c r="C64" s="42" t="n">
        <v>4.50930758169593</v>
      </c>
      <c r="D64" s="42" t="n">
        <v>2.07215573889843</v>
      </c>
      <c r="E64" s="42" t="n">
        <v>3.36936344744079</v>
      </c>
      <c r="F64" s="42" t="n">
        <v>0</v>
      </c>
      <c r="G64" s="42" t="n">
        <v>5</v>
      </c>
      <c r="H64" s="42" t="n">
        <v>10</v>
      </c>
      <c r="I64" s="42" t="n">
        <v>7.5</v>
      </c>
      <c r="J64" s="42" t="n">
        <v>10</v>
      </c>
      <c r="K64" s="42" t="n">
        <v>9.97487967363672</v>
      </c>
      <c r="L64" s="42" t="n">
        <v>8.49497593472734</v>
      </c>
      <c r="M64" s="42" t="n">
        <v>10</v>
      </c>
      <c r="N64" s="42" t="n">
        <v>10</v>
      </c>
      <c r="O64" s="47" t="n">
        <v>5</v>
      </c>
      <c r="P64" s="47" t="n">
        <v>5</v>
      </c>
      <c r="Q64" s="47" t="n">
        <v>5</v>
      </c>
      <c r="R64" s="47" t="n">
        <v>8.33333333333333</v>
      </c>
      <c r="S64" s="42" t="n">
        <v>5.60943642268689</v>
      </c>
      <c r="T64" s="42" t="n">
        <v>5</v>
      </c>
      <c r="U64" s="42" t="n">
        <v>10</v>
      </c>
      <c r="V64" s="42" t="n">
        <v>5</v>
      </c>
      <c r="W64" s="42" t="n">
        <v>6.66666666666667</v>
      </c>
      <c r="X64" s="42" t="n">
        <v>5</v>
      </c>
      <c r="Y64" s="42" t="n">
        <v>7.5</v>
      </c>
      <c r="Z64" s="42" t="n">
        <v>6.25</v>
      </c>
      <c r="AA64" s="42" t="n">
        <v>7.5</v>
      </c>
      <c r="AB64" s="42" t="n">
        <v>7.5</v>
      </c>
      <c r="AC64" s="42" t="n">
        <v>7.5</v>
      </c>
      <c r="AD64" s="42" t="n">
        <v>7.5</v>
      </c>
      <c r="AE64" s="42" t="n">
        <v>7.5</v>
      </c>
      <c r="AF64" s="42" t="n">
        <v>7.5</v>
      </c>
      <c r="AG64" s="42" t="n">
        <v>5</v>
      </c>
      <c r="AH64" s="42" t="n">
        <v>5</v>
      </c>
      <c r="AI64" s="42" t="n">
        <v>5</v>
      </c>
      <c r="AJ64" s="42" t="n">
        <v>5</v>
      </c>
      <c r="AK64" s="42" t="n">
        <v>6.875</v>
      </c>
      <c r="AL64" s="42" t="n">
        <v>10</v>
      </c>
      <c r="AM64" s="47" t="n">
        <v>3.66666666666667</v>
      </c>
      <c r="AN64" s="47" t="n">
        <v>1.5</v>
      </c>
      <c r="AO64" s="47" t="n">
        <v>7.5</v>
      </c>
      <c r="AP64" s="47" t="n">
        <v>7.5</v>
      </c>
      <c r="AQ64" s="47" t="n">
        <v>7.5</v>
      </c>
      <c r="AR64" s="47" t="n">
        <v>7.5</v>
      </c>
      <c r="AS64" s="42" t="n">
        <v>6.03333333333333</v>
      </c>
      <c r="AT64" s="42" t="n">
        <v>10</v>
      </c>
      <c r="AU64" s="42" t="n">
        <v>10</v>
      </c>
      <c r="AV64" s="42" t="n">
        <v>10</v>
      </c>
      <c r="AW64" s="42" t="n">
        <v>10</v>
      </c>
      <c r="AX64" s="42" t="n">
        <v>10</v>
      </c>
      <c r="AY64" s="42" t="n">
        <v>10</v>
      </c>
      <c r="AZ64" s="42" t="n">
        <v>10</v>
      </c>
      <c r="BA64" s="71" t="n">
        <v>10</v>
      </c>
      <c r="BB64" s="43" t="n">
        <f aca="false">AVERAGE(Table278572[[#This Row],[RULE OF LAW]],Table278572[[#This Row],[SECURITY &amp; SAFETY]],Table278572[[#This Row],[PERSONAL FREEDOM (minus Security &amp;Safety and Rule of Law)]],Table278572[[#This Row],[PERSONAL FREEDOM (minus Security &amp;Safety and Rule of Law)]])</f>
        <v>5.82719996753192</v>
      </c>
      <c r="BC64" s="44" t="n">
        <v>7.24</v>
      </c>
      <c r="BD64" s="45" t="n">
        <f aca="false">AVERAGE(Table278572[[#This Row],[PERSONAL FREEDOM]:[ECONOMIC FREEDOM]])</f>
        <v>6.53359998376596</v>
      </c>
      <c r="BE64" s="61" t="n">
        <f aca="false">RANK(BF64,$BF$2:$BF$160)</f>
        <v>101</v>
      </c>
      <c r="BF64" s="72" t="n">
        <f aca="false">ROUND(BD64, 2)</f>
        <v>6.53</v>
      </c>
      <c r="BG64" s="73" t="n">
        <f aca="false">Table278572[[#This Row],[1 Rule of Law]]</f>
        <v>3.36936344744079</v>
      </c>
      <c r="BH64" s="73" t="n">
        <f aca="false">Table278572[[#This Row],[2 Security &amp; Safety]]</f>
        <v>5.60943642268689</v>
      </c>
      <c r="BI64" s="73" t="n">
        <f aca="false">AVERAGE(AS64,W64,AK64,BA64,Z64)</f>
        <v>7.165</v>
      </c>
    </row>
    <row r="65" customFormat="false" ht="15" hidden="false" customHeight="true" outlineLevel="0" collapsed="false">
      <c r="A65" s="41" t="s">
        <v>229</v>
      </c>
      <c r="B65" s="42" t="n">
        <v>7.86247278601172</v>
      </c>
      <c r="C65" s="42" t="n">
        <v>7.58219637881711</v>
      </c>
      <c r="D65" s="42" t="n">
        <v>7.94532858632966</v>
      </c>
      <c r="E65" s="42" t="n">
        <v>7.79666591705283</v>
      </c>
      <c r="F65" s="42" t="n">
        <v>9.64855377495051</v>
      </c>
      <c r="G65" s="42" t="s">
        <v>60</v>
      </c>
      <c r="H65" s="42" t="n">
        <v>10</v>
      </c>
      <c r="I65" s="42" t="s">
        <v>60</v>
      </c>
      <c r="J65" s="42" t="n">
        <v>10</v>
      </c>
      <c r="K65" s="42" t="n">
        <v>10</v>
      </c>
      <c r="L65" s="42" t="n">
        <v>10</v>
      </c>
      <c r="M65" s="42" t="n">
        <v>10</v>
      </c>
      <c r="N65" s="42" t="n">
        <v>7.5</v>
      </c>
      <c r="O65" s="47" t="n">
        <v>5</v>
      </c>
      <c r="P65" s="47" t="n">
        <v>10</v>
      </c>
      <c r="Q65" s="47" t="n">
        <v>7.5</v>
      </c>
      <c r="R65" s="47" t="n">
        <v>8.33333333333333</v>
      </c>
      <c r="S65" s="42" t="n">
        <v>9.32729570276128</v>
      </c>
      <c r="T65" s="42" t="s">
        <v>60</v>
      </c>
      <c r="U65" s="42" t="s">
        <v>60</v>
      </c>
      <c r="V65" s="42" t="n">
        <v>10</v>
      </c>
      <c r="W65" s="42" t="n">
        <v>10</v>
      </c>
      <c r="X65" s="42" t="n">
        <v>10</v>
      </c>
      <c r="Y65" s="42" t="n">
        <v>10</v>
      </c>
      <c r="Z65" s="42" t="n">
        <v>10</v>
      </c>
      <c r="AA65" s="42" t="n">
        <v>10</v>
      </c>
      <c r="AB65" s="42" t="n">
        <v>10</v>
      </c>
      <c r="AC65" s="42" t="n">
        <v>7.5</v>
      </c>
      <c r="AD65" s="42" t="n">
        <v>10</v>
      </c>
      <c r="AE65" s="42" t="n">
        <v>10</v>
      </c>
      <c r="AF65" s="42" t="n">
        <v>9.16666666666667</v>
      </c>
      <c r="AG65" s="42" t="n">
        <v>10</v>
      </c>
      <c r="AH65" s="42" t="n">
        <v>10</v>
      </c>
      <c r="AI65" s="42" t="n">
        <v>10</v>
      </c>
      <c r="AJ65" s="42" t="n">
        <v>10</v>
      </c>
      <c r="AK65" s="42" t="n">
        <v>9.79166666666667</v>
      </c>
      <c r="AL65" s="42" t="n">
        <v>10</v>
      </c>
      <c r="AM65" s="47" t="n">
        <v>5.66666666666667</v>
      </c>
      <c r="AN65" s="47" t="n">
        <v>5.5</v>
      </c>
      <c r="AO65" s="47" t="n">
        <v>10</v>
      </c>
      <c r="AP65" s="47" t="n">
        <v>10</v>
      </c>
      <c r="AQ65" s="47" t="n">
        <v>10</v>
      </c>
      <c r="AR65" s="47" t="n">
        <v>10</v>
      </c>
      <c r="AS65" s="42" t="n">
        <v>8.23333333333333</v>
      </c>
      <c r="AT65" s="42" t="n">
        <v>10</v>
      </c>
      <c r="AU65" s="42" t="n">
        <v>10</v>
      </c>
      <c r="AV65" s="42" t="n">
        <v>10</v>
      </c>
      <c r="AW65" s="42" t="s">
        <v>60</v>
      </c>
      <c r="AX65" s="42" t="s">
        <v>60</v>
      </c>
      <c r="AY65" s="42" t="s">
        <v>60</v>
      </c>
      <c r="AZ65" s="42" t="n">
        <v>10</v>
      </c>
      <c r="BA65" s="71" t="n">
        <v>10</v>
      </c>
      <c r="BB65" s="43" t="n">
        <f aca="false">AVERAGE(Table278572[[#This Row],[RULE OF LAW]],Table278572[[#This Row],[SECURITY &amp; SAFETY]],Table278572[[#This Row],[PERSONAL FREEDOM (minus Security &amp;Safety and Rule of Law)]],Table278572[[#This Row],[PERSONAL FREEDOM (minus Security &amp;Safety and Rule of Law)]])</f>
        <v>9.08349040495353</v>
      </c>
      <c r="BC65" s="44" t="n">
        <v>9.03</v>
      </c>
      <c r="BD65" s="45" t="n">
        <f aca="false">AVERAGE(Table278572[[#This Row],[PERSONAL FREEDOM]:[ECONOMIC FREEDOM]])</f>
        <v>9.05674520247676</v>
      </c>
      <c r="BE65" s="61" t="n">
        <f aca="false">RANK(BF65,$BF$2:$BF$160)</f>
        <v>1</v>
      </c>
      <c r="BF65" s="72" t="n">
        <f aca="false">ROUND(BD65, 2)</f>
        <v>9.06</v>
      </c>
      <c r="BG65" s="73" t="n">
        <f aca="false">Table278572[[#This Row],[1 Rule of Law]]</f>
        <v>7.79666591705283</v>
      </c>
      <c r="BH65" s="73" t="n">
        <f aca="false">Table278572[[#This Row],[2 Security &amp; Safety]]</f>
        <v>9.32729570276128</v>
      </c>
      <c r="BI65" s="73" t="n">
        <f aca="false">AVERAGE(AS65,W65,AK65,BA65,Z65)</f>
        <v>9.605</v>
      </c>
    </row>
    <row r="66" customFormat="false" ht="15" hidden="false" customHeight="true" outlineLevel="0" collapsed="false">
      <c r="A66" s="41" t="s">
        <v>118</v>
      </c>
      <c r="B66" s="42" t="n">
        <v>7.19173325867424</v>
      </c>
      <c r="C66" s="42" t="n">
        <v>5.32095249757111</v>
      </c>
      <c r="D66" s="42" t="n">
        <v>5.50791008422361</v>
      </c>
      <c r="E66" s="42" t="n">
        <v>6.00686528015632</v>
      </c>
      <c r="F66" s="42" t="n">
        <v>8.93371258585619</v>
      </c>
      <c r="G66" s="42" t="n">
        <v>10</v>
      </c>
      <c r="H66" s="42" t="n">
        <v>10</v>
      </c>
      <c r="I66" s="42" t="n">
        <v>7.5</v>
      </c>
      <c r="J66" s="42" t="n">
        <v>10</v>
      </c>
      <c r="K66" s="42" t="n">
        <v>10</v>
      </c>
      <c r="L66" s="42" t="n">
        <v>9.5</v>
      </c>
      <c r="M66" s="42" t="n">
        <v>10</v>
      </c>
      <c r="N66" s="42" t="n">
        <v>10</v>
      </c>
      <c r="O66" s="47" t="s">
        <v>60</v>
      </c>
      <c r="P66" s="47" t="s">
        <v>60</v>
      </c>
      <c r="Q66" s="47" t="s">
        <v>60</v>
      </c>
      <c r="R66" s="47" t="n">
        <v>10</v>
      </c>
      <c r="S66" s="42" t="n">
        <v>9.4779041952854</v>
      </c>
      <c r="T66" s="42" t="n">
        <v>10</v>
      </c>
      <c r="U66" s="42" t="n">
        <v>10</v>
      </c>
      <c r="V66" s="42" t="n">
        <v>10</v>
      </c>
      <c r="W66" s="42" t="n">
        <v>10</v>
      </c>
      <c r="X66" s="42" t="n">
        <v>10</v>
      </c>
      <c r="Y66" s="42" t="n">
        <v>7.5</v>
      </c>
      <c r="Z66" s="42" t="n">
        <v>8.75</v>
      </c>
      <c r="AA66" s="42" t="n">
        <v>10</v>
      </c>
      <c r="AB66" s="42" t="n">
        <v>10</v>
      </c>
      <c r="AC66" s="42" t="n">
        <v>7.5</v>
      </c>
      <c r="AD66" s="42" t="n">
        <v>7.5</v>
      </c>
      <c r="AE66" s="42" t="n">
        <v>7.5</v>
      </c>
      <c r="AF66" s="42" t="n">
        <v>7.5</v>
      </c>
      <c r="AG66" s="42" t="n">
        <v>10</v>
      </c>
      <c r="AH66" s="42" t="n">
        <v>10</v>
      </c>
      <c r="AI66" s="42" t="n">
        <v>10</v>
      </c>
      <c r="AJ66" s="42" t="n">
        <v>10</v>
      </c>
      <c r="AK66" s="42" t="n">
        <v>9.375</v>
      </c>
      <c r="AL66" s="42" t="n">
        <v>10</v>
      </c>
      <c r="AM66" s="47" t="n">
        <v>6.33333333333333</v>
      </c>
      <c r="AN66" s="47" t="n">
        <v>6.5</v>
      </c>
      <c r="AO66" s="47" t="n">
        <v>10</v>
      </c>
      <c r="AP66" s="47" t="n">
        <v>10</v>
      </c>
      <c r="AQ66" s="47" t="n">
        <v>10</v>
      </c>
      <c r="AR66" s="47" t="n">
        <v>10</v>
      </c>
      <c r="AS66" s="42" t="n">
        <v>8.56666666666667</v>
      </c>
      <c r="AT66" s="42" t="n">
        <v>10</v>
      </c>
      <c r="AU66" s="42" t="n">
        <v>10</v>
      </c>
      <c r="AV66" s="42" t="n">
        <v>10</v>
      </c>
      <c r="AW66" s="42" t="n">
        <v>10</v>
      </c>
      <c r="AX66" s="42" t="n">
        <v>10</v>
      </c>
      <c r="AY66" s="42" t="n">
        <v>10</v>
      </c>
      <c r="AZ66" s="42" t="n">
        <v>10</v>
      </c>
      <c r="BA66" s="71" t="n">
        <v>10</v>
      </c>
      <c r="BB66" s="43" t="n">
        <f aca="false">AVERAGE(Table278572[[#This Row],[RULE OF LAW]],Table278572[[#This Row],[SECURITY &amp; SAFETY]],Table278572[[#This Row],[PERSONAL FREEDOM (minus Security &amp;Safety and Rule of Law)]],Table278572[[#This Row],[PERSONAL FREEDOM (minus Security &amp;Safety and Rule of Law)]])</f>
        <v>8.54035903552709</v>
      </c>
      <c r="BC66" s="44" t="n">
        <v>7.3</v>
      </c>
      <c r="BD66" s="45" t="n">
        <f aca="false">AVERAGE(Table278572[[#This Row],[PERSONAL FREEDOM]:[ECONOMIC FREEDOM]])</f>
        <v>7.92017951776355</v>
      </c>
      <c r="BE66" s="61" t="n">
        <f aca="false">RANK(BF66,$BF$2:$BF$160)</f>
        <v>37</v>
      </c>
      <c r="BF66" s="72" t="n">
        <f aca="false">ROUND(BD66, 2)</f>
        <v>7.92</v>
      </c>
      <c r="BG66" s="73" t="n">
        <f aca="false">Table278572[[#This Row],[1 Rule of Law]]</f>
        <v>6.00686528015632</v>
      </c>
      <c r="BH66" s="73" t="n">
        <f aca="false">Table278572[[#This Row],[2 Security &amp; Safety]]</f>
        <v>9.4779041952854</v>
      </c>
      <c r="BI66" s="73" t="n">
        <f aca="false">AVERAGE(AS66,W66,AK66,BA66,Z66)</f>
        <v>9.33833333333333</v>
      </c>
    </row>
    <row r="67" customFormat="false" ht="15" hidden="false" customHeight="true" outlineLevel="0" collapsed="false">
      <c r="A67" s="41" t="s">
        <v>119</v>
      </c>
      <c r="B67" s="42" t="s">
        <v>60</v>
      </c>
      <c r="C67" s="42" t="s">
        <v>60</v>
      </c>
      <c r="D67" s="42" t="s">
        <v>60</v>
      </c>
      <c r="E67" s="42" t="n">
        <v>7.76829354306889</v>
      </c>
      <c r="F67" s="42" t="n">
        <v>9.87796152026884</v>
      </c>
      <c r="G67" s="42" t="n">
        <v>10</v>
      </c>
      <c r="H67" s="42" t="n">
        <v>10</v>
      </c>
      <c r="I67" s="42" t="n">
        <v>10</v>
      </c>
      <c r="J67" s="42" t="n">
        <v>10</v>
      </c>
      <c r="K67" s="42" t="n">
        <v>10</v>
      </c>
      <c r="L67" s="42" t="n">
        <v>10</v>
      </c>
      <c r="M67" s="42" t="n">
        <v>10</v>
      </c>
      <c r="N67" s="42" t="n">
        <v>10</v>
      </c>
      <c r="O67" s="47" t="n">
        <v>10</v>
      </c>
      <c r="P67" s="47" t="n">
        <v>10</v>
      </c>
      <c r="Q67" s="47" t="n">
        <v>10</v>
      </c>
      <c r="R67" s="47" t="n">
        <v>10</v>
      </c>
      <c r="S67" s="42" t="n">
        <v>9.95932050675628</v>
      </c>
      <c r="T67" s="42" t="n">
        <v>10</v>
      </c>
      <c r="U67" s="42" t="n">
        <v>10</v>
      </c>
      <c r="V67" s="42" t="n">
        <v>10</v>
      </c>
      <c r="W67" s="42" t="n">
        <v>10</v>
      </c>
      <c r="X67" s="42" t="n">
        <v>10</v>
      </c>
      <c r="Y67" s="42" t="n">
        <v>10</v>
      </c>
      <c r="Z67" s="42" t="n">
        <v>10</v>
      </c>
      <c r="AA67" s="42" t="n">
        <v>10</v>
      </c>
      <c r="AB67" s="42" t="n">
        <v>10</v>
      </c>
      <c r="AC67" s="42" t="n">
        <v>10</v>
      </c>
      <c r="AD67" s="42" t="n">
        <v>10</v>
      </c>
      <c r="AE67" s="42" t="n">
        <v>10</v>
      </c>
      <c r="AF67" s="42" t="n">
        <v>10</v>
      </c>
      <c r="AG67" s="42" t="n">
        <v>10</v>
      </c>
      <c r="AH67" s="42" t="n">
        <v>10</v>
      </c>
      <c r="AI67" s="42" t="n">
        <v>10</v>
      </c>
      <c r="AJ67" s="42" t="n">
        <v>10</v>
      </c>
      <c r="AK67" s="42" t="n">
        <v>10</v>
      </c>
      <c r="AL67" s="42" t="n">
        <v>10</v>
      </c>
      <c r="AM67" s="47" t="n">
        <v>8.66666666666667</v>
      </c>
      <c r="AN67" s="47" t="n">
        <v>8.5</v>
      </c>
      <c r="AO67" s="47" t="n">
        <v>10</v>
      </c>
      <c r="AP67" s="47" t="n">
        <v>10</v>
      </c>
      <c r="AQ67" s="47" t="n">
        <v>10</v>
      </c>
      <c r="AR67" s="47" t="n">
        <v>10</v>
      </c>
      <c r="AS67" s="42" t="n">
        <v>9.43333333333333</v>
      </c>
      <c r="AT67" s="42" t="n">
        <v>10</v>
      </c>
      <c r="AU67" s="42" t="n">
        <v>10</v>
      </c>
      <c r="AV67" s="42" t="n">
        <v>10</v>
      </c>
      <c r="AW67" s="42" t="n">
        <v>10</v>
      </c>
      <c r="AX67" s="42" t="n">
        <v>10</v>
      </c>
      <c r="AY67" s="42" t="n">
        <v>10</v>
      </c>
      <c r="AZ67" s="42" t="n">
        <v>10</v>
      </c>
      <c r="BA67" s="71" t="n">
        <v>10</v>
      </c>
      <c r="BB67" s="43" t="n">
        <f aca="false">AVERAGE(Table278572[[#This Row],[RULE OF LAW]],Table278572[[#This Row],[SECURITY &amp; SAFETY]],Table278572[[#This Row],[PERSONAL FREEDOM (minus Security &amp;Safety and Rule of Law)]],Table278572[[#This Row],[PERSONAL FREEDOM (minus Security &amp;Safety and Rule of Law)]])</f>
        <v>9.37523684578963</v>
      </c>
      <c r="BC67" s="44" t="n">
        <v>7.06</v>
      </c>
      <c r="BD67" s="45" t="n">
        <f aca="false">AVERAGE(Table278572[[#This Row],[PERSONAL FREEDOM]:[ECONOMIC FREEDOM]])</f>
        <v>8.21761842289481</v>
      </c>
      <c r="BE67" s="61" t="n">
        <f aca="false">RANK(BF67,$BF$2:$BF$160)</f>
        <v>25</v>
      </c>
      <c r="BF67" s="72" t="n">
        <f aca="false">ROUND(BD67, 2)</f>
        <v>8.22</v>
      </c>
      <c r="BG67" s="73" t="n">
        <f aca="false">Table278572[[#This Row],[1 Rule of Law]]</f>
        <v>7.76829354306889</v>
      </c>
      <c r="BH67" s="73" t="n">
        <f aca="false">Table278572[[#This Row],[2 Security &amp; Safety]]</f>
        <v>9.95932050675628</v>
      </c>
      <c r="BI67" s="73" t="n">
        <f aca="false">AVERAGE(AS67,W67,AK67,BA67,Z67)</f>
        <v>9.88666666666667</v>
      </c>
    </row>
    <row r="68" customFormat="false" ht="15" hidden="false" customHeight="true" outlineLevel="0" collapsed="false">
      <c r="A68" s="41" t="s">
        <v>120</v>
      </c>
      <c r="B68" s="42" t="n">
        <v>4.29159189135709</v>
      </c>
      <c r="C68" s="42" t="n">
        <v>4.16221132035742</v>
      </c>
      <c r="D68" s="42" t="n">
        <v>4.69539390863712</v>
      </c>
      <c r="E68" s="42" t="n">
        <v>4.38306570678388</v>
      </c>
      <c r="F68" s="42" t="n">
        <v>8.66332128615068</v>
      </c>
      <c r="G68" s="42" t="n">
        <v>0</v>
      </c>
      <c r="H68" s="42" t="n">
        <v>9.89037217083104</v>
      </c>
      <c r="I68" s="42" t="n">
        <v>5</v>
      </c>
      <c r="J68" s="42" t="n">
        <v>9.87441694686748</v>
      </c>
      <c r="K68" s="42" t="n">
        <v>9.88018141488012</v>
      </c>
      <c r="L68" s="42" t="n">
        <v>6.92899410651573</v>
      </c>
      <c r="M68" s="42" t="n">
        <v>10</v>
      </c>
      <c r="N68" s="42" t="n">
        <v>5</v>
      </c>
      <c r="O68" s="47" t="n">
        <v>5</v>
      </c>
      <c r="P68" s="47" t="n">
        <v>5</v>
      </c>
      <c r="Q68" s="47" t="n">
        <v>5</v>
      </c>
      <c r="R68" s="47" t="n">
        <v>6.66666666666667</v>
      </c>
      <c r="S68" s="42" t="n">
        <v>7.41966068644436</v>
      </c>
      <c r="T68" s="42" t="n">
        <v>5</v>
      </c>
      <c r="U68" s="42" t="n">
        <v>10</v>
      </c>
      <c r="V68" s="42" t="n">
        <v>10</v>
      </c>
      <c r="W68" s="42" t="n">
        <v>8.33333333333333</v>
      </c>
      <c r="X68" s="42" t="n">
        <v>10</v>
      </c>
      <c r="Y68" s="42" t="n">
        <v>10</v>
      </c>
      <c r="Z68" s="42" t="n">
        <v>10</v>
      </c>
      <c r="AA68" s="42" t="n">
        <v>10</v>
      </c>
      <c r="AB68" s="42" t="n">
        <v>10</v>
      </c>
      <c r="AC68" s="42" t="n">
        <v>10</v>
      </c>
      <c r="AD68" s="42" t="n">
        <v>10</v>
      </c>
      <c r="AE68" s="42" t="n">
        <v>10</v>
      </c>
      <c r="AF68" s="42" t="n">
        <v>10</v>
      </c>
      <c r="AG68" s="42" t="n">
        <v>10</v>
      </c>
      <c r="AH68" s="42" t="n">
        <v>7.5</v>
      </c>
      <c r="AI68" s="42" t="n">
        <v>10</v>
      </c>
      <c r="AJ68" s="42" t="n">
        <v>9.16666666666667</v>
      </c>
      <c r="AK68" s="42" t="n">
        <v>9.79166666666667</v>
      </c>
      <c r="AL68" s="42" t="n">
        <v>9.84559460680428</v>
      </c>
      <c r="AM68" s="47" t="n">
        <v>6.33333333333333</v>
      </c>
      <c r="AN68" s="47" t="n">
        <v>5</v>
      </c>
      <c r="AO68" s="47" t="n">
        <v>7.5</v>
      </c>
      <c r="AP68" s="47" t="n">
        <v>5</v>
      </c>
      <c r="AQ68" s="47" t="n">
        <v>6.25</v>
      </c>
      <c r="AR68" s="47" t="n">
        <v>10</v>
      </c>
      <c r="AS68" s="42" t="n">
        <v>7.48578558802752</v>
      </c>
      <c r="AT68" s="42" t="n">
        <v>5</v>
      </c>
      <c r="AU68" s="42" t="n">
        <v>5</v>
      </c>
      <c r="AV68" s="42" t="n">
        <v>5</v>
      </c>
      <c r="AW68" s="42" t="n">
        <v>0</v>
      </c>
      <c r="AX68" s="42" t="n">
        <v>10</v>
      </c>
      <c r="AY68" s="42" t="n">
        <v>5</v>
      </c>
      <c r="AZ68" s="42" t="n">
        <v>5</v>
      </c>
      <c r="BA68" s="71" t="n">
        <v>5</v>
      </c>
      <c r="BB68" s="43" t="n">
        <f aca="false">AVERAGE(Table278572[[#This Row],[RULE OF LAW]],Table278572[[#This Row],[SECURITY &amp; SAFETY]],Table278572[[#This Row],[PERSONAL FREEDOM (minus Security &amp;Safety and Rule of Law)]],Table278572[[#This Row],[PERSONAL FREEDOM (minus Security &amp;Safety and Rule of Law)]])</f>
        <v>7.01176015710981</v>
      </c>
      <c r="BC68" s="44" t="n">
        <v>6.5</v>
      </c>
      <c r="BD68" s="45" t="n">
        <f aca="false">AVERAGE(Table278572[[#This Row],[PERSONAL FREEDOM]:[ECONOMIC FREEDOM]])</f>
        <v>6.75588007855491</v>
      </c>
      <c r="BE68" s="61" t="n">
        <f aca="false">RANK(BF68,$BF$2:$BF$160)</f>
        <v>87</v>
      </c>
      <c r="BF68" s="72" t="n">
        <f aca="false">ROUND(BD68, 2)</f>
        <v>6.76</v>
      </c>
      <c r="BG68" s="73" t="n">
        <f aca="false">Table278572[[#This Row],[1 Rule of Law]]</f>
        <v>4.38306570678388</v>
      </c>
      <c r="BH68" s="73" t="n">
        <f aca="false">Table278572[[#This Row],[2 Security &amp; Safety]]</f>
        <v>7.41966068644436</v>
      </c>
      <c r="BI68" s="73" t="n">
        <f aca="false">AVERAGE(AS68,W68,AK68,BA68,Z68)</f>
        <v>8.12215711760551</v>
      </c>
    </row>
    <row r="69" customFormat="false" ht="15" hidden="false" customHeight="true" outlineLevel="0" collapsed="false">
      <c r="A69" s="41" t="s">
        <v>121</v>
      </c>
      <c r="B69" s="42" t="n">
        <v>4.07091697867325</v>
      </c>
      <c r="C69" s="42" t="n">
        <v>4.31869555614479</v>
      </c>
      <c r="D69" s="42" t="n">
        <v>3.52961501962107</v>
      </c>
      <c r="E69" s="42" t="n">
        <v>3.9730758514797</v>
      </c>
      <c r="F69" s="42" t="n">
        <v>9.7783455882628</v>
      </c>
      <c r="G69" s="42" t="n">
        <v>10</v>
      </c>
      <c r="H69" s="42" t="n">
        <v>10</v>
      </c>
      <c r="I69" s="42" t="n">
        <v>7.5</v>
      </c>
      <c r="J69" s="42" t="n">
        <v>9.97511018113665</v>
      </c>
      <c r="K69" s="42" t="n">
        <v>9.97642017160315</v>
      </c>
      <c r="L69" s="42" t="n">
        <v>9.49030607054796</v>
      </c>
      <c r="M69" s="42" t="n">
        <v>10</v>
      </c>
      <c r="N69" s="42" t="n">
        <v>7.5</v>
      </c>
      <c r="O69" s="47" t="n">
        <v>5</v>
      </c>
      <c r="P69" s="47" t="n">
        <v>5</v>
      </c>
      <c r="Q69" s="47" t="n">
        <v>5</v>
      </c>
      <c r="R69" s="47" t="n">
        <v>7.5</v>
      </c>
      <c r="S69" s="42" t="n">
        <v>8.92288388627025</v>
      </c>
      <c r="T69" s="42" t="n">
        <v>5</v>
      </c>
      <c r="U69" s="42" t="n">
        <v>10</v>
      </c>
      <c r="V69" s="42" t="n">
        <v>5</v>
      </c>
      <c r="W69" s="42" t="n">
        <v>6.66666666666667</v>
      </c>
      <c r="X69" s="42" t="n">
        <v>7.5</v>
      </c>
      <c r="Y69" s="42" t="n">
        <v>10</v>
      </c>
      <c r="Z69" s="42" t="n">
        <v>8.75</v>
      </c>
      <c r="AA69" s="42" t="n">
        <v>10</v>
      </c>
      <c r="AB69" s="42" t="n">
        <v>10</v>
      </c>
      <c r="AC69" s="42" t="n">
        <v>7.5</v>
      </c>
      <c r="AD69" s="42" t="n">
        <v>7.5</v>
      </c>
      <c r="AE69" s="42" t="n">
        <v>7.5</v>
      </c>
      <c r="AF69" s="42" t="n">
        <v>7.5</v>
      </c>
      <c r="AG69" s="42" t="n">
        <v>10</v>
      </c>
      <c r="AH69" s="42" t="n">
        <v>7.5</v>
      </c>
      <c r="AI69" s="42" t="n">
        <v>10</v>
      </c>
      <c r="AJ69" s="42" t="n">
        <v>9.16666666666667</v>
      </c>
      <c r="AK69" s="42" t="n">
        <v>9.16666666666667</v>
      </c>
      <c r="AL69" s="42" t="n">
        <v>10</v>
      </c>
      <c r="AM69" s="47" t="n">
        <v>4.66666666666667</v>
      </c>
      <c r="AN69" s="47" t="n">
        <v>5.5</v>
      </c>
      <c r="AO69" s="47" t="n">
        <v>10</v>
      </c>
      <c r="AP69" s="47" t="n">
        <v>7.5</v>
      </c>
      <c r="AQ69" s="47" t="n">
        <v>8.75</v>
      </c>
      <c r="AR69" s="47" t="n">
        <v>7.5</v>
      </c>
      <c r="AS69" s="42" t="n">
        <v>7.28333333333333</v>
      </c>
      <c r="AT69" s="42" t="n">
        <v>5</v>
      </c>
      <c r="AU69" s="42" t="n">
        <v>5</v>
      </c>
      <c r="AV69" s="42" t="n">
        <v>5</v>
      </c>
      <c r="AW69" s="42" t="n">
        <v>5</v>
      </c>
      <c r="AX69" s="42" t="n">
        <v>5</v>
      </c>
      <c r="AY69" s="42" t="n">
        <v>5</v>
      </c>
      <c r="AZ69" s="42" t="n">
        <v>5</v>
      </c>
      <c r="BA69" s="71" t="n">
        <v>5</v>
      </c>
      <c r="BB69" s="43" t="n">
        <f aca="false">AVERAGE(Table278572[[#This Row],[RULE OF LAW]],Table278572[[#This Row],[SECURITY &amp; SAFETY]],Table278572[[#This Row],[PERSONAL FREEDOM (minus Security &amp;Safety and Rule of Law)]],Table278572[[#This Row],[PERSONAL FREEDOM (minus Security &amp;Safety and Rule of Law)]])</f>
        <v>6.91065660110416</v>
      </c>
      <c r="BC69" s="44" t="n">
        <v>7.02</v>
      </c>
      <c r="BD69" s="45" t="n">
        <f aca="false">AVERAGE(Table278572[[#This Row],[PERSONAL FREEDOM]:[ECONOMIC FREEDOM]])</f>
        <v>6.96532830055208</v>
      </c>
      <c r="BE69" s="61" t="n">
        <f aca="false">RANK(BF69,$BF$2:$BF$160)</f>
        <v>72</v>
      </c>
      <c r="BF69" s="72" t="n">
        <f aca="false">ROUND(BD69, 2)</f>
        <v>6.97</v>
      </c>
      <c r="BG69" s="73" t="n">
        <f aca="false">Table278572[[#This Row],[1 Rule of Law]]</f>
        <v>3.9730758514797</v>
      </c>
      <c r="BH69" s="73" t="n">
        <f aca="false">Table278572[[#This Row],[2 Security &amp; Safety]]</f>
        <v>8.92288388627025</v>
      </c>
      <c r="BI69" s="73" t="n">
        <f aca="false">AVERAGE(AS69,W69,AK69,BA69,Z69)</f>
        <v>7.37333333333333</v>
      </c>
    </row>
    <row r="70" customFormat="false" ht="15" hidden="false" customHeight="true" outlineLevel="0" collapsed="false">
      <c r="A70" s="41" t="s">
        <v>122</v>
      </c>
      <c r="B70" s="42" t="n">
        <v>2.14293365649746</v>
      </c>
      <c r="C70" s="42" t="n">
        <v>5.56867177152217</v>
      </c>
      <c r="D70" s="42" t="n">
        <v>3.8813523349976</v>
      </c>
      <c r="E70" s="42" t="n">
        <v>3.86431925433907</v>
      </c>
      <c r="F70" s="42" t="n">
        <v>8.09109740474986</v>
      </c>
      <c r="G70" s="42" t="n">
        <v>0</v>
      </c>
      <c r="H70" s="42" t="n">
        <v>10</v>
      </c>
      <c r="I70" s="42" t="n">
        <v>2.5</v>
      </c>
      <c r="J70" s="42" t="n">
        <v>9.94454656691806</v>
      </c>
      <c r="K70" s="42" t="n">
        <v>9.984643664685</v>
      </c>
      <c r="L70" s="42" t="n">
        <v>6.48583804632061</v>
      </c>
      <c r="M70" s="42" t="n">
        <v>10</v>
      </c>
      <c r="N70" s="42" t="n">
        <v>7.5</v>
      </c>
      <c r="O70" s="47" t="n">
        <v>0</v>
      </c>
      <c r="P70" s="47" t="n">
        <v>0</v>
      </c>
      <c r="Q70" s="47" t="n">
        <v>0</v>
      </c>
      <c r="R70" s="47" t="n">
        <v>5.83333333333333</v>
      </c>
      <c r="S70" s="42" t="n">
        <v>6.8034229281346</v>
      </c>
      <c r="T70" s="42" t="n">
        <v>0</v>
      </c>
      <c r="U70" s="42" t="n">
        <v>0</v>
      </c>
      <c r="V70" s="42" t="n">
        <v>0</v>
      </c>
      <c r="W70" s="42" t="n">
        <v>0</v>
      </c>
      <c r="X70" s="42" t="n">
        <v>5</v>
      </c>
      <c r="Y70" s="42" t="n">
        <v>5</v>
      </c>
      <c r="Z70" s="42" t="n">
        <v>5</v>
      </c>
      <c r="AA70" s="42" t="n">
        <v>5</v>
      </c>
      <c r="AB70" s="42" t="n">
        <v>2.5</v>
      </c>
      <c r="AC70" s="42" t="n">
        <v>2.5</v>
      </c>
      <c r="AD70" s="42" t="n">
        <v>2.5</v>
      </c>
      <c r="AE70" s="42" t="n">
        <v>2.5</v>
      </c>
      <c r="AF70" s="42" t="n">
        <v>2.5</v>
      </c>
      <c r="AG70" s="42" t="n">
        <v>2.5</v>
      </c>
      <c r="AH70" s="42" t="n">
        <v>2.5</v>
      </c>
      <c r="AI70" s="42" t="n">
        <v>2.5</v>
      </c>
      <c r="AJ70" s="42" t="n">
        <v>2.5</v>
      </c>
      <c r="AK70" s="42" t="n">
        <v>3.125</v>
      </c>
      <c r="AL70" s="42" t="n">
        <v>10</v>
      </c>
      <c r="AM70" s="47" t="n">
        <v>0</v>
      </c>
      <c r="AN70" s="47" t="n">
        <v>1</v>
      </c>
      <c r="AO70" s="47" t="n">
        <v>5</v>
      </c>
      <c r="AP70" s="47" t="n">
        <v>2.5</v>
      </c>
      <c r="AQ70" s="47" t="n">
        <v>3.75</v>
      </c>
      <c r="AR70" s="47" t="n">
        <v>2.5</v>
      </c>
      <c r="AS70" s="42" t="n">
        <v>3.45</v>
      </c>
      <c r="AT70" s="42" t="n">
        <v>0</v>
      </c>
      <c r="AU70" s="42" t="n">
        <v>0</v>
      </c>
      <c r="AV70" s="42" t="n">
        <v>0</v>
      </c>
      <c r="AW70" s="42" t="n">
        <v>0</v>
      </c>
      <c r="AX70" s="42" t="n">
        <v>0</v>
      </c>
      <c r="AY70" s="42" t="n">
        <v>0</v>
      </c>
      <c r="AZ70" s="42" t="n">
        <v>5</v>
      </c>
      <c r="BA70" s="71" t="n">
        <v>1.66666666666667</v>
      </c>
      <c r="BB70" s="43" t="n">
        <f aca="false">AVERAGE(Table278572[[#This Row],[RULE OF LAW]],Table278572[[#This Row],[SECURITY &amp; SAFETY]],Table278572[[#This Row],[PERSONAL FREEDOM (minus Security &amp;Safety and Rule of Law)]],Table278572[[#This Row],[PERSONAL FREEDOM (minus Security &amp;Safety and Rule of Law)]])</f>
        <v>3.99110221228509</v>
      </c>
      <c r="BC70" s="44" t="n">
        <v>5.27</v>
      </c>
      <c r="BD70" s="45" t="n">
        <f aca="false">AVERAGE(Table278572[[#This Row],[PERSONAL FREEDOM]:[ECONOMIC FREEDOM]])</f>
        <v>4.63055110614254</v>
      </c>
      <c r="BE70" s="61" t="n">
        <f aca="false">RANK(BF70,$BF$2:$BF$160)</f>
        <v>157</v>
      </c>
      <c r="BF70" s="72" t="n">
        <f aca="false">ROUND(BD70, 2)</f>
        <v>4.63</v>
      </c>
      <c r="BG70" s="73" t="n">
        <f aca="false">Table278572[[#This Row],[1 Rule of Law]]</f>
        <v>3.86431925433907</v>
      </c>
      <c r="BH70" s="73" t="n">
        <f aca="false">Table278572[[#This Row],[2 Security &amp; Safety]]</f>
        <v>6.8034229281346</v>
      </c>
      <c r="BI70" s="73" t="n">
        <f aca="false">AVERAGE(AS70,W70,AK70,BA70,Z70)</f>
        <v>2.64833333333333</v>
      </c>
    </row>
    <row r="71" customFormat="false" ht="15" hidden="false" customHeight="true" outlineLevel="0" collapsed="false">
      <c r="A71" s="41" t="s">
        <v>123</v>
      </c>
      <c r="B71" s="42" t="s">
        <v>60</v>
      </c>
      <c r="C71" s="42" t="s">
        <v>60</v>
      </c>
      <c r="D71" s="42" t="s">
        <v>60</v>
      </c>
      <c r="E71" s="42" t="n">
        <v>7.89018958021682</v>
      </c>
      <c r="F71" s="42" t="n">
        <v>9.55626296272639</v>
      </c>
      <c r="G71" s="42" t="n">
        <v>10</v>
      </c>
      <c r="H71" s="42" t="n">
        <v>10</v>
      </c>
      <c r="I71" s="42" t="n">
        <v>7.5</v>
      </c>
      <c r="J71" s="42" t="n">
        <v>10</v>
      </c>
      <c r="K71" s="42" t="n">
        <v>10</v>
      </c>
      <c r="L71" s="42" t="n">
        <v>9.5</v>
      </c>
      <c r="M71" s="42" t="n">
        <v>10</v>
      </c>
      <c r="N71" s="42" t="n">
        <v>10</v>
      </c>
      <c r="O71" s="47" t="n">
        <v>10</v>
      </c>
      <c r="P71" s="47" t="n">
        <v>10</v>
      </c>
      <c r="Q71" s="47" t="n">
        <v>10</v>
      </c>
      <c r="R71" s="47" t="n">
        <v>10</v>
      </c>
      <c r="S71" s="42" t="n">
        <v>9.68542098757546</v>
      </c>
      <c r="T71" s="42" t="n">
        <v>10</v>
      </c>
      <c r="U71" s="42" t="n">
        <v>10</v>
      </c>
      <c r="V71" s="42" t="n">
        <v>10</v>
      </c>
      <c r="W71" s="42" t="n">
        <v>10</v>
      </c>
      <c r="X71" s="42" t="n">
        <v>10</v>
      </c>
      <c r="Y71" s="42" t="n">
        <v>10</v>
      </c>
      <c r="Z71" s="42" t="n">
        <v>10</v>
      </c>
      <c r="AA71" s="42" t="n">
        <v>10</v>
      </c>
      <c r="AB71" s="42" t="n">
        <v>10</v>
      </c>
      <c r="AC71" s="42" t="n">
        <v>10</v>
      </c>
      <c r="AD71" s="42" t="n">
        <v>7.5</v>
      </c>
      <c r="AE71" s="42" t="n">
        <v>10</v>
      </c>
      <c r="AF71" s="42" t="n">
        <v>9.16666666666667</v>
      </c>
      <c r="AG71" s="42" t="n">
        <v>10</v>
      </c>
      <c r="AH71" s="42" t="n">
        <v>10</v>
      </c>
      <c r="AI71" s="42" t="n">
        <v>10</v>
      </c>
      <c r="AJ71" s="42" t="n">
        <v>10</v>
      </c>
      <c r="AK71" s="42" t="n">
        <v>9.79166666666667</v>
      </c>
      <c r="AL71" s="42" t="n">
        <v>10</v>
      </c>
      <c r="AM71" s="47" t="n">
        <v>8.33333333333333</v>
      </c>
      <c r="AN71" s="47" t="n">
        <v>8.5</v>
      </c>
      <c r="AO71" s="47" t="n">
        <v>10</v>
      </c>
      <c r="AP71" s="47" t="n">
        <v>10</v>
      </c>
      <c r="AQ71" s="47" t="n">
        <v>10</v>
      </c>
      <c r="AR71" s="47" t="n">
        <v>10</v>
      </c>
      <c r="AS71" s="42" t="n">
        <v>9.36666666666667</v>
      </c>
      <c r="AT71" s="42" t="n">
        <v>10</v>
      </c>
      <c r="AU71" s="42" t="n">
        <v>10</v>
      </c>
      <c r="AV71" s="42" t="n">
        <v>10</v>
      </c>
      <c r="AW71" s="42" t="n">
        <v>10</v>
      </c>
      <c r="AX71" s="42" t="n">
        <v>10</v>
      </c>
      <c r="AY71" s="42" t="n">
        <v>10</v>
      </c>
      <c r="AZ71" s="42" t="n">
        <v>10</v>
      </c>
      <c r="BA71" s="71" t="n">
        <v>10</v>
      </c>
      <c r="BB71" s="43" t="n">
        <f aca="false">AVERAGE(Table278572[[#This Row],[RULE OF LAW]],Table278572[[#This Row],[SECURITY &amp; SAFETY]],Table278572[[#This Row],[PERSONAL FREEDOM (minus Security &amp;Safety and Rule of Law)]],Table278572[[#This Row],[PERSONAL FREEDOM (minus Security &amp;Safety and Rule of Law)]])</f>
        <v>9.3097359752814</v>
      </c>
      <c r="BC71" s="44" t="n">
        <v>7.98</v>
      </c>
      <c r="BD71" s="45" t="n">
        <f aca="false">AVERAGE(Table278572[[#This Row],[PERSONAL FREEDOM]:[ECONOMIC FREEDOM]])</f>
        <v>8.6448679876407</v>
      </c>
      <c r="BE71" s="61" t="n">
        <f aca="false">RANK(BF71,$BF$2:$BF$160)</f>
        <v>4</v>
      </c>
      <c r="BF71" s="72" t="n">
        <f aca="false">ROUND(BD71, 2)</f>
        <v>8.64</v>
      </c>
      <c r="BG71" s="73" t="n">
        <f aca="false">Table278572[[#This Row],[1 Rule of Law]]</f>
        <v>7.89018958021682</v>
      </c>
      <c r="BH71" s="73" t="n">
        <f aca="false">Table278572[[#This Row],[2 Security &amp; Safety]]</f>
        <v>9.68542098757546</v>
      </c>
      <c r="BI71" s="73" t="n">
        <f aca="false">AVERAGE(AS71,W71,AK71,BA71,Z71)</f>
        <v>9.83166666666667</v>
      </c>
    </row>
    <row r="72" customFormat="false" ht="15" hidden="false" customHeight="true" outlineLevel="0" collapsed="false">
      <c r="A72" s="41" t="s">
        <v>124</v>
      </c>
      <c r="B72" s="42" t="s">
        <v>60</v>
      </c>
      <c r="C72" s="42" t="s">
        <v>60</v>
      </c>
      <c r="D72" s="42" t="s">
        <v>60</v>
      </c>
      <c r="E72" s="42" t="n">
        <v>6.82311886877675</v>
      </c>
      <c r="F72" s="42" t="n">
        <v>9.30025787443693</v>
      </c>
      <c r="G72" s="42" t="n">
        <v>10</v>
      </c>
      <c r="H72" s="42" t="n">
        <v>0</v>
      </c>
      <c r="I72" s="42" t="n">
        <v>2.5</v>
      </c>
      <c r="J72" s="42" t="n">
        <v>8.01193649557149</v>
      </c>
      <c r="K72" s="42" t="n">
        <v>6.29976751828816</v>
      </c>
      <c r="L72" s="42" t="n">
        <v>5.36234080277193</v>
      </c>
      <c r="M72" s="42" t="n">
        <v>10</v>
      </c>
      <c r="N72" s="42" t="n">
        <v>10</v>
      </c>
      <c r="O72" s="47" t="n">
        <v>10</v>
      </c>
      <c r="P72" s="47" t="n">
        <v>10</v>
      </c>
      <c r="Q72" s="47" t="n">
        <v>10</v>
      </c>
      <c r="R72" s="47" t="n">
        <v>10</v>
      </c>
      <c r="S72" s="42" t="n">
        <v>8.22086622573629</v>
      </c>
      <c r="T72" s="42" t="n">
        <v>0</v>
      </c>
      <c r="U72" s="42" t="n">
        <v>0</v>
      </c>
      <c r="V72" s="42" t="n">
        <v>5</v>
      </c>
      <c r="W72" s="42" t="n">
        <v>1.66666666666667</v>
      </c>
      <c r="X72" s="42" t="n">
        <v>7.5</v>
      </c>
      <c r="Y72" s="42" t="n">
        <v>7.5</v>
      </c>
      <c r="Z72" s="42" t="n">
        <v>7.5</v>
      </c>
      <c r="AA72" s="42" t="n">
        <v>10</v>
      </c>
      <c r="AB72" s="42" t="n">
        <v>10</v>
      </c>
      <c r="AC72" s="42" t="n">
        <v>10</v>
      </c>
      <c r="AD72" s="42" t="n">
        <v>10</v>
      </c>
      <c r="AE72" s="42" t="n">
        <v>10</v>
      </c>
      <c r="AF72" s="42" t="n">
        <v>10</v>
      </c>
      <c r="AG72" s="42" t="n">
        <v>10</v>
      </c>
      <c r="AH72" s="42" t="n">
        <v>7.5</v>
      </c>
      <c r="AI72" s="42" t="n">
        <v>10</v>
      </c>
      <c r="AJ72" s="42" t="n">
        <v>9.16666666666667</v>
      </c>
      <c r="AK72" s="42" t="n">
        <v>9.79166666666667</v>
      </c>
      <c r="AL72" s="42" t="n">
        <v>0</v>
      </c>
      <c r="AM72" s="47" t="n">
        <v>7.66666666666667</v>
      </c>
      <c r="AN72" s="47" t="n">
        <v>6.5</v>
      </c>
      <c r="AO72" s="47" t="n">
        <v>10</v>
      </c>
      <c r="AP72" s="47" t="n">
        <v>10</v>
      </c>
      <c r="AQ72" s="47" t="n">
        <v>10</v>
      </c>
      <c r="AR72" s="47" t="n">
        <v>10</v>
      </c>
      <c r="AS72" s="42" t="n">
        <v>6.83333333333333</v>
      </c>
      <c r="AT72" s="42" t="n">
        <v>10</v>
      </c>
      <c r="AU72" s="42" t="n">
        <v>10</v>
      </c>
      <c r="AV72" s="42" t="n">
        <v>10</v>
      </c>
      <c r="AW72" s="42" t="n">
        <v>10</v>
      </c>
      <c r="AX72" s="42" t="n">
        <v>10</v>
      </c>
      <c r="AY72" s="42" t="n">
        <v>10</v>
      </c>
      <c r="AZ72" s="42" t="n">
        <v>10</v>
      </c>
      <c r="BA72" s="71" t="n">
        <v>10</v>
      </c>
      <c r="BB72" s="43" t="n">
        <f aca="false">AVERAGE(Table278572[[#This Row],[RULE OF LAW]],Table278572[[#This Row],[SECURITY &amp; SAFETY]],Table278572[[#This Row],[PERSONAL FREEDOM (minus Security &amp;Safety and Rule of Law)]],Table278572[[#This Row],[PERSONAL FREEDOM (minus Security &amp;Safety and Rule of Law)]])</f>
        <v>7.34016294029493</v>
      </c>
      <c r="BC72" s="44" t="n">
        <v>7.39</v>
      </c>
      <c r="BD72" s="45" t="n">
        <f aca="false">AVERAGE(Table278572[[#This Row],[PERSONAL FREEDOM]:[ECONOMIC FREEDOM]])</f>
        <v>7.36508147014746</v>
      </c>
      <c r="BE72" s="61" t="n">
        <f aca="false">RANK(BF72,$BF$2:$BF$160)</f>
        <v>52</v>
      </c>
      <c r="BF72" s="72" t="n">
        <f aca="false">ROUND(BD72, 2)</f>
        <v>7.37</v>
      </c>
      <c r="BG72" s="73" t="n">
        <f aca="false">Table278572[[#This Row],[1 Rule of Law]]</f>
        <v>6.82311886877675</v>
      </c>
      <c r="BH72" s="73" t="n">
        <f aca="false">Table278572[[#This Row],[2 Security &amp; Safety]]</f>
        <v>8.22086622573629</v>
      </c>
      <c r="BI72" s="73" t="n">
        <f aca="false">AVERAGE(AS72,W72,AK72,BA72,Z72)</f>
        <v>7.15833333333333</v>
      </c>
    </row>
    <row r="73" customFormat="false" ht="15" hidden="false" customHeight="true" outlineLevel="0" collapsed="false">
      <c r="A73" s="41" t="s">
        <v>125</v>
      </c>
      <c r="B73" s="42" t="n">
        <v>7.88557745574482</v>
      </c>
      <c r="C73" s="42" t="n">
        <v>5.77870969997485</v>
      </c>
      <c r="D73" s="42" t="n">
        <v>6.25217692035804</v>
      </c>
      <c r="E73" s="42" t="n">
        <v>6.63882135869257</v>
      </c>
      <c r="F73" s="42" t="n">
        <v>9.67438544557427</v>
      </c>
      <c r="G73" s="42" t="n">
        <v>10</v>
      </c>
      <c r="H73" s="42" t="n">
        <v>10</v>
      </c>
      <c r="I73" s="42" t="n">
        <v>10</v>
      </c>
      <c r="J73" s="42" t="n">
        <v>10</v>
      </c>
      <c r="K73" s="42" t="n">
        <v>9.99012981595068</v>
      </c>
      <c r="L73" s="42" t="n">
        <v>9.99802596319014</v>
      </c>
      <c r="M73" s="42" t="n">
        <v>10</v>
      </c>
      <c r="N73" s="42" t="n">
        <v>10</v>
      </c>
      <c r="O73" s="47" t="n">
        <v>10</v>
      </c>
      <c r="P73" s="47" t="n">
        <v>10</v>
      </c>
      <c r="Q73" s="47" t="n">
        <v>10</v>
      </c>
      <c r="R73" s="47" t="n">
        <v>10</v>
      </c>
      <c r="S73" s="42" t="n">
        <v>9.89080380292147</v>
      </c>
      <c r="T73" s="42" t="n">
        <v>10</v>
      </c>
      <c r="U73" s="42" t="n">
        <v>10</v>
      </c>
      <c r="V73" s="42" t="n">
        <v>10</v>
      </c>
      <c r="W73" s="42" t="n">
        <v>10</v>
      </c>
      <c r="X73" s="42" t="n">
        <v>10</v>
      </c>
      <c r="Y73" s="42" t="n">
        <v>10</v>
      </c>
      <c r="Z73" s="42" t="n">
        <v>10</v>
      </c>
      <c r="AA73" s="42" t="n">
        <v>10</v>
      </c>
      <c r="AB73" s="42" t="n">
        <v>10</v>
      </c>
      <c r="AC73" s="42" t="n">
        <v>10</v>
      </c>
      <c r="AD73" s="42" t="n">
        <v>10</v>
      </c>
      <c r="AE73" s="42" t="n">
        <v>10</v>
      </c>
      <c r="AF73" s="42" t="n">
        <v>10</v>
      </c>
      <c r="AG73" s="42" t="n">
        <v>10</v>
      </c>
      <c r="AH73" s="42" t="n">
        <v>10</v>
      </c>
      <c r="AI73" s="42" t="n">
        <v>10</v>
      </c>
      <c r="AJ73" s="42" t="n">
        <v>10</v>
      </c>
      <c r="AK73" s="42" t="n">
        <v>10</v>
      </c>
      <c r="AL73" s="42" t="n">
        <v>10</v>
      </c>
      <c r="AM73" s="47" t="n">
        <v>6</v>
      </c>
      <c r="AN73" s="47" t="n">
        <v>7.5</v>
      </c>
      <c r="AO73" s="47" t="n">
        <v>10</v>
      </c>
      <c r="AP73" s="47" t="n">
        <v>10</v>
      </c>
      <c r="AQ73" s="47" t="n">
        <v>10</v>
      </c>
      <c r="AR73" s="47" t="n">
        <v>10</v>
      </c>
      <c r="AS73" s="42" t="n">
        <v>8.7</v>
      </c>
      <c r="AT73" s="42" t="n">
        <v>10</v>
      </c>
      <c r="AU73" s="42" t="n">
        <v>10</v>
      </c>
      <c r="AV73" s="42" t="n">
        <v>10</v>
      </c>
      <c r="AW73" s="42" t="n">
        <v>10</v>
      </c>
      <c r="AX73" s="42" t="n">
        <v>10</v>
      </c>
      <c r="AY73" s="42" t="n">
        <v>10</v>
      </c>
      <c r="AZ73" s="42" t="n">
        <v>10</v>
      </c>
      <c r="BA73" s="71" t="n">
        <v>10</v>
      </c>
      <c r="BB73" s="43" t="n">
        <f aca="false">AVERAGE(Table278572[[#This Row],[RULE OF LAW]],Table278572[[#This Row],[SECURITY &amp; SAFETY]],Table278572[[#This Row],[PERSONAL FREEDOM (minus Security &amp;Safety and Rule of Law)]],Table278572[[#This Row],[PERSONAL FREEDOM (minus Security &amp;Safety and Rule of Law)]])</f>
        <v>9.00240629040351</v>
      </c>
      <c r="BC73" s="44" t="n">
        <v>7.17</v>
      </c>
      <c r="BD73" s="45" t="n">
        <f aca="false">AVERAGE(Table278572[[#This Row],[PERSONAL FREEDOM]:[ECONOMIC FREEDOM]])</f>
        <v>8.08620314520175</v>
      </c>
      <c r="BE73" s="61" t="n">
        <f aca="false">RANK(BF73,$BF$2:$BF$160)</f>
        <v>28</v>
      </c>
      <c r="BF73" s="72" t="n">
        <f aca="false">ROUND(BD73, 2)</f>
        <v>8.09</v>
      </c>
      <c r="BG73" s="73" t="n">
        <f aca="false">Table278572[[#This Row],[1 Rule of Law]]</f>
        <v>6.63882135869257</v>
      </c>
      <c r="BH73" s="73" t="n">
        <f aca="false">Table278572[[#This Row],[2 Security &amp; Safety]]</f>
        <v>9.89080380292147</v>
      </c>
      <c r="BI73" s="73" t="n">
        <f aca="false">AVERAGE(AS73,W73,AK73,BA73,Z73)</f>
        <v>9.74</v>
      </c>
    </row>
    <row r="74" customFormat="false" ht="15" hidden="false" customHeight="true" outlineLevel="0" collapsed="false">
      <c r="A74" s="41" t="s">
        <v>126</v>
      </c>
      <c r="B74" s="42" t="n">
        <v>5.39706932331132</v>
      </c>
      <c r="C74" s="42" t="n">
        <v>5.15919335191816</v>
      </c>
      <c r="D74" s="42" t="n">
        <v>4.55486638617926</v>
      </c>
      <c r="E74" s="42" t="n">
        <v>5.03704302046958</v>
      </c>
      <c r="F74" s="42" t="n">
        <v>0</v>
      </c>
      <c r="G74" s="42" t="n">
        <v>10</v>
      </c>
      <c r="H74" s="42" t="n">
        <v>10</v>
      </c>
      <c r="I74" s="42" t="n">
        <v>5</v>
      </c>
      <c r="J74" s="42" t="n">
        <v>10</v>
      </c>
      <c r="K74" s="42" t="n">
        <v>9.92648556139669</v>
      </c>
      <c r="L74" s="42" t="n">
        <v>8.98529711227934</v>
      </c>
      <c r="M74" s="42" t="n">
        <v>10</v>
      </c>
      <c r="N74" s="42" t="n">
        <v>10</v>
      </c>
      <c r="O74" s="47" t="n">
        <v>10</v>
      </c>
      <c r="P74" s="47" t="n">
        <v>10</v>
      </c>
      <c r="Q74" s="47" t="n">
        <v>10</v>
      </c>
      <c r="R74" s="47" t="n">
        <v>10</v>
      </c>
      <c r="S74" s="42" t="n">
        <v>6.32843237075978</v>
      </c>
      <c r="T74" s="42" t="n">
        <v>10</v>
      </c>
      <c r="U74" s="42" t="n">
        <v>10</v>
      </c>
      <c r="V74" s="42" t="n">
        <v>5</v>
      </c>
      <c r="W74" s="42" t="n">
        <v>8.33333333333333</v>
      </c>
      <c r="X74" s="42" t="n">
        <v>7.5</v>
      </c>
      <c r="Y74" s="42" t="n">
        <v>10</v>
      </c>
      <c r="Z74" s="42" t="n">
        <v>8.75</v>
      </c>
      <c r="AA74" s="42" t="n">
        <v>10</v>
      </c>
      <c r="AB74" s="42" t="n">
        <v>10</v>
      </c>
      <c r="AC74" s="42" t="n">
        <v>7.5</v>
      </c>
      <c r="AD74" s="42" t="n">
        <v>7.5</v>
      </c>
      <c r="AE74" s="42" t="n">
        <v>7.5</v>
      </c>
      <c r="AF74" s="42" t="n">
        <v>7.5</v>
      </c>
      <c r="AG74" s="42" t="n">
        <v>7.5</v>
      </c>
      <c r="AH74" s="42" t="n">
        <v>7.5</v>
      </c>
      <c r="AI74" s="42" t="n">
        <v>7.5</v>
      </c>
      <c r="AJ74" s="42" t="n">
        <v>7.5</v>
      </c>
      <c r="AK74" s="42" t="n">
        <v>8.75</v>
      </c>
      <c r="AL74" s="42" t="n">
        <v>10</v>
      </c>
      <c r="AM74" s="47" t="n">
        <v>9</v>
      </c>
      <c r="AN74" s="47" t="n">
        <v>8</v>
      </c>
      <c r="AO74" s="47" t="n">
        <v>10</v>
      </c>
      <c r="AP74" s="47" t="n">
        <v>10</v>
      </c>
      <c r="AQ74" s="47" t="n">
        <v>10</v>
      </c>
      <c r="AR74" s="47" t="n">
        <v>10</v>
      </c>
      <c r="AS74" s="42" t="n">
        <v>9.4</v>
      </c>
      <c r="AT74" s="42" t="n">
        <v>10</v>
      </c>
      <c r="AU74" s="42" t="n">
        <v>10</v>
      </c>
      <c r="AV74" s="42" t="n">
        <v>10</v>
      </c>
      <c r="AW74" s="42" t="n">
        <v>0</v>
      </c>
      <c r="AX74" s="42" t="n">
        <v>10</v>
      </c>
      <c r="AY74" s="42" t="n">
        <v>5</v>
      </c>
      <c r="AZ74" s="42" t="n">
        <v>10</v>
      </c>
      <c r="BA74" s="71" t="n">
        <v>8.33333333333333</v>
      </c>
      <c r="BB74" s="43" t="n">
        <f aca="false">AVERAGE(Table278572[[#This Row],[RULE OF LAW]],Table278572[[#This Row],[SECURITY &amp; SAFETY]],Table278572[[#This Row],[PERSONAL FREEDOM (minus Security &amp;Safety and Rule of Law)]],Table278572[[#This Row],[PERSONAL FREEDOM (minus Security &amp;Safety and Rule of Law)]])</f>
        <v>7.19803551447401</v>
      </c>
      <c r="BC74" s="44" t="n">
        <v>7.21</v>
      </c>
      <c r="BD74" s="45" t="n">
        <f aca="false">AVERAGE(Table278572[[#This Row],[PERSONAL FREEDOM]:[ECONOMIC FREEDOM]])</f>
        <v>7.204017757237</v>
      </c>
      <c r="BE74" s="61" t="n">
        <f aca="false">RANK(BF74,$BF$2:$BF$160)</f>
        <v>60</v>
      </c>
      <c r="BF74" s="72" t="n">
        <f aca="false">ROUND(BD74, 2)</f>
        <v>7.2</v>
      </c>
      <c r="BG74" s="73" t="n">
        <f aca="false">Table278572[[#This Row],[1 Rule of Law]]</f>
        <v>5.03704302046958</v>
      </c>
      <c r="BH74" s="73" t="n">
        <f aca="false">Table278572[[#This Row],[2 Security &amp; Safety]]</f>
        <v>6.32843237075978</v>
      </c>
      <c r="BI74" s="73" t="n">
        <f aca="false">AVERAGE(AS74,W74,AK74,BA74,Z74)</f>
        <v>8.71333333333334</v>
      </c>
    </row>
    <row r="75" customFormat="false" ht="15" hidden="false" customHeight="true" outlineLevel="0" collapsed="false">
      <c r="A75" s="41" t="s">
        <v>127</v>
      </c>
      <c r="B75" s="42" t="n">
        <v>7.69100030149682</v>
      </c>
      <c r="C75" s="42" t="n">
        <v>7.4055377542023</v>
      </c>
      <c r="D75" s="42" t="n">
        <v>7.36578392964598</v>
      </c>
      <c r="E75" s="42" t="n">
        <v>7.4874406617817</v>
      </c>
      <c r="F75" s="42" t="n">
        <v>9.88450689375074</v>
      </c>
      <c r="G75" s="42" t="n">
        <v>10</v>
      </c>
      <c r="H75" s="42" t="n">
        <v>10</v>
      </c>
      <c r="I75" s="42" t="n">
        <v>10</v>
      </c>
      <c r="J75" s="42" t="n">
        <v>10</v>
      </c>
      <c r="K75" s="42" t="n">
        <v>10</v>
      </c>
      <c r="L75" s="42" t="n">
        <v>10</v>
      </c>
      <c r="M75" s="42" t="n">
        <v>10</v>
      </c>
      <c r="N75" s="42" t="n">
        <v>7.5</v>
      </c>
      <c r="O75" s="47" t="n">
        <v>10</v>
      </c>
      <c r="P75" s="47" t="n">
        <v>10</v>
      </c>
      <c r="Q75" s="47" t="n">
        <v>10</v>
      </c>
      <c r="R75" s="47" t="n">
        <v>9.16666666666667</v>
      </c>
      <c r="S75" s="42" t="n">
        <v>9.68372452013914</v>
      </c>
      <c r="T75" s="42" t="n">
        <v>10</v>
      </c>
      <c r="U75" s="42" t="n">
        <v>10</v>
      </c>
      <c r="V75" s="42" t="n">
        <v>10</v>
      </c>
      <c r="W75" s="42" t="n">
        <v>10</v>
      </c>
      <c r="X75" s="42" t="n">
        <v>5</v>
      </c>
      <c r="Y75" s="42" t="n">
        <v>7.5</v>
      </c>
      <c r="Z75" s="42" t="n">
        <v>6.25</v>
      </c>
      <c r="AA75" s="42" t="n">
        <v>10</v>
      </c>
      <c r="AB75" s="42" t="n">
        <v>10</v>
      </c>
      <c r="AC75" s="42" t="n">
        <v>7.5</v>
      </c>
      <c r="AD75" s="42" t="n">
        <v>10</v>
      </c>
      <c r="AE75" s="42" t="n">
        <v>7.5</v>
      </c>
      <c r="AF75" s="42" t="n">
        <v>8.33333333333333</v>
      </c>
      <c r="AG75" s="42" t="n">
        <v>7.5</v>
      </c>
      <c r="AH75" s="42" t="n">
        <v>5</v>
      </c>
      <c r="AI75" s="42" t="n">
        <v>5</v>
      </c>
      <c r="AJ75" s="42" t="n">
        <v>5.83333333333333</v>
      </c>
      <c r="AK75" s="42" t="n">
        <v>8.54166666666667</v>
      </c>
      <c r="AL75" s="42" t="n">
        <v>10</v>
      </c>
      <c r="AM75" s="47" t="n">
        <v>8.33333333333333</v>
      </c>
      <c r="AN75" s="47" t="n">
        <v>6.5</v>
      </c>
      <c r="AO75" s="47" t="n">
        <v>10</v>
      </c>
      <c r="AP75" s="47" t="n">
        <v>10</v>
      </c>
      <c r="AQ75" s="47" t="n">
        <v>10</v>
      </c>
      <c r="AR75" s="47" t="n">
        <v>10</v>
      </c>
      <c r="AS75" s="42" t="n">
        <v>8.96666666666667</v>
      </c>
      <c r="AT75" s="42" t="n">
        <v>10</v>
      </c>
      <c r="AU75" s="42" t="n">
        <v>10</v>
      </c>
      <c r="AV75" s="42" t="n">
        <v>10</v>
      </c>
      <c r="AW75" s="42" t="n">
        <v>10</v>
      </c>
      <c r="AX75" s="42" t="n">
        <v>10</v>
      </c>
      <c r="AY75" s="42" t="n">
        <v>10</v>
      </c>
      <c r="AZ75" s="42" t="n">
        <v>10</v>
      </c>
      <c r="BA75" s="71" t="n">
        <v>10</v>
      </c>
      <c r="BB75" s="43" t="n">
        <f aca="false">AVERAGE(Table278572[[#This Row],[RULE OF LAW]],Table278572[[#This Row],[SECURITY &amp; SAFETY]],Table278572[[#This Row],[PERSONAL FREEDOM (minus Security &amp;Safety and Rule of Law)]],Table278572[[#This Row],[PERSONAL FREEDOM (minus Security &amp;Safety and Rule of Law)]])</f>
        <v>8.66862462881354</v>
      </c>
      <c r="BC75" s="44" t="n">
        <v>7.42</v>
      </c>
      <c r="BD75" s="45" t="n">
        <f aca="false">AVERAGE(Table278572[[#This Row],[PERSONAL FREEDOM]:[ECONOMIC FREEDOM]])</f>
        <v>8.04431231440677</v>
      </c>
      <c r="BE75" s="61" t="n">
        <f aca="false">RANK(BF75,$BF$2:$BF$160)</f>
        <v>32</v>
      </c>
      <c r="BF75" s="72" t="n">
        <f aca="false">ROUND(BD75, 2)</f>
        <v>8.04</v>
      </c>
      <c r="BG75" s="73" t="n">
        <f aca="false">Table278572[[#This Row],[1 Rule of Law]]</f>
        <v>7.4874406617817</v>
      </c>
      <c r="BH75" s="73" t="n">
        <f aca="false">Table278572[[#This Row],[2 Security &amp; Safety]]</f>
        <v>9.68372452013914</v>
      </c>
      <c r="BI75" s="73" t="n">
        <f aca="false">AVERAGE(AS75,W75,AK75,BA75,Z75)</f>
        <v>8.75166666666667</v>
      </c>
    </row>
    <row r="76" customFormat="false" ht="15" hidden="false" customHeight="true" outlineLevel="0" collapsed="false">
      <c r="A76" s="41" t="s">
        <v>128</v>
      </c>
      <c r="B76" s="42" t="n">
        <v>5.49121909427834</v>
      </c>
      <c r="C76" s="42" t="n">
        <v>6.15594985196254</v>
      </c>
      <c r="D76" s="42" t="n">
        <v>5.45483308896183</v>
      </c>
      <c r="E76" s="42" t="n">
        <v>5.70066734506757</v>
      </c>
      <c r="F76" s="42" t="n">
        <v>9.02182902179137</v>
      </c>
      <c r="G76" s="42" t="n">
        <v>5</v>
      </c>
      <c r="H76" s="42" t="n">
        <v>10</v>
      </c>
      <c r="I76" s="42" t="n">
        <v>7.5</v>
      </c>
      <c r="J76" s="42" t="n">
        <v>9.94954845870541</v>
      </c>
      <c r="K76" s="42" t="n">
        <v>9.78810352656274</v>
      </c>
      <c r="L76" s="42" t="n">
        <v>8.44753039705363</v>
      </c>
      <c r="M76" s="42" t="n">
        <v>10</v>
      </c>
      <c r="N76" s="42" t="n">
        <v>7.5</v>
      </c>
      <c r="O76" s="47" t="n">
        <v>0</v>
      </c>
      <c r="P76" s="47" t="n">
        <v>0</v>
      </c>
      <c r="Q76" s="47" t="n">
        <v>0</v>
      </c>
      <c r="R76" s="47" t="n">
        <v>5.83333333333333</v>
      </c>
      <c r="S76" s="42" t="n">
        <v>7.76756425072611</v>
      </c>
      <c r="T76" s="42" t="n">
        <v>0</v>
      </c>
      <c r="U76" s="42" t="n">
        <v>10</v>
      </c>
      <c r="V76" s="42" t="n">
        <v>5</v>
      </c>
      <c r="W76" s="42" t="n">
        <v>5</v>
      </c>
      <c r="X76" s="42" t="n">
        <v>2.5</v>
      </c>
      <c r="Y76" s="42" t="n">
        <v>0</v>
      </c>
      <c r="Z76" s="42" t="n">
        <v>1.25</v>
      </c>
      <c r="AA76" s="42" t="n">
        <v>7.5</v>
      </c>
      <c r="AB76" s="42" t="n">
        <v>10</v>
      </c>
      <c r="AC76" s="42" t="n">
        <v>0</v>
      </c>
      <c r="AD76" s="42" t="n">
        <v>7.5</v>
      </c>
      <c r="AE76" s="42" t="n">
        <v>7.5</v>
      </c>
      <c r="AF76" s="42" t="n">
        <v>5</v>
      </c>
      <c r="AG76" s="42" t="n">
        <v>2.5</v>
      </c>
      <c r="AH76" s="42" t="n">
        <v>2.5</v>
      </c>
      <c r="AI76" s="42" t="n">
        <v>5</v>
      </c>
      <c r="AJ76" s="42" t="n">
        <v>3.33333333333333</v>
      </c>
      <c r="AK76" s="42" t="n">
        <v>6.45833333333333</v>
      </c>
      <c r="AL76" s="42" t="n">
        <v>10</v>
      </c>
      <c r="AM76" s="47" t="n">
        <v>2.66666666666667</v>
      </c>
      <c r="AN76" s="47" t="n">
        <v>4</v>
      </c>
      <c r="AO76" s="47" t="n">
        <v>7.5</v>
      </c>
      <c r="AP76" s="47" t="n">
        <v>7.5</v>
      </c>
      <c r="AQ76" s="47" t="n">
        <v>7.5</v>
      </c>
      <c r="AR76" s="47" t="n">
        <v>10</v>
      </c>
      <c r="AS76" s="42" t="n">
        <v>6.83333333333333</v>
      </c>
      <c r="AT76" s="42" t="n">
        <v>0</v>
      </c>
      <c r="AU76" s="42" t="n">
        <v>0</v>
      </c>
      <c r="AV76" s="42" t="n">
        <v>0</v>
      </c>
      <c r="AW76" s="42" t="n">
        <v>10</v>
      </c>
      <c r="AX76" s="42" t="n">
        <v>10</v>
      </c>
      <c r="AY76" s="42" t="n">
        <v>10</v>
      </c>
      <c r="AZ76" s="42" t="n">
        <v>0</v>
      </c>
      <c r="BA76" s="71" t="n">
        <v>3.33333333333333</v>
      </c>
      <c r="BB76" s="43" t="n">
        <f aca="false">AVERAGE(Table278572[[#This Row],[RULE OF LAW]],Table278572[[#This Row],[SECURITY &amp; SAFETY]],Table278572[[#This Row],[PERSONAL FREEDOM (minus Security &amp;Safety and Rule of Law)]],Table278572[[#This Row],[PERSONAL FREEDOM (minus Security &amp;Safety and Rule of Law)]])</f>
        <v>5.65455789894842</v>
      </c>
      <c r="BC76" s="44" t="n">
        <v>7.82</v>
      </c>
      <c r="BD76" s="45" t="n">
        <f aca="false">AVERAGE(Table278572[[#This Row],[PERSONAL FREEDOM]:[ECONOMIC FREEDOM]])</f>
        <v>6.73727894947421</v>
      </c>
      <c r="BE76" s="61" t="n">
        <f aca="false">RANK(BF76,$BF$2:$BF$160)</f>
        <v>91</v>
      </c>
      <c r="BF76" s="72" t="n">
        <f aca="false">ROUND(BD76, 2)</f>
        <v>6.74</v>
      </c>
      <c r="BG76" s="73" t="n">
        <f aca="false">Table278572[[#This Row],[1 Rule of Law]]</f>
        <v>5.70066734506757</v>
      </c>
      <c r="BH76" s="73" t="n">
        <f aca="false">Table278572[[#This Row],[2 Security &amp; Safety]]</f>
        <v>7.76756425072611</v>
      </c>
      <c r="BI76" s="73" t="n">
        <f aca="false">AVERAGE(AS76,W76,AK76,BA76,Z76)</f>
        <v>4.575</v>
      </c>
    </row>
    <row r="77" customFormat="false" ht="15" hidden="false" customHeight="true" outlineLevel="0" collapsed="false">
      <c r="A77" s="41" t="s">
        <v>129</v>
      </c>
      <c r="B77" s="42" t="n">
        <v>4.24994904009018</v>
      </c>
      <c r="C77" s="42" t="n">
        <v>5.14163739426883</v>
      </c>
      <c r="D77" s="42" t="n">
        <v>4.191424675531</v>
      </c>
      <c r="E77" s="42" t="n">
        <v>4.52767036996334</v>
      </c>
      <c r="F77" s="42" t="n">
        <v>6.87198468778537</v>
      </c>
      <c r="G77" s="42" t="n">
        <v>0</v>
      </c>
      <c r="H77" s="42" t="n">
        <v>10</v>
      </c>
      <c r="I77" s="42" t="n">
        <v>5</v>
      </c>
      <c r="J77" s="42" t="n">
        <v>9.9807201680461</v>
      </c>
      <c r="K77" s="42" t="n">
        <v>9.98843210082766</v>
      </c>
      <c r="L77" s="42" t="n">
        <v>6.99383045377475</v>
      </c>
      <c r="M77" s="42" t="n">
        <v>10</v>
      </c>
      <c r="N77" s="42" t="n">
        <v>10</v>
      </c>
      <c r="O77" s="47" t="n">
        <v>10</v>
      </c>
      <c r="P77" s="47" t="n">
        <v>10</v>
      </c>
      <c r="Q77" s="47" t="n">
        <v>10</v>
      </c>
      <c r="R77" s="47" t="n">
        <v>10</v>
      </c>
      <c r="S77" s="42" t="n">
        <v>7.95527171385337</v>
      </c>
      <c r="T77" s="42" t="n">
        <v>5</v>
      </c>
      <c r="U77" s="42" t="n">
        <v>5</v>
      </c>
      <c r="V77" s="42" t="n">
        <v>5</v>
      </c>
      <c r="W77" s="42" t="n">
        <v>5</v>
      </c>
      <c r="X77" s="42" t="n">
        <v>2.5</v>
      </c>
      <c r="Y77" s="42" t="n">
        <v>7.5</v>
      </c>
      <c r="Z77" s="42" t="n">
        <v>5</v>
      </c>
      <c r="AA77" s="42" t="n">
        <v>2.5</v>
      </c>
      <c r="AB77" s="42" t="n">
        <v>2.5</v>
      </c>
      <c r="AC77" s="42" t="n">
        <v>0</v>
      </c>
      <c r="AD77" s="42" t="n">
        <v>2.5</v>
      </c>
      <c r="AE77" s="42" t="n">
        <v>7.5</v>
      </c>
      <c r="AF77" s="42" t="n">
        <v>3.33333333333333</v>
      </c>
      <c r="AG77" s="42" t="n">
        <v>0</v>
      </c>
      <c r="AH77" s="42" t="n">
        <v>2.5</v>
      </c>
      <c r="AI77" s="42" t="n">
        <v>7.5</v>
      </c>
      <c r="AJ77" s="42" t="n">
        <v>3.33333333333333</v>
      </c>
      <c r="AK77" s="42" t="n">
        <v>2.91666666666667</v>
      </c>
      <c r="AL77" s="42" t="n">
        <v>10</v>
      </c>
      <c r="AM77" s="47" t="n">
        <v>0.333333333333333</v>
      </c>
      <c r="AN77" s="47" t="n">
        <v>1.75</v>
      </c>
      <c r="AO77" s="47" t="n">
        <v>7.5</v>
      </c>
      <c r="AP77" s="47" t="n">
        <v>5</v>
      </c>
      <c r="AQ77" s="47" t="n">
        <v>6.25</v>
      </c>
      <c r="AR77" s="47" t="n">
        <v>7.5</v>
      </c>
      <c r="AS77" s="42" t="n">
        <v>5.16666666666667</v>
      </c>
      <c r="AT77" s="42" t="n">
        <v>10</v>
      </c>
      <c r="AU77" s="42" t="n">
        <v>10</v>
      </c>
      <c r="AV77" s="42" t="n">
        <v>10</v>
      </c>
      <c r="AW77" s="42" t="n">
        <v>10</v>
      </c>
      <c r="AX77" s="42" t="n">
        <v>10</v>
      </c>
      <c r="AY77" s="42" t="n">
        <v>10</v>
      </c>
      <c r="AZ77" s="42" t="n">
        <v>10</v>
      </c>
      <c r="BA77" s="71" t="n">
        <v>10</v>
      </c>
      <c r="BB77" s="43" t="n">
        <f aca="false">AVERAGE(Table278572[[#This Row],[RULE OF LAW]],Table278572[[#This Row],[SECURITY &amp; SAFETY]],Table278572[[#This Row],[PERSONAL FREEDOM (minus Security &amp;Safety and Rule of Law)]],Table278572[[#This Row],[PERSONAL FREEDOM (minus Security &amp;Safety and Rule of Law)]])</f>
        <v>5.92906885428751</v>
      </c>
      <c r="BC77" s="44" t="n">
        <v>7.35</v>
      </c>
      <c r="BD77" s="45" t="n">
        <f aca="false">AVERAGE(Table278572[[#This Row],[PERSONAL FREEDOM]:[ECONOMIC FREEDOM]])</f>
        <v>6.63953442714376</v>
      </c>
      <c r="BE77" s="61" t="n">
        <f aca="false">RANK(BF77,$BF$2:$BF$160)</f>
        <v>96</v>
      </c>
      <c r="BF77" s="72" t="n">
        <f aca="false">ROUND(BD77, 2)</f>
        <v>6.64</v>
      </c>
      <c r="BG77" s="73" t="n">
        <f aca="false">Table278572[[#This Row],[1 Rule of Law]]</f>
        <v>4.52767036996334</v>
      </c>
      <c r="BH77" s="73" t="n">
        <f aca="false">Table278572[[#This Row],[2 Security &amp; Safety]]</f>
        <v>7.95527171385337</v>
      </c>
      <c r="BI77" s="73" t="n">
        <f aca="false">AVERAGE(AS77,W77,AK77,BA77,Z77)</f>
        <v>5.61666666666667</v>
      </c>
    </row>
    <row r="78" customFormat="false" ht="15" hidden="false" customHeight="true" outlineLevel="0" collapsed="false">
      <c r="A78" s="41" t="s">
        <v>130</v>
      </c>
      <c r="B78" s="42" t="n">
        <v>2.87007463765887</v>
      </c>
      <c r="C78" s="42" t="n">
        <v>4.66763153197289</v>
      </c>
      <c r="D78" s="42" t="n">
        <v>3.22748067790725</v>
      </c>
      <c r="E78" s="42" t="n">
        <v>3.58839561584633</v>
      </c>
      <c r="F78" s="42" t="n">
        <v>7.35982161751264</v>
      </c>
      <c r="G78" s="42" t="n">
        <v>10</v>
      </c>
      <c r="H78" s="42" t="n">
        <v>10</v>
      </c>
      <c r="I78" s="42" t="n">
        <v>5</v>
      </c>
      <c r="J78" s="42" t="n">
        <v>7.65957168423218</v>
      </c>
      <c r="K78" s="42" t="n">
        <v>8.18115285174615</v>
      </c>
      <c r="L78" s="42" t="n">
        <v>8.16814490719566</v>
      </c>
      <c r="M78" s="42" t="n">
        <v>7.3</v>
      </c>
      <c r="N78" s="42" t="n">
        <v>7.5</v>
      </c>
      <c r="O78" s="47" t="n">
        <v>5</v>
      </c>
      <c r="P78" s="47" t="n">
        <v>5</v>
      </c>
      <c r="Q78" s="47" t="n">
        <v>5</v>
      </c>
      <c r="R78" s="47" t="n">
        <v>6.6</v>
      </c>
      <c r="S78" s="42" t="n">
        <v>7.37598884156944</v>
      </c>
      <c r="T78" s="42" t="n">
        <v>5</v>
      </c>
      <c r="U78" s="42" t="n">
        <v>0</v>
      </c>
      <c r="V78" s="42" t="n">
        <v>10</v>
      </c>
      <c r="W78" s="42" t="n">
        <v>5</v>
      </c>
      <c r="X78" s="42" t="n">
        <v>10</v>
      </c>
      <c r="Y78" s="42" t="n">
        <v>10</v>
      </c>
      <c r="Z78" s="42" t="n">
        <v>10</v>
      </c>
      <c r="AA78" s="42" t="n">
        <v>7.5</v>
      </c>
      <c r="AB78" s="42" t="n">
        <v>7.5</v>
      </c>
      <c r="AC78" s="42" t="n">
        <v>10</v>
      </c>
      <c r="AD78" s="42" t="n">
        <v>10</v>
      </c>
      <c r="AE78" s="42" t="n">
        <v>10</v>
      </c>
      <c r="AF78" s="42" t="n">
        <v>10</v>
      </c>
      <c r="AG78" s="42" t="n">
        <v>10</v>
      </c>
      <c r="AH78" s="42" t="n">
        <v>10</v>
      </c>
      <c r="AI78" s="42" t="n">
        <v>10</v>
      </c>
      <c r="AJ78" s="42" t="n">
        <v>10</v>
      </c>
      <c r="AK78" s="42" t="n">
        <v>8.75</v>
      </c>
      <c r="AL78" s="42" t="n">
        <v>10</v>
      </c>
      <c r="AM78" s="47" t="n">
        <v>4.33333333333333</v>
      </c>
      <c r="AN78" s="47" t="n">
        <v>4.25</v>
      </c>
      <c r="AO78" s="47" t="n">
        <v>7.5</v>
      </c>
      <c r="AP78" s="47" t="n">
        <v>10</v>
      </c>
      <c r="AQ78" s="47" t="n">
        <v>8.75</v>
      </c>
      <c r="AR78" s="47" t="n">
        <v>10</v>
      </c>
      <c r="AS78" s="42" t="n">
        <v>7.46666666666667</v>
      </c>
      <c r="AT78" s="42" t="n">
        <v>5</v>
      </c>
      <c r="AU78" s="42" t="n">
        <v>5</v>
      </c>
      <c r="AV78" s="42" t="n">
        <v>5</v>
      </c>
      <c r="AW78" s="42" t="n">
        <v>0</v>
      </c>
      <c r="AX78" s="42" t="n">
        <v>0</v>
      </c>
      <c r="AY78" s="42" t="n">
        <v>0</v>
      </c>
      <c r="AZ78" s="42" t="n">
        <v>10</v>
      </c>
      <c r="BA78" s="71" t="n">
        <v>5</v>
      </c>
      <c r="BB78" s="43" t="n">
        <f aca="false">AVERAGE(Table278572[[#This Row],[RULE OF LAW]],Table278572[[#This Row],[SECURITY &amp; SAFETY]],Table278572[[#This Row],[PERSONAL FREEDOM (minus Security &amp;Safety and Rule of Law)]],Table278572[[#This Row],[PERSONAL FREEDOM (minus Security &amp;Safety and Rule of Law)]])</f>
        <v>6.36276278102061</v>
      </c>
      <c r="BC78" s="44" t="n">
        <v>7.14</v>
      </c>
      <c r="BD78" s="45" t="n">
        <f aca="false">AVERAGE(Table278572[[#This Row],[PERSONAL FREEDOM]:[ECONOMIC FREEDOM]])</f>
        <v>6.75138139051031</v>
      </c>
      <c r="BE78" s="61" t="n">
        <f aca="false">RANK(BF78,$BF$2:$BF$160)</f>
        <v>88</v>
      </c>
      <c r="BF78" s="72" t="n">
        <f aca="false">ROUND(BD78, 2)</f>
        <v>6.75</v>
      </c>
      <c r="BG78" s="73" t="n">
        <f aca="false">Table278572[[#This Row],[1 Rule of Law]]</f>
        <v>3.58839561584633</v>
      </c>
      <c r="BH78" s="73" t="n">
        <f aca="false">Table278572[[#This Row],[2 Security &amp; Safety]]</f>
        <v>7.37598884156944</v>
      </c>
      <c r="BI78" s="73" t="n">
        <f aca="false">AVERAGE(AS78,W78,AK78,BA78,Z78)</f>
        <v>7.24333333333333</v>
      </c>
    </row>
    <row r="79" customFormat="false" ht="15" hidden="false" customHeight="true" outlineLevel="0" collapsed="false">
      <c r="A79" s="41" t="s">
        <v>131</v>
      </c>
      <c r="B79" s="42" t="n">
        <v>7.68992376687115</v>
      </c>
      <c r="C79" s="42" t="n">
        <v>7.9506154142083</v>
      </c>
      <c r="D79" s="42" t="n">
        <v>7.5701691503662</v>
      </c>
      <c r="E79" s="42" t="n">
        <v>7.73690277714855</v>
      </c>
      <c r="F79" s="42" t="n">
        <v>9.6634552440391</v>
      </c>
      <c r="G79" s="42" t="n">
        <v>10</v>
      </c>
      <c r="H79" s="42" t="n">
        <v>10</v>
      </c>
      <c r="I79" s="42" t="n">
        <v>7.5</v>
      </c>
      <c r="J79" s="42" t="n">
        <v>10</v>
      </c>
      <c r="K79" s="42" t="n">
        <v>10</v>
      </c>
      <c r="L79" s="42" t="n">
        <v>9.5</v>
      </c>
      <c r="M79" s="42" t="n">
        <v>10</v>
      </c>
      <c r="N79" s="42" t="n">
        <v>7.5</v>
      </c>
      <c r="O79" s="47" t="n">
        <v>10</v>
      </c>
      <c r="P79" s="47" t="n">
        <v>10</v>
      </c>
      <c r="Q79" s="47" t="n">
        <v>10</v>
      </c>
      <c r="R79" s="47" t="n">
        <v>9.16666666666667</v>
      </c>
      <c r="S79" s="42" t="n">
        <v>9.44337397023526</v>
      </c>
      <c r="T79" s="42" t="n">
        <v>5</v>
      </c>
      <c r="U79" s="42" t="n">
        <v>10</v>
      </c>
      <c r="V79" s="42" t="n">
        <v>10</v>
      </c>
      <c r="W79" s="42" t="n">
        <v>8.33333333333333</v>
      </c>
      <c r="X79" s="42" t="n">
        <v>7.5</v>
      </c>
      <c r="Y79" s="42" t="n">
        <v>7.5</v>
      </c>
      <c r="Z79" s="42" t="n">
        <v>7.5</v>
      </c>
      <c r="AA79" s="42" t="n">
        <v>10</v>
      </c>
      <c r="AB79" s="42" t="n">
        <v>10</v>
      </c>
      <c r="AC79" s="42" t="n">
        <v>7.5</v>
      </c>
      <c r="AD79" s="42" t="n">
        <v>7.5</v>
      </c>
      <c r="AE79" s="42" t="n">
        <v>7.5</v>
      </c>
      <c r="AF79" s="42" t="n">
        <v>7.5</v>
      </c>
      <c r="AG79" s="42" t="n">
        <v>7.5</v>
      </c>
      <c r="AH79" s="42" t="n">
        <v>7.5</v>
      </c>
      <c r="AI79" s="42" t="n">
        <v>7.5</v>
      </c>
      <c r="AJ79" s="42" t="n">
        <v>7.5</v>
      </c>
      <c r="AK79" s="42" t="n">
        <v>8.75</v>
      </c>
      <c r="AL79" s="42" t="n">
        <v>10</v>
      </c>
      <c r="AM79" s="47" t="n">
        <v>6.66666666666667</v>
      </c>
      <c r="AN79" s="47" t="n">
        <v>6.5</v>
      </c>
      <c r="AO79" s="47" t="n">
        <v>10</v>
      </c>
      <c r="AP79" s="47" t="n">
        <v>10</v>
      </c>
      <c r="AQ79" s="47" t="n">
        <v>10</v>
      </c>
      <c r="AR79" s="47" t="n">
        <v>7.5</v>
      </c>
      <c r="AS79" s="42" t="n">
        <v>8.13333333333333</v>
      </c>
      <c r="AT79" s="42" t="n">
        <v>10</v>
      </c>
      <c r="AU79" s="42" t="n">
        <v>10</v>
      </c>
      <c r="AV79" s="42" t="n">
        <v>10</v>
      </c>
      <c r="AW79" s="42" t="n">
        <v>10</v>
      </c>
      <c r="AX79" s="42" t="n">
        <v>10</v>
      </c>
      <c r="AY79" s="42" t="n">
        <v>10</v>
      </c>
      <c r="AZ79" s="42" t="n">
        <v>10</v>
      </c>
      <c r="BA79" s="71" t="n">
        <v>10</v>
      </c>
      <c r="BB79" s="43" t="n">
        <f aca="false">AVERAGE(Table278572[[#This Row],[RULE OF LAW]],Table278572[[#This Row],[SECURITY &amp; SAFETY]],Table278572[[#This Row],[PERSONAL FREEDOM (minus Security &amp;Safety and Rule of Law)]],Table278572[[#This Row],[PERSONAL FREEDOM (minus Security &amp;Safety and Rule of Law)]])</f>
        <v>8.56673585351262</v>
      </c>
      <c r="BC79" s="44" t="n">
        <v>7.4</v>
      </c>
      <c r="BD79" s="45" t="n">
        <f aca="false">AVERAGE(Table278572[[#This Row],[PERSONAL FREEDOM]:[ECONOMIC FREEDOM]])</f>
        <v>7.98336792675631</v>
      </c>
      <c r="BE79" s="61" t="n">
        <f aca="false">RANK(BF79,$BF$2:$BF$160)</f>
        <v>35</v>
      </c>
      <c r="BF79" s="72" t="n">
        <f aca="false">ROUND(BD79, 2)</f>
        <v>7.98</v>
      </c>
      <c r="BG79" s="73" t="n">
        <f aca="false">Table278572[[#This Row],[1 Rule of Law]]</f>
        <v>7.73690277714855</v>
      </c>
      <c r="BH79" s="73" t="n">
        <f aca="false">Table278572[[#This Row],[2 Security &amp; Safety]]</f>
        <v>9.44337397023526</v>
      </c>
      <c r="BI79" s="73" t="n">
        <f aca="false">AVERAGE(AS79,W79,AK79,BA79,Z79)</f>
        <v>8.54333333333333</v>
      </c>
    </row>
    <row r="80" customFormat="false" ht="15" hidden="false" customHeight="true" outlineLevel="0" collapsed="false">
      <c r="A80" s="41" t="s">
        <v>132</v>
      </c>
      <c r="B80" s="42" t="s">
        <v>60</v>
      </c>
      <c r="C80" s="42" t="s">
        <v>60</v>
      </c>
      <c r="D80" s="42" t="s">
        <v>60</v>
      </c>
      <c r="E80" s="42" t="n">
        <v>5.20471880876958</v>
      </c>
      <c r="F80" s="42" t="n">
        <v>9.22057948701289</v>
      </c>
      <c r="G80" s="42" t="n">
        <v>10</v>
      </c>
      <c r="H80" s="42" t="n">
        <v>10</v>
      </c>
      <c r="I80" s="42" t="n">
        <v>7.5</v>
      </c>
      <c r="J80" s="42" t="n">
        <v>10</v>
      </c>
      <c r="K80" s="42" t="n">
        <v>10</v>
      </c>
      <c r="L80" s="42" t="n">
        <v>9.5</v>
      </c>
      <c r="M80" s="42" t="n">
        <v>10</v>
      </c>
      <c r="N80" s="42" t="n">
        <v>7.5</v>
      </c>
      <c r="O80" s="47" t="n">
        <v>0</v>
      </c>
      <c r="P80" s="47" t="n">
        <v>0</v>
      </c>
      <c r="Q80" s="47" t="n">
        <v>0</v>
      </c>
      <c r="R80" s="47" t="n">
        <v>5.83333333333333</v>
      </c>
      <c r="S80" s="42" t="n">
        <v>8.18463760678207</v>
      </c>
      <c r="T80" s="42" t="n">
        <v>0</v>
      </c>
      <c r="U80" s="42" t="n">
        <v>10</v>
      </c>
      <c r="V80" s="42" t="n">
        <v>5</v>
      </c>
      <c r="W80" s="42" t="n">
        <v>5</v>
      </c>
      <c r="X80" s="42" t="n">
        <v>2.5</v>
      </c>
      <c r="Y80" s="42" t="n">
        <v>7.5</v>
      </c>
      <c r="Z80" s="42" t="n">
        <v>5</v>
      </c>
      <c r="AA80" s="42" t="n">
        <v>7.5</v>
      </c>
      <c r="AB80" s="42" t="n">
        <v>10</v>
      </c>
      <c r="AC80" s="42" t="n">
        <v>0</v>
      </c>
      <c r="AD80" s="42" t="n">
        <v>7.5</v>
      </c>
      <c r="AE80" s="42" t="n">
        <v>5</v>
      </c>
      <c r="AF80" s="42" t="n">
        <v>4.16666666666667</v>
      </c>
      <c r="AG80" s="42" t="n">
        <v>0</v>
      </c>
      <c r="AH80" s="42" t="n">
        <v>2.5</v>
      </c>
      <c r="AI80" s="42" t="n">
        <v>2.5</v>
      </c>
      <c r="AJ80" s="42" t="n">
        <v>1.66666666666667</v>
      </c>
      <c r="AK80" s="42" t="n">
        <v>5.83333333333333</v>
      </c>
      <c r="AL80" s="42" t="n">
        <v>10</v>
      </c>
      <c r="AM80" s="47" t="n">
        <v>3.33333333333333</v>
      </c>
      <c r="AN80" s="47" t="n">
        <v>4.25</v>
      </c>
      <c r="AO80" s="47" t="n">
        <v>7.5</v>
      </c>
      <c r="AP80" s="47" t="n">
        <v>5</v>
      </c>
      <c r="AQ80" s="47" t="n">
        <v>6.25</v>
      </c>
      <c r="AR80" s="47" t="n">
        <v>5</v>
      </c>
      <c r="AS80" s="42" t="n">
        <v>5.76666666666667</v>
      </c>
      <c r="AT80" s="42" t="n">
        <v>0</v>
      </c>
      <c r="AU80" s="42" t="n">
        <v>0</v>
      </c>
      <c r="AV80" s="42" t="n">
        <v>0</v>
      </c>
      <c r="AW80" s="42" t="n">
        <v>0</v>
      </c>
      <c r="AX80" s="42" t="n">
        <v>10</v>
      </c>
      <c r="AY80" s="42" t="n">
        <v>5</v>
      </c>
      <c r="AZ80" s="42" t="n">
        <v>0</v>
      </c>
      <c r="BA80" s="71" t="n">
        <v>1.66666666666667</v>
      </c>
      <c r="BB80" s="43" t="n">
        <f aca="false">AVERAGE(Table278572[[#This Row],[RULE OF LAW]],Table278572[[#This Row],[SECURITY &amp; SAFETY]],Table278572[[#This Row],[PERSONAL FREEDOM (minus Security &amp;Safety and Rule of Law)]],Table278572[[#This Row],[PERSONAL FREEDOM (minus Security &amp;Safety and Rule of Law)]])</f>
        <v>5.67400577055458</v>
      </c>
      <c r="BC80" s="44" t="n">
        <v>7.14</v>
      </c>
      <c r="BD80" s="45" t="n">
        <f aca="false">AVERAGE(Table278572[[#This Row],[PERSONAL FREEDOM]:[ECONOMIC FREEDOM]])</f>
        <v>6.40700288527729</v>
      </c>
      <c r="BE80" s="61" t="n">
        <f aca="false">RANK(BF80,$BF$2:$BF$160)</f>
        <v>111</v>
      </c>
      <c r="BF80" s="72" t="n">
        <f aca="false">ROUND(BD80, 2)</f>
        <v>6.41</v>
      </c>
      <c r="BG80" s="73" t="n">
        <f aca="false">Table278572[[#This Row],[1 Rule of Law]]</f>
        <v>5.20471880876958</v>
      </c>
      <c r="BH80" s="73" t="n">
        <f aca="false">Table278572[[#This Row],[2 Security &amp; Safety]]</f>
        <v>8.18463760678207</v>
      </c>
      <c r="BI80" s="73" t="n">
        <f aca="false">AVERAGE(AS80,W80,AK80,BA80,Z80)</f>
        <v>4.65333333333333</v>
      </c>
    </row>
    <row r="81" customFormat="false" ht="15" hidden="false" customHeight="true" outlineLevel="0" collapsed="false">
      <c r="A81" s="41" t="s">
        <v>133</v>
      </c>
      <c r="B81" s="42" t="n">
        <v>3.76499919039676</v>
      </c>
      <c r="C81" s="42" t="n">
        <v>4.56646557992042</v>
      </c>
      <c r="D81" s="42" t="n">
        <v>3.36177253246006</v>
      </c>
      <c r="E81" s="42" t="n">
        <v>3.89774576759241</v>
      </c>
      <c r="F81" s="42" t="n">
        <v>7.85018092800217</v>
      </c>
      <c r="G81" s="42" t="n">
        <v>0</v>
      </c>
      <c r="H81" s="42" t="n">
        <v>10</v>
      </c>
      <c r="I81" s="42" t="n">
        <v>2.5</v>
      </c>
      <c r="J81" s="42" t="n">
        <v>10</v>
      </c>
      <c r="K81" s="42" t="n">
        <v>10</v>
      </c>
      <c r="L81" s="42" t="n">
        <v>6.5</v>
      </c>
      <c r="M81" s="42" t="n">
        <v>10</v>
      </c>
      <c r="N81" s="42" t="n">
        <v>10</v>
      </c>
      <c r="O81" s="47" t="n">
        <v>5</v>
      </c>
      <c r="P81" s="47" t="n">
        <v>5</v>
      </c>
      <c r="Q81" s="47" t="n">
        <v>5</v>
      </c>
      <c r="R81" s="47" t="n">
        <v>8.33333333333333</v>
      </c>
      <c r="S81" s="42" t="n">
        <v>7.56117142044517</v>
      </c>
      <c r="T81" s="42" t="n">
        <v>5</v>
      </c>
      <c r="U81" s="42" t="n">
        <v>5</v>
      </c>
      <c r="V81" s="42" t="n">
        <v>5</v>
      </c>
      <c r="W81" s="42" t="n">
        <v>5</v>
      </c>
      <c r="X81" s="42" t="s">
        <v>60</v>
      </c>
      <c r="Y81" s="42" t="s">
        <v>60</v>
      </c>
      <c r="Z81" s="42" t="s">
        <v>60</v>
      </c>
      <c r="AA81" s="42" t="s">
        <v>60</v>
      </c>
      <c r="AB81" s="42" t="s">
        <v>60</v>
      </c>
      <c r="AC81" s="42" t="s">
        <v>60</v>
      </c>
      <c r="AD81" s="42" t="s">
        <v>60</v>
      </c>
      <c r="AE81" s="42" t="s">
        <v>60</v>
      </c>
      <c r="AF81" s="42" t="s">
        <v>60</v>
      </c>
      <c r="AG81" s="42" t="s">
        <v>60</v>
      </c>
      <c r="AH81" s="42" t="s">
        <v>60</v>
      </c>
      <c r="AI81" s="42" t="s">
        <v>60</v>
      </c>
      <c r="AJ81" s="42" t="s">
        <v>60</v>
      </c>
      <c r="AK81" s="42" t="s">
        <v>60</v>
      </c>
      <c r="AL81" s="42" t="n">
        <v>10</v>
      </c>
      <c r="AM81" s="47" t="n">
        <v>3.33333333333333</v>
      </c>
      <c r="AN81" s="47" t="n">
        <v>3.25</v>
      </c>
      <c r="AO81" s="47" t="s">
        <v>60</v>
      </c>
      <c r="AP81" s="47" t="s">
        <v>60</v>
      </c>
      <c r="AQ81" s="47" t="s">
        <v>60</v>
      </c>
      <c r="AR81" s="47" t="s">
        <v>60</v>
      </c>
      <c r="AS81" s="42" t="n">
        <v>5.52777777777778</v>
      </c>
      <c r="AT81" s="42" t="n">
        <v>10</v>
      </c>
      <c r="AU81" s="42" t="n">
        <v>10</v>
      </c>
      <c r="AV81" s="42" t="n">
        <v>10</v>
      </c>
      <c r="AW81" s="42" t="n">
        <v>10</v>
      </c>
      <c r="AX81" s="42" t="n">
        <v>10</v>
      </c>
      <c r="AY81" s="42" t="n">
        <v>10</v>
      </c>
      <c r="AZ81" s="42" t="n">
        <v>5</v>
      </c>
      <c r="BA81" s="71" t="n">
        <v>8.33333333333333</v>
      </c>
      <c r="BB81" s="43" t="n">
        <f aca="false">AVERAGE(Table278572[[#This Row],[RULE OF LAW]],Table278572[[#This Row],[SECURITY &amp; SAFETY]],Table278572[[#This Row],[PERSONAL FREEDOM (minus Security &amp;Safety and Rule of Law)]],Table278572[[#This Row],[PERSONAL FREEDOM (minus Security &amp;Safety and Rule of Law)]])</f>
        <v>6.00824781552791</v>
      </c>
      <c r="BC81" s="44" t="n">
        <v>7.16</v>
      </c>
      <c r="BD81" s="45" t="n">
        <f aca="false">AVERAGE(Table278572[[#This Row],[PERSONAL FREEDOM]:[ECONOMIC FREEDOM]])</f>
        <v>6.58412390776396</v>
      </c>
      <c r="BE81" s="61" t="n">
        <f aca="false">RANK(BF81,$BF$2:$BF$160)</f>
        <v>98</v>
      </c>
      <c r="BF81" s="72" t="n">
        <f aca="false">ROUND(BD81, 2)</f>
        <v>6.58</v>
      </c>
      <c r="BG81" s="73" t="n">
        <f aca="false">Table278572[[#This Row],[1 Rule of Law]]</f>
        <v>3.89774576759241</v>
      </c>
      <c r="BH81" s="73" t="n">
        <f aca="false">Table278572[[#This Row],[2 Security &amp; Safety]]</f>
        <v>7.56117142044517</v>
      </c>
      <c r="BI81" s="73" t="n">
        <f aca="false">AVERAGE(AS81,W81,AK81,BA81,Z81)</f>
        <v>6.28703703703704</v>
      </c>
    </row>
    <row r="82" customFormat="false" ht="15" hidden="false" customHeight="true" outlineLevel="0" collapsed="false">
      <c r="A82" s="41" t="s">
        <v>230</v>
      </c>
      <c r="B82" s="42" t="s">
        <v>60</v>
      </c>
      <c r="C82" s="42" t="s">
        <v>60</v>
      </c>
      <c r="D82" s="42" t="s">
        <v>60</v>
      </c>
      <c r="E82" s="42" t="n">
        <v>4.04564263214804</v>
      </c>
      <c r="F82" s="42" t="n">
        <v>7.10627761092867</v>
      </c>
      <c r="G82" s="42" t="n">
        <v>10</v>
      </c>
      <c r="H82" s="42" t="n">
        <v>10</v>
      </c>
      <c r="I82" s="42" t="n">
        <v>7.5</v>
      </c>
      <c r="J82" s="42" t="n">
        <v>10</v>
      </c>
      <c r="K82" s="42" t="n">
        <v>10</v>
      </c>
      <c r="L82" s="42" t="n">
        <v>9.5</v>
      </c>
      <c r="M82" s="42" t="n">
        <v>10</v>
      </c>
      <c r="N82" s="42" t="n">
        <v>10</v>
      </c>
      <c r="O82" s="47" t="n">
        <v>5</v>
      </c>
      <c r="P82" s="47" t="n">
        <v>5</v>
      </c>
      <c r="Q82" s="47" t="n">
        <v>5</v>
      </c>
      <c r="R82" s="47" t="n">
        <v>8.33333333333333</v>
      </c>
      <c r="S82" s="42" t="n">
        <v>8.31320364808734</v>
      </c>
      <c r="T82" s="42" t="n">
        <v>5</v>
      </c>
      <c r="U82" s="42" t="n">
        <v>5</v>
      </c>
      <c r="V82" s="42" t="n">
        <v>5</v>
      </c>
      <c r="W82" s="42" t="n">
        <v>5</v>
      </c>
      <c r="X82" s="42" t="n">
        <v>2.5</v>
      </c>
      <c r="Y82" s="42" t="n">
        <v>5</v>
      </c>
      <c r="Z82" s="42" t="n">
        <v>3.75</v>
      </c>
      <c r="AA82" s="42" t="n">
        <v>5</v>
      </c>
      <c r="AB82" s="42" t="n">
        <v>2.5</v>
      </c>
      <c r="AC82" s="42" t="n">
        <v>0</v>
      </c>
      <c r="AD82" s="42" t="n">
        <v>5</v>
      </c>
      <c r="AE82" s="42" t="n">
        <v>5</v>
      </c>
      <c r="AF82" s="42" t="n">
        <v>3.33333333333333</v>
      </c>
      <c r="AG82" s="42" t="n">
        <v>0</v>
      </c>
      <c r="AH82" s="42" t="n">
        <v>5</v>
      </c>
      <c r="AI82" s="42" t="n">
        <v>7.5</v>
      </c>
      <c r="AJ82" s="42" t="n">
        <v>4.16666666666667</v>
      </c>
      <c r="AK82" s="42" t="n">
        <v>3.75</v>
      </c>
      <c r="AL82" s="42" t="n">
        <v>10</v>
      </c>
      <c r="AM82" s="47" t="n">
        <v>1.33333333333333</v>
      </c>
      <c r="AN82" s="47" t="n">
        <v>1.75</v>
      </c>
      <c r="AO82" s="47" t="n">
        <v>10</v>
      </c>
      <c r="AP82" s="47" t="n">
        <v>10</v>
      </c>
      <c r="AQ82" s="47" t="n">
        <v>10</v>
      </c>
      <c r="AR82" s="47" t="n">
        <v>10</v>
      </c>
      <c r="AS82" s="42" t="n">
        <v>6.61666666666667</v>
      </c>
      <c r="AT82" s="42" t="n">
        <v>10</v>
      </c>
      <c r="AU82" s="42" t="n">
        <v>10</v>
      </c>
      <c r="AV82" s="42" t="n">
        <v>10</v>
      </c>
      <c r="AW82" s="42" t="n">
        <v>10</v>
      </c>
      <c r="AX82" s="42" t="n">
        <v>10</v>
      </c>
      <c r="AY82" s="42" t="n">
        <v>10</v>
      </c>
      <c r="AZ82" s="42" t="n">
        <v>10</v>
      </c>
      <c r="BA82" s="71" t="n">
        <v>10</v>
      </c>
      <c r="BB82" s="43" t="n">
        <f aca="false">AVERAGE(Table278572[[#This Row],[RULE OF LAW]],Table278572[[#This Row],[SECURITY &amp; SAFETY]],Table278572[[#This Row],[PERSONAL FREEDOM (minus Security &amp;Safety and Rule of Law)]],Table278572[[#This Row],[PERSONAL FREEDOM (minus Security &amp;Safety and Rule of Law)]])</f>
        <v>6.00137823672551</v>
      </c>
      <c r="BC82" s="44" t="n">
        <v>6.85</v>
      </c>
      <c r="BD82" s="45" t="n">
        <f aca="false">AVERAGE(Table278572[[#This Row],[PERSONAL FREEDOM]:[ECONOMIC FREEDOM]])</f>
        <v>6.42568911836276</v>
      </c>
      <c r="BE82" s="61" t="n">
        <f aca="false">RANK(BF82,$BF$2:$BF$160)</f>
        <v>109</v>
      </c>
      <c r="BF82" s="72" t="n">
        <f aca="false">ROUND(BD82, 2)</f>
        <v>6.43</v>
      </c>
      <c r="BG82" s="73" t="n">
        <f aca="false">Table278572[[#This Row],[1 Rule of Law]]</f>
        <v>4.04564263214804</v>
      </c>
      <c r="BH82" s="73" t="n">
        <f aca="false">Table278572[[#This Row],[2 Security &amp; Safety]]</f>
        <v>8.31320364808734</v>
      </c>
      <c r="BI82" s="73" t="n">
        <f aca="false">AVERAGE(AS82,W82,AK82,BA82,Z82)</f>
        <v>5.82333333333333</v>
      </c>
    </row>
    <row r="83" customFormat="false" ht="15" hidden="false" customHeight="true" outlineLevel="0" collapsed="false">
      <c r="A83" s="41" t="s">
        <v>134</v>
      </c>
      <c r="B83" s="42" t="s">
        <v>60</v>
      </c>
      <c r="C83" s="42" t="s">
        <v>60</v>
      </c>
      <c r="D83" s="42" t="s">
        <v>60</v>
      </c>
      <c r="E83" s="42" t="n">
        <v>6.45499939529011</v>
      </c>
      <c r="F83" s="42" t="n">
        <v>8.61827121863226</v>
      </c>
      <c r="G83" s="42" t="n">
        <v>10</v>
      </c>
      <c r="H83" s="42" t="n">
        <v>10</v>
      </c>
      <c r="I83" s="42" t="n">
        <v>10</v>
      </c>
      <c r="J83" s="42" t="n">
        <v>10</v>
      </c>
      <c r="K83" s="42" t="n">
        <v>10</v>
      </c>
      <c r="L83" s="42" t="n">
        <v>10</v>
      </c>
      <c r="M83" s="42" t="n">
        <v>10</v>
      </c>
      <c r="N83" s="42" t="n">
        <v>10</v>
      </c>
      <c r="O83" s="47" t="n">
        <v>10</v>
      </c>
      <c r="P83" s="47" t="n">
        <v>10</v>
      </c>
      <c r="Q83" s="47" t="n">
        <v>10</v>
      </c>
      <c r="R83" s="47" t="n">
        <v>10</v>
      </c>
      <c r="S83" s="42" t="n">
        <v>9.53942373954409</v>
      </c>
      <c r="T83" s="42" t="n">
        <v>10</v>
      </c>
      <c r="U83" s="42" t="n">
        <v>10</v>
      </c>
      <c r="V83" s="42" t="n">
        <v>10</v>
      </c>
      <c r="W83" s="42" t="n">
        <v>10</v>
      </c>
      <c r="X83" s="42" t="n">
        <v>10</v>
      </c>
      <c r="Y83" s="42" t="n">
        <v>10</v>
      </c>
      <c r="Z83" s="42" t="n">
        <v>10</v>
      </c>
      <c r="AA83" s="42" t="n">
        <v>10</v>
      </c>
      <c r="AB83" s="42" t="n">
        <v>10</v>
      </c>
      <c r="AC83" s="42" t="n">
        <v>10</v>
      </c>
      <c r="AD83" s="42" t="n">
        <v>10</v>
      </c>
      <c r="AE83" s="42" t="n">
        <v>10</v>
      </c>
      <c r="AF83" s="42" t="n">
        <v>10</v>
      </c>
      <c r="AG83" s="42" t="n">
        <v>10</v>
      </c>
      <c r="AH83" s="42" t="n">
        <v>10</v>
      </c>
      <c r="AI83" s="42" t="n">
        <v>10</v>
      </c>
      <c r="AJ83" s="42" t="n">
        <v>10</v>
      </c>
      <c r="AK83" s="42" t="n">
        <v>10</v>
      </c>
      <c r="AL83" s="42" t="n">
        <v>10</v>
      </c>
      <c r="AM83" s="47" t="n">
        <v>7.66666666666667</v>
      </c>
      <c r="AN83" s="47" t="n">
        <v>7.5</v>
      </c>
      <c r="AO83" s="47" t="n">
        <v>10</v>
      </c>
      <c r="AP83" s="47" t="n">
        <v>10</v>
      </c>
      <c r="AQ83" s="47" t="n">
        <v>10</v>
      </c>
      <c r="AR83" s="47" t="n">
        <v>10</v>
      </c>
      <c r="AS83" s="42" t="n">
        <v>9.03333333333334</v>
      </c>
      <c r="AT83" s="42" t="n">
        <v>10</v>
      </c>
      <c r="AU83" s="42" t="n">
        <v>10</v>
      </c>
      <c r="AV83" s="42" t="n">
        <v>10</v>
      </c>
      <c r="AW83" s="42" t="n">
        <v>10</v>
      </c>
      <c r="AX83" s="42" t="n">
        <v>10</v>
      </c>
      <c r="AY83" s="42" t="n">
        <v>10</v>
      </c>
      <c r="AZ83" s="42" t="n">
        <v>10</v>
      </c>
      <c r="BA83" s="71" t="n">
        <v>10</v>
      </c>
      <c r="BB83" s="43" t="n">
        <f aca="false">AVERAGE(Table278572[[#This Row],[RULE OF LAW]],Table278572[[#This Row],[SECURITY &amp; SAFETY]],Table278572[[#This Row],[PERSONAL FREEDOM (minus Security &amp;Safety and Rule of Law)]],Table278572[[#This Row],[PERSONAL FREEDOM (minus Security &amp;Safety and Rule of Law)]])</f>
        <v>8.90193911704188</v>
      </c>
      <c r="BC83" s="44" t="n">
        <v>7.57</v>
      </c>
      <c r="BD83" s="45" t="n">
        <f aca="false">AVERAGE(Table278572[[#This Row],[PERSONAL FREEDOM]:[ECONOMIC FREEDOM]])</f>
        <v>8.23596955852094</v>
      </c>
      <c r="BE83" s="61" t="n">
        <f aca="false">RANK(BF83,$BF$2:$BF$160)</f>
        <v>24</v>
      </c>
      <c r="BF83" s="72" t="n">
        <f aca="false">ROUND(BD83, 2)</f>
        <v>8.24</v>
      </c>
      <c r="BG83" s="73" t="n">
        <f aca="false">Table278572[[#This Row],[1 Rule of Law]]</f>
        <v>6.45499939529011</v>
      </c>
      <c r="BH83" s="73" t="n">
        <f aca="false">Table278572[[#This Row],[2 Security &amp; Safety]]</f>
        <v>9.53942373954409</v>
      </c>
      <c r="BI83" s="73" t="n">
        <f aca="false">AVERAGE(AS83,W83,AK83,BA83,Z83)</f>
        <v>9.80666666666667</v>
      </c>
    </row>
    <row r="84" customFormat="false" ht="15" hidden="false" customHeight="true" outlineLevel="0" collapsed="false">
      <c r="A84" s="41" t="s">
        <v>208</v>
      </c>
      <c r="B84" s="42" t="n">
        <v>4.99063824386455</v>
      </c>
      <c r="C84" s="42" t="n">
        <v>4.52736808391058</v>
      </c>
      <c r="D84" s="42" t="n">
        <v>3.85214239819728</v>
      </c>
      <c r="E84" s="42" t="n">
        <v>4.4567162419908</v>
      </c>
      <c r="F84" s="42" t="n">
        <v>8.12788267098024</v>
      </c>
      <c r="G84" s="42" t="n">
        <v>5</v>
      </c>
      <c r="H84" s="42" t="n">
        <v>0.762681408840642</v>
      </c>
      <c r="I84" s="42" t="n">
        <v>2.5</v>
      </c>
      <c r="J84" s="42" t="n">
        <v>1.56911398425932</v>
      </c>
      <c r="K84" s="42" t="n">
        <v>0</v>
      </c>
      <c r="L84" s="42" t="n">
        <v>1.96635907861999</v>
      </c>
      <c r="M84" s="42" t="n">
        <v>10</v>
      </c>
      <c r="N84" s="42" t="n">
        <v>10</v>
      </c>
      <c r="O84" s="47" t="n">
        <v>0</v>
      </c>
      <c r="P84" s="47" t="n">
        <v>0</v>
      </c>
      <c r="Q84" s="47" t="n">
        <v>0</v>
      </c>
      <c r="R84" s="47" t="n">
        <v>6.66666666666667</v>
      </c>
      <c r="S84" s="42" t="n">
        <v>5.58696947208897</v>
      </c>
      <c r="T84" s="42" t="n">
        <v>5</v>
      </c>
      <c r="U84" s="42" t="n">
        <v>5</v>
      </c>
      <c r="V84" s="42" t="n">
        <v>5</v>
      </c>
      <c r="W84" s="42" t="n">
        <v>5</v>
      </c>
      <c r="X84" s="42" t="n">
        <v>7.5</v>
      </c>
      <c r="Y84" s="42" t="n">
        <v>10</v>
      </c>
      <c r="Z84" s="42" t="n">
        <v>8.75</v>
      </c>
      <c r="AA84" s="42" t="n">
        <v>10</v>
      </c>
      <c r="AB84" s="42" t="n">
        <v>10</v>
      </c>
      <c r="AC84" s="42" t="n">
        <v>10</v>
      </c>
      <c r="AD84" s="42" t="n">
        <v>7.5</v>
      </c>
      <c r="AE84" s="42" t="n">
        <v>7.5</v>
      </c>
      <c r="AF84" s="42" t="n">
        <v>8.33333333333333</v>
      </c>
      <c r="AG84" s="42" t="n">
        <v>7.5</v>
      </c>
      <c r="AH84" s="42" t="n">
        <v>7.5</v>
      </c>
      <c r="AI84" s="42" t="n">
        <v>10</v>
      </c>
      <c r="AJ84" s="42" t="n">
        <v>8.33333333333333</v>
      </c>
      <c r="AK84" s="42" t="n">
        <v>9.16666666666667</v>
      </c>
      <c r="AL84" s="42" t="n">
        <v>10</v>
      </c>
      <c r="AM84" s="47" t="n">
        <v>3.33333333333333</v>
      </c>
      <c r="AN84" s="47" t="n">
        <v>4.75</v>
      </c>
      <c r="AO84" s="47" t="n">
        <v>10</v>
      </c>
      <c r="AP84" s="47" t="n">
        <v>10</v>
      </c>
      <c r="AQ84" s="47" t="n">
        <v>10</v>
      </c>
      <c r="AR84" s="47" t="n">
        <v>10</v>
      </c>
      <c r="AS84" s="42" t="n">
        <v>7.61666666666667</v>
      </c>
      <c r="AT84" s="42" t="n">
        <v>5</v>
      </c>
      <c r="AU84" s="42" t="n">
        <v>5</v>
      </c>
      <c r="AV84" s="42" t="n">
        <v>5</v>
      </c>
      <c r="AW84" s="42" t="n">
        <v>0</v>
      </c>
      <c r="AX84" s="42" t="n">
        <v>10</v>
      </c>
      <c r="AY84" s="42" t="n">
        <v>5</v>
      </c>
      <c r="AZ84" s="42" t="n">
        <v>0</v>
      </c>
      <c r="BA84" s="71" t="n">
        <v>3.33333333333333</v>
      </c>
      <c r="BB84" s="43" t="n">
        <f aca="false">AVERAGE(Table278572[[#This Row],[RULE OF LAW]],Table278572[[#This Row],[SECURITY &amp; SAFETY]],Table278572[[#This Row],[PERSONAL FREEDOM (minus Security &amp;Safety and Rule of Law)]],Table278572[[#This Row],[PERSONAL FREEDOM (minus Security &amp;Safety and Rule of Law)]])</f>
        <v>5.89758809518661</v>
      </c>
      <c r="BC84" s="44" t="n">
        <v>7.06</v>
      </c>
      <c r="BD84" s="45" t="n">
        <f aca="false">AVERAGE(Table278572[[#This Row],[PERSONAL FREEDOM]:[ECONOMIC FREEDOM]])</f>
        <v>6.4787940475933</v>
      </c>
      <c r="BE84" s="61" t="n">
        <f aca="false">RANK(BF84,$BF$2:$BF$160)</f>
        <v>108</v>
      </c>
      <c r="BF84" s="72" t="n">
        <f aca="false">ROUND(BD84, 2)</f>
        <v>6.48</v>
      </c>
      <c r="BG84" s="73" t="n">
        <f aca="false">Table278572[[#This Row],[1 Rule of Law]]</f>
        <v>4.4567162419908</v>
      </c>
      <c r="BH84" s="73" t="n">
        <f aca="false">Table278572[[#This Row],[2 Security &amp; Safety]]</f>
        <v>5.58696947208897</v>
      </c>
      <c r="BI84" s="73" t="n">
        <f aca="false">AVERAGE(AS84,W84,AK84,BA84,Z84)</f>
        <v>6.77333333333333</v>
      </c>
    </row>
    <row r="85" customFormat="false" ht="15" hidden="false" customHeight="true" outlineLevel="0" collapsed="false">
      <c r="A85" s="41" t="s">
        <v>135</v>
      </c>
      <c r="B85" s="42" t="s">
        <v>60</v>
      </c>
      <c r="C85" s="42" t="s">
        <v>60</v>
      </c>
      <c r="D85" s="42" t="s">
        <v>60</v>
      </c>
      <c r="E85" s="42" t="n">
        <v>4.78833875921329</v>
      </c>
      <c r="F85" s="42" t="n">
        <v>0</v>
      </c>
      <c r="G85" s="42" t="n">
        <v>10</v>
      </c>
      <c r="H85" s="42" t="n">
        <v>10</v>
      </c>
      <c r="I85" s="42" t="n">
        <v>5</v>
      </c>
      <c r="J85" s="42" t="n">
        <v>10</v>
      </c>
      <c r="K85" s="42" t="n">
        <v>10</v>
      </c>
      <c r="L85" s="42" t="n">
        <v>9</v>
      </c>
      <c r="M85" s="42" t="n">
        <v>10</v>
      </c>
      <c r="N85" s="42" t="n">
        <v>7.5</v>
      </c>
      <c r="O85" s="47" t="n">
        <v>5</v>
      </c>
      <c r="P85" s="47" t="n">
        <v>5</v>
      </c>
      <c r="Q85" s="47" t="n">
        <v>5</v>
      </c>
      <c r="R85" s="47" t="n">
        <v>7.5</v>
      </c>
      <c r="S85" s="42" t="n">
        <v>5.5</v>
      </c>
      <c r="T85" s="42" t="n">
        <v>10</v>
      </c>
      <c r="U85" s="42" t="n">
        <v>10</v>
      </c>
      <c r="V85" s="42" t="n">
        <v>10</v>
      </c>
      <c r="W85" s="42" t="n">
        <v>10</v>
      </c>
      <c r="X85" s="42" t="s">
        <v>60</v>
      </c>
      <c r="Y85" s="42" t="s">
        <v>60</v>
      </c>
      <c r="Z85" s="42" t="s">
        <v>60</v>
      </c>
      <c r="AA85" s="42" t="s">
        <v>60</v>
      </c>
      <c r="AB85" s="42" t="s">
        <v>60</v>
      </c>
      <c r="AC85" s="42" t="s">
        <v>60</v>
      </c>
      <c r="AD85" s="42" t="s">
        <v>60</v>
      </c>
      <c r="AE85" s="42" t="s">
        <v>60</v>
      </c>
      <c r="AF85" s="42" t="s">
        <v>60</v>
      </c>
      <c r="AG85" s="42" t="s">
        <v>60</v>
      </c>
      <c r="AH85" s="42" t="s">
        <v>60</v>
      </c>
      <c r="AI85" s="42" t="s">
        <v>60</v>
      </c>
      <c r="AJ85" s="42" t="s">
        <v>60</v>
      </c>
      <c r="AK85" s="42" t="s">
        <v>60</v>
      </c>
      <c r="AL85" s="42" t="n">
        <v>10</v>
      </c>
      <c r="AM85" s="47" t="n">
        <v>5.66666666666667</v>
      </c>
      <c r="AN85" s="47" t="n">
        <v>5.25</v>
      </c>
      <c r="AO85" s="47" t="s">
        <v>60</v>
      </c>
      <c r="AP85" s="47" t="s">
        <v>60</v>
      </c>
      <c r="AQ85" s="47" t="s">
        <v>60</v>
      </c>
      <c r="AR85" s="47" t="s">
        <v>60</v>
      </c>
      <c r="AS85" s="42" t="n">
        <v>6.97222222222222</v>
      </c>
      <c r="AT85" s="42" t="n">
        <v>5</v>
      </c>
      <c r="AU85" s="42" t="n">
        <v>10</v>
      </c>
      <c r="AV85" s="42" t="n">
        <v>7.5</v>
      </c>
      <c r="AW85" s="42" t="n">
        <v>10</v>
      </c>
      <c r="AX85" s="42" t="n">
        <v>10</v>
      </c>
      <c r="AY85" s="42" t="n">
        <v>10</v>
      </c>
      <c r="AZ85" s="42" t="n">
        <v>5</v>
      </c>
      <c r="BA85" s="71" t="n">
        <v>7.5</v>
      </c>
      <c r="BB85" s="43" t="n">
        <f aca="false">AVERAGE(Table278572[[#This Row],[RULE OF LAW]],Table278572[[#This Row],[SECURITY &amp; SAFETY]],Table278572[[#This Row],[PERSONAL FREEDOM (minus Security &amp;Safety and Rule of Law)]],Table278572[[#This Row],[PERSONAL FREEDOM (minus Security &amp;Safety and Rule of Law)]])</f>
        <v>6.65078839350703</v>
      </c>
      <c r="BC85" s="44" t="n">
        <v>6.66</v>
      </c>
      <c r="BD85" s="45" t="n">
        <f aca="false">AVERAGE(Table278572[[#This Row],[PERSONAL FREEDOM]:[ECONOMIC FREEDOM]])</f>
        <v>6.65539419675351</v>
      </c>
      <c r="BE85" s="61" t="n">
        <f aca="false">RANK(BF85,$BF$2:$BF$160)</f>
        <v>94</v>
      </c>
      <c r="BF85" s="72" t="n">
        <f aca="false">ROUND(BD85, 2)</f>
        <v>6.66</v>
      </c>
      <c r="BG85" s="73" t="n">
        <f aca="false">Table278572[[#This Row],[1 Rule of Law]]</f>
        <v>4.78833875921329</v>
      </c>
      <c r="BH85" s="73" t="n">
        <f aca="false">Table278572[[#This Row],[2 Security &amp; Safety]]</f>
        <v>5.5</v>
      </c>
      <c r="BI85" s="73" t="n">
        <f aca="false">AVERAGE(AS85,W85,AK85,BA85,Z85)</f>
        <v>8.15740740740741</v>
      </c>
    </row>
    <row r="86" customFormat="false" ht="15" hidden="false" customHeight="true" outlineLevel="0" collapsed="false">
      <c r="A86" s="41" t="s">
        <v>231</v>
      </c>
      <c r="B86" s="42" t="n">
        <v>4.58081153862028</v>
      </c>
      <c r="C86" s="42" t="n">
        <v>4.44002140518445</v>
      </c>
      <c r="D86" s="42" t="n">
        <v>3.1559222357273</v>
      </c>
      <c r="E86" s="42" t="n">
        <v>4.05891839317734</v>
      </c>
      <c r="F86" s="42" t="n">
        <v>8.67692854842835</v>
      </c>
      <c r="G86" s="42" t="n">
        <v>10</v>
      </c>
      <c r="H86" s="42" t="n">
        <v>10</v>
      </c>
      <c r="I86" s="42" t="n">
        <v>7.5</v>
      </c>
      <c r="J86" s="42" t="n">
        <v>10</v>
      </c>
      <c r="K86" s="42" t="n">
        <v>10</v>
      </c>
      <c r="L86" s="42" t="n">
        <v>9.5</v>
      </c>
      <c r="M86" s="42" t="n">
        <v>4.2</v>
      </c>
      <c r="N86" s="42" t="n">
        <v>10</v>
      </c>
      <c r="O86" s="47" t="n">
        <v>5</v>
      </c>
      <c r="P86" s="47" t="n">
        <v>5</v>
      </c>
      <c r="Q86" s="47" t="n">
        <v>5</v>
      </c>
      <c r="R86" s="47" t="n">
        <v>6.4</v>
      </c>
      <c r="S86" s="42" t="n">
        <v>8.19230951614278</v>
      </c>
      <c r="T86" s="42" t="n">
        <v>10</v>
      </c>
      <c r="U86" s="42" t="n">
        <v>5</v>
      </c>
      <c r="V86" s="42" t="n">
        <v>5</v>
      </c>
      <c r="W86" s="42" t="n">
        <v>6.66666666666667</v>
      </c>
      <c r="X86" s="42" t="n">
        <v>7.5</v>
      </c>
      <c r="Y86" s="42" t="n">
        <v>7.5</v>
      </c>
      <c r="Z86" s="42" t="n">
        <v>7.5</v>
      </c>
      <c r="AA86" s="42" t="n">
        <v>5</v>
      </c>
      <c r="AB86" s="42" t="n">
        <v>5</v>
      </c>
      <c r="AC86" s="42" t="n">
        <v>5</v>
      </c>
      <c r="AD86" s="42" t="n">
        <v>5</v>
      </c>
      <c r="AE86" s="42" t="n">
        <v>7.5</v>
      </c>
      <c r="AF86" s="42" t="n">
        <v>5.83333333333333</v>
      </c>
      <c r="AG86" s="42" t="n">
        <v>5</v>
      </c>
      <c r="AH86" s="42" t="n">
        <v>5</v>
      </c>
      <c r="AI86" s="42" t="n">
        <v>5</v>
      </c>
      <c r="AJ86" s="42" t="n">
        <v>5</v>
      </c>
      <c r="AK86" s="42" t="n">
        <v>5.20833333333333</v>
      </c>
      <c r="AL86" s="42" t="n">
        <v>10</v>
      </c>
      <c r="AM86" s="47" t="n">
        <v>4.33333333333333</v>
      </c>
      <c r="AN86" s="47" t="n">
        <v>4.5</v>
      </c>
      <c r="AO86" s="47" t="n">
        <v>7.5</v>
      </c>
      <c r="AP86" s="47" t="n">
        <v>7.5</v>
      </c>
      <c r="AQ86" s="47" t="n">
        <v>7.5</v>
      </c>
      <c r="AR86" s="47" t="n">
        <v>7.5</v>
      </c>
      <c r="AS86" s="42" t="n">
        <v>6.76666666666667</v>
      </c>
      <c r="AT86" s="42" t="n">
        <v>10</v>
      </c>
      <c r="AU86" s="42" t="n">
        <v>5</v>
      </c>
      <c r="AV86" s="42" t="n">
        <v>7.5</v>
      </c>
      <c r="AW86" s="42" t="n">
        <v>0</v>
      </c>
      <c r="AX86" s="42" t="n">
        <v>0</v>
      </c>
      <c r="AY86" s="42" t="n">
        <v>0</v>
      </c>
      <c r="AZ86" s="42" t="n">
        <v>5</v>
      </c>
      <c r="BA86" s="71" t="n">
        <v>4.16666666666667</v>
      </c>
      <c r="BB86" s="43" t="n">
        <f aca="false">AVERAGE(Table278572[[#This Row],[RULE OF LAW]],Table278572[[#This Row],[SECURITY &amp; SAFETY]],Table278572[[#This Row],[PERSONAL FREEDOM (minus Security &amp;Safety and Rule of Law)]],Table278572[[#This Row],[PERSONAL FREEDOM (minus Security &amp;Safety and Rule of Law)]])</f>
        <v>6.09364031066337</v>
      </c>
      <c r="BC86" s="44" t="n">
        <v>7.22</v>
      </c>
      <c r="BD86" s="45" t="n">
        <f aca="false">AVERAGE(Table278572[[#This Row],[PERSONAL FREEDOM]:[ECONOMIC FREEDOM]])</f>
        <v>6.65682015533168</v>
      </c>
      <c r="BE86" s="61" t="n">
        <f aca="false">RANK(BF86,$BF$2:$BF$160)</f>
        <v>94</v>
      </c>
      <c r="BF86" s="72" t="n">
        <f aca="false">ROUND(BD86, 2)</f>
        <v>6.66</v>
      </c>
      <c r="BG86" s="73" t="n">
        <f aca="false">Table278572[[#This Row],[1 Rule of Law]]</f>
        <v>4.05891839317734</v>
      </c>
      <c r="BH86" s="73" t="n">
        <f aca="false">Table278572[[#This Row],[2 Security &amp; Safety]]</f>
        <v>8.19230951614278</v>
      </c>
      <c r="BI86" s="73" t="n">
        <f aca="false">AVERAGE(AS86,W86,AK86,BA86,Z86)</f>
        <v>6.06166666666667</v>
      </c>
    </row>
    <row r="87" customFormat="false" ht="15" hidden="false" customHeight="true" outlineLevel="0" collapsed="false">
      <c r="A87" s="41" t="s">
        <v>226</v>
      </c>
      <c r="B87" s="42" t="s">
        <v>60</v>
      </c>
      <c r="C87" s="42" t="s">
        <v>60</v>
      </c>
      <c r="D87" s="42" t="s">
        <v>60</v>
      </c>
      <c r="E87" s="42" t="n">
        <v>2.79353779291365</v>
      </c>
      <c r="F87" s="42" t="n">
        <v>8.99015219163712</v>
      </c>
      <c r="G87" s="42" t="n">
        <v>0</v>
      </c>
      <c r="H87" s="42" t="n">
        <v>0</v>
      </c>
      <c r="I87" s="42" t="n">
        <v>0</v>
      </c>
      <c r="J87" s="42" t="n">
        <v>0</v>
      </c>
      <c r="K87" s="42" t="n">
        <v>0</v>
      </c>
      <c r="L87" s="42" t="n">
        <v>0</v>
      </c>
      <c r="M87" s="42" t="n">
        <v>10</v>
      </c>
      <c r="N87" s="42" t="n">
        <v>7.5</v>
      </c>
      <c r="O87" s="47" t="n">
        <v>0</v>
      </c>
      <c r="P87" s="47" t="n">
        <v>0</v>
      </c>
      <c r="Q87" s="47" t="n">
        <v>0</v>
      </c>
      <c r="R87" s="47" t="n">
        <v>5.83333333333333</v>
      </c>
      <c r="S87" s="42" t="n">
        <v>4.94116184165682</v>
      </c>
      <c r="T87" s="42" t="n">
        <v>0</v>
      </c>
      <c r="U87" s="42" t="n">
        <v>5</v>
      </c>
      <c r="V87" s="42" t="n">
        <v>5</v>
      </c>
      <c r="W87" s="42" t="n">
        <v>3.33333333333333</v>
      </c>
      <c r="X87" s="42" t="n">
        <v>7.5</v>
      </c>
      <c r="Y87" s="42" t="n">
        <v>7.5</v>
      </c>
      <c r="Z87" s="42" t="n">
        <v>7.5</v>
      </c>
      <c r="AA87" s="42" t="n">
        <v>7.5</v>
      </c>
      <c r="AB87" s="42" t="n">
        <v>7.5</v>
      </c>
      <c r="AC87" s="42" t="n">
        <v>7.5</v>
      </c>
      <c r="AD87" s="42" t="n">
        <v>5</v>
      </c>
      <c r="AE87" s="42" t="n">
        <v>7.5</v>
      </c>
      <c r="AF87" s="42" t="n">
        <v>6.66666666666667</v>
      </c>
      <c r="AG87" s="42" t="n">
        <v>7.5</v>
      </c>
      <c r="AH87" s="42" t="n">
        <v>7.5</v>
      </c>
      <c r="AI87" s="42" t="n">
        <v>7.5</v>
      </c>
      <c r="AJ87" s="42" t="n">
        <v>7.5</v>
      </c>
      <c r="AK87" s="42" t="n">
        <v>7.29166666666667</v>
      </c>
      <c r="AL87" s="42" t="n">
        <v>0</v>
      </c>
      <c r="AM87" s="47" t="n">
        <v>2.66666666666667</v>
      </c>
      <c r="AN87" s="47" t="n">
        <v>1.75</v>
      </c>
      <c r="AO87" s="47" t="n">
        <v>10</v>
      </c>
      <c r="AP87" s="47" t="n">
        <v>10</v>
      </c>
      <c r="AQ87" s="47" t="n">
        <v>10</v>
      </c>
      <c r="AR87" s="47" t="n">
        <v>7.5</v>
      </c>
      <c r="AS87" s="42" t="n">
        <v>4.38333333333333</v>
      </c>
      <c r="AT87" s="42" t="n">
        <v>0</v>
      </c>
      <c r="AU87" s="42" t="n">
        <v>5</v>
      </c>
      <c r="AV87" s="42" t="n">
        <v>2.5</v>
      </c>
      <c r="AW87" s="42" t="n">
        <v>0</v>
      </c>
      <c r="AX87" s="42" t="n">
        <v>0</v>
      </c>
      <c r="AY87" s="42" t="n">
        <v>0</v>
      </c>
      <c r="AZ87" s="42" t="n">
        <v>0</v>
      </c>
      <c r="BA87" s="71" t="n">
        <v>0.833333333333333</v>
      </c>
      <c r="BB87" s="43" t="n">
        <f aca="false">AVERAGE(Table278572[[#This Row],[RULE OF LAW]],Table278572[[#This Row],[SECURITY &amp; SAFETY]],Table278572[[#This Row],[PERSONAL FREEDOM (minus Security &amp;Safety and Rule of Law)]],Table278572[[#This Row],[PERSONAL FREEDOM (minus Security &amp;Safety and Rule of Law)]])</f>
        <v>4.26784157530928</v>
      </c>
      <c r="BC87" s="44" t="n">
        <v>4.58</v>
      </c>
      <c r="BD87" s="45" t="n">
        <f aca="false">AVERAGE(Table278572[[#This Row],[PERSONAL FREEDOM]:[ECONOMIC FREEDOM]])</f>
        <v>4.42392078765464</v>
      </c>
      <c r="BE87" s="61" t="n">
        <f aca="false">RANK(BF87,$BF$2:$BF$160)</f>
        <v>159</v>
      </c>
      <c r="BF87" s="72" t="n">
        <f aca="false">ROUND(BD87, 2)</f>
        <v>4.42</v>
      </c>
      <c r="BG87" s="73" t="n">
        <f aca="false">Table278572[[#This Row],[1 Rule of Law]]</f>
        <v>2.79353779291365</v>
      </c>
      <c r="BH87" s="73" t="n">
        <f aca="false">Table278572[[#This Row],[2 Security &amp; Safety]]</f>
        <v>4.94116184165682</v>
      </c>
      <c r="BI87" s="73" t="n">
        <f aca="false">AVERAGE(AS87,W87,AK87,BA87,Z87)</f>
        <v>4.66833333333333</v>
      </c>
    </row>
    <row r="88" customFormat="false" ht="15" hidden="false" customHeight="true" outlineLevel="0" collapsed="false">
      <c r="A88" s="41" t="s">
        <v>136</v>
      </c>
      <c r="B88" s="42" t="s">
        <v>60</v>
      </c>
      <c r="C88" s="42" t="s">
        <v>60</v>
      </c>
      <c r="D88" s="42" t="s">
        <v>60</v>
      </c>
      <c r="E88" s="42" t="n">
        <v>6.51839943179076</v>
      </c>
      <c r="F88" s="42" t="n">
        <v>7.29503335709473</v>
      </c>
      <c r="G88" s="42" t="n">
        <v>10</v>
      </c>
      <c r="H88" s="42" t="n">
        <v>10</v>
      </c>
      <c r="I88" s="42" t="n">
        <v>10</v>
      </c>
      <c r="J88" s="42" t="n">
        <v>10</v>
      </c>
      <c r="K88" s="42" t="n">
        <v>10</v>
      </c>
      <c r="L88" s="42" t="n">
        <v>10</v>
      </c>
      <c r="M88" s="42" t="n">
        <v>10</v>
      </c>
      <c r="N88" s="42" t="n">
        <v>10</v>
      </c>
      <c r="O88" s="47" t="n">
        <v>10</v>
      </c>
      <c r="P88" s="47" t="n">
        <v>10</v>
      </c>
      <c r="Q88" s="47" t="n">
        <v>10</v>
      </c>
      <c r="R88" s="47" t="n">
        <v>10</v>
      </c>
      <c r="S88" s="42" t="n">
        <v>9.09834445236491</v>
      </c>
      <c r="T88" s="42" t="n">
        <v>10</v>
      </c>
      <c r="U88" s="42" t="n">
        <v>10</v>
      </c>
      <c r="V88" s="42" t="n">
        <v>10</v>
      </c>
      <c r="W88" s="42" t="n">
        <v>10</v>
      </c>
      <c r="X88" s="42" t="n">
        <v>10</v>
      </c>
      <c r="Y88" s="42" t="n">
        <v>10</v>
      </c>
      <c r="Z88" s="42" t="n">
        <v>10</v>
      </c>
      <c r="AA88" s="42" t="n">
        <v>10</v>
      </c>
      <c r="AB88" s="42" t="n">
        <v>10</v>
      </c>
      <c r="AC88" s="42" t="n">
        <v>10</v>
      </c>
      <c r="AD88" s="42" t="n">
        <v>10</v>
      </c>
      <c r="AE88" s="42" t="n">
        <v>10</v>
      </c>
      <c r="AF88" s="42" t="n">
        <v>10</v>
      </c>
      <c r="AG88" s="42" t="n">
        <v>10</v>
      </c>
      <c r="AH88" s="42" t="n">
        <v>10</v>
      </c>
      <c r="AI88" s="42" t="n">
        <v>10</v>
      </c>
      <c r="AJ88" s="42" t="n">
        <v>10</v>
      </c>
      <c r="AK88" s="42" t="n">
        <v>10</v>
      </c>
      <c r="AL88" s="42" t="n">
        <v>10</v>
      </c>
      <c r="AM88" s="47" t="n">
        <v>7.66666666666667</v>
      </c>
      <c r="AN88" s="47" t="n">
        <v>8</v>
      </c>
      <c r="AO88" s="47" t="n">
        <v>10</v>
      </c>
      <c r="AP88" s="47" t="n">
        <v>10</v>
      </c>
      <c r="AQ88" s="47" t="n">
        <v>10</v>
      </c>
      <c r="AR88" s="47" t="n">
        <v>10</v>
      </c>
      <c r="AS88" s="42" t="n">
        <v>9.13333333333333</v>
      </c>
      <c r="AT88" s="42" t="n">
        <v>10</v>
      </c>
      <c r="AU88" s="42" t="n">
        <v>10</v>
      </c>
      <c r="AV88" s="42" t="n">
        <v>10</v>
      </c>
      <c r="AW88" s="42" t="n">
        <v>10</v>
      </c>
      <c r="AX88" s="42" t="n">
        <v>10</v>
      </c>
      <c r="AY88" s="42" t="n">
        <v>10</v>
      </c>
      <c r="AZ88" s="42" t="n">
        <v>10</v>
      </c>
      <c r="BA88" s="71" t="n">
        <v>10</v>
      </c>
      <c r="BB88" s="43" t="n">
        <f aca="false">AVERAGE(Table278572[[#This Row],[RULE OF LAW]],Table278572[[#This Row],[SECURITY &amp; SAFETY]],Table278572[[#This Row],[PERSONAL FREEDOM (minus Security &amp;Safety and Rule of Law)]],Table278572[[#This Row],[PERSONAL FREEDOM (minus Security &amp;Safety and Rule of Law)]])</f>
        <v>8.81751930437225</v>
      </c>
      <c r="BC88" s="44" t="n">
        <v>7.81</v>
      </c>
      <c r="BD88" s="45" t="n">
        <f aca="false">AVERAGE(Table278572[[#This Row],[PERSONAL FREEDOM]:[ECONOMIC FREEDOM]])</f>
        <v>8.31375965218613</v>
      </c>
      <c r="BE88" s="61" t="n">
        <f aca="false">RANK(BF88,$BF$2:$BF$160)</f>
        <v>20</v>
      </c>
      <c r="BF88" s="72" t="n">
        <f aca="false">ROUND(BD88, 2)</f>
        <v>8.31</v>
      </c>
      <c r="BG88" s="73" t="n">
        <f aca="false">Table278572[[#This Row],[1 Rule of Law]]</f>
        <v>6.51839943179076</v>
      </c>
      <c r="BH88" s="73" t="n">
        <f aca="false">Table278572[[#This Row],[2 Security &amp; Safety]]</f>
        <v>9.09834445236491</v>
      </c>
      <c r="BI88" s="73" t="n">
        <f aca="false">AVERAGE(AS88,W88,AK88,BA88,Z88)</f>
        <v>9.82666666666667</v>
      </c>
    </row>
    <row r="89" customFormat="false" ht="15" hidden="false" customHeight="true" outlineLevel="0" collapsed="false">
      <c r="A89" s="41" t="s">
        <v>137</v>
      </c>
      <c r="B89" s="42" t="s">
        <v>60</v>
      </c>
      <c r="C89" s="42" t="s">
        <v>60</v>
      </c>
      <c r="D89" s="42" t="s">
        <v>60</v>
      </c>
      <c r="E89" s="42" t="n">
        <v>8.03519370191835</v>
      </c>
      <c r="F89" s="42" t="n">
        <v>9.92345560106507</v>
      </c>
      <c r="G89" s="42" t="n">
        <v>10</v>
      </c>
      <c r="H89" s="42" t="n">
        <v>10</v>
      </c>
      <c r="I89" s="42" t="s">
        <v>60</v>
      </c>
      <c r="J89" s="42" t="n">
        <v>10</v>
      </c>
      <c r="K89" s="42" t="n">
        <v>10</v>
      </c>
      <c r="L89" s="42" t="n">
        <v>10</v>
      </c>
      <c r="M89" s="42" t="n">
        <v>10</v>
      </c>
      <c r="N89" s="42" t="n">
        <v>10</v>
      </c>
      <c r="O89" s="47" t="n">
        <v>10</v>
      </c>
      <c r="P89" s="47" t="n">
        <v>10</v>
      </c>
      <c r="Q89" s="47" t="n">
        <v>10</v>
      </c>
      <c r="R89" s="47" t="n">
        <v>10</v>
      </c>
      <c r="S89" s="42" t="n">
        <v>9.97448520035502</v>
      </c>
      <c r="T89" s="42" t="n">
        <v>10</v>
      </c>
      <c r="U89" s="42" t="n">
        <v>10</v>
      </c>
      <c r="V89" s="42" t="n">
        <v>10</v>
      </c>
      <c r="W89" s="42" t="n">
        <v>10</v>
      </c>
      <c r="X89" s="42" t="s">
        <v>60</v>
      </c>
      <c r="Y89" s="42" t="s">
        <v>60</v>
      </c>
      <c r="Z89" s="42" t="s">
        <v>60</v>
      </c>
      <c r="AA89" s="42" t="s">
        <v>60</v>
      </c>
      <c r="AB89" s="42" t="s">
        <v>60</v>
      </c>
      <c r="AC89" s="42" t="s">
        <v>60</v>
      </c>
      <c r="AD89" s="42" t="s">
        <v>60</v>
      </c>
      <c r="AE89" s="42" t="s">
        <v>60</v>
      </c>
      <c r="AF89" s="42" t="s">
        <v>60</v>
      </c>
      <c r="AG89" s="42" t="s">
        <v>60</v>
      </c>
      <c r="AH89" s="42" t="s">
        <v>60</v>
      </c>
      <c r="AI89" s="42" t="s">
        <v>60</v>
      </c>
      <c r="AJ89" s="42" t="s">
        <v>60</v>
      </c>
      <c r="AK89" s="42" t="s">
        <v>60</v>
      </c>
      <c r="AL89" s="42" t="n">
        <v>10</v>
      </c>
      <c r="AM89" s="47" t="n">
        <v>9.33333333333333</v>
      </c>
      <c r="AN89" s="47" t="n">
        <v>9</v>
      </c>
      <c r="AO89" s="47" t="s">
        <v>60</v>
      </c>
      <c r="AP89" s="47" t="s">
        <v>60</v>
      </c>
      <c r="AQ89" s="47" t="s">
        <v>60</v>
      </c>
      <c r="AR89" s="47" t="s">
        <v>60</v>
      </c>
      <c r="AS89" s="42" t="n">
        <v>9.44444444444444</v>
      </c>
      <c r="AT89" s="42" t="n">
        <v>10</v>
      </c>
      <c r="AU89" s="42" t="n">
        <v>10</v>
      </c>
      <c r="AV89" s="42" t="n">
        <v>10</v>
      </c>
      <c r="AW89" s="42" t="n">
        <v>10</v>
      </c>
      <c r="AX89" s="42" t="n">
        <v>10</v>
      </c>
      <c r="AY89" s="42" t="n">
        <v>10</v>
      </c>
      <c r="AZ89" s="42" t="n">
        <v>10</v>
      </c>
      <c r="BA89" s="71" t="n">
        <v>10</v>
      </c>
      <c r="BB89" s="43" t="n">
        <f aca="false">AVERAGE(Table278572[[#This Row],[RULE OF LAW]],Table278572[[#This Row],[SECURITY &amp; SAFETY]],Table278572[[#This Row],[PERSONAL FREEDOM (minus Security &amp;Safety and Rule of Law)]],Table278572[[#This Row],[PERSONAL FREEDOM (minus Security &amp;Safety and Rule of Law)]])</f>
        <v>9.40982713297575</v>
      </c>
      <c r="BC89" s="44" t="n">
        <v>7.65</v>
      </c>
      <c r="BD89" s="45" t="n">
        <f aca="false">AVERAGE(Table278572[[#This Row],[PERSONAL FREEDOM]:[ECONOMIC FREEDOM]])</f>
        <v>8.52991356648788</v>
      </c>
      <c r="BE89" s="61" t="n">
        <f aca="false">RANK(BF89,$BF$2:$BF$160)</f>
        <v>11</v>
      </c>
      <c r="BF89" s="72" t="n">
        <f aca="false">ROUND(BD89, 2)</f>
        <v>8.53</v>
      </c>
      <c r="BG89" s="73" t="n">
        <f aca="false">Table278572[[#This Row],[1 Rule of Law]]</f>
        <v>8.03519370191835</v>
      </c>
      <c r="BH89" s="73" t="n">
        <f aca="false">Table278572[[#This Row],[2 Security &amp; Safety]]</f>
        <v>9.97448520035502</v>
      </c>
      <c r="BI89" s="73" t="n">
        <f aca="false">AVERAGE(AS89,W89,AK89,BA89,Z89)</f>
        <v>9.81481481481482</v>
      </c>
    </row>
    <row r="90" customFormat="false" ht="15" hidden="false" customHeight="true" outlineLevel="0" collapsed="false">
      <c r="A90" s="41" t="s">
        <v>138</v>
      </c>
      <c r="B90" s="42" t="n">
        <v>4.7867576089411</v>
      </c>
      <c r="C90" s="42" t="n">
        <v>5.67872745352693</v>
      </c>
      <c r="D90" s="42" t="n">
        <v>4.40175637209019</v>
      </c>
      <c r="E90" s="42" t="n">
        <v>3.33038702100301</v>
      </c>
      <c r="F90" s="42" t="n">
        <v>9.58533494184537</v>
      </c>
      <c r="G90" s="42" t="n">
        <v>10</v>
      </c>
      <c r="H90" s="42" t="n">
        <v>10</v>
      </c>
      <c r="I90" s="42" t="n">
        <v>7.5</v>
      </c>
      <c r="J90" s="42" t="n">
        <v>10</v>
      </c>
      <c r="K90" s="42" t="n">
        <v>9.51821740439627</v>
      </c>
      <c r="L90" s="42" t="n">
        <v>9.40364348087925</v>
      </c>
      <c r="M90" s="42" t="n">
        <v>10</v>
      </c>
      <c r="N90" s="42" t="n">
        <v>7.5</v>
      </c>
      <c r="O90" s="47" t="n">
        <v>5</v>
      </c>
      <c r="P90" s="47" t="n">
        <v>5</v>
      </c>
      <c r="Q90" s="47" t="n">
        <v>5</v>
      </c>
      <c r="R90" s="47" t="n">
        <v>7.5</v>
      </c>
      <c r="S90" s="42" t="n">
        <v>8.82965947424154</v>
      </c>
      <c r="T90" s="42" t="n">
        <v>10</v>
      </c>
      <c r="U90" s="42" t="n">
        <v>10</v>
      </c>
      <c r="V90" s="42" t="n">
        <v>10</v>
      </c>
      <c r="W90" s="42" t="n">
        <v>10</v>
      </c>
      <c r="X90" s="42" t="s">
        <v>60</v>
      </c>
      <c r="Y90" s="42" t="s">
        <v>60</v>
      </c>
      <c r="Z90" s="42" t="s">
        <v>60</v>
      </c>
      <c r="AA90" s="42" t="s">
        <v>60</v>
      </c>
      <c r="AB90" s="42" t="s">
        <v>60</v>
      </c>
      <c r="AC90" s="42" t="s">
        <v>60</v>
      </c>
      <c r="AD90" s="42" t="s">
        <v>60</v>
      </c>
      <c r="AE90" s="42" t="s">
        <v>60</v>
      </c>
      <c r="AF90" s="42" t="s">
        <v>60</v>
      </c>
      <c r="AG90" s="42" t="s">
        <v>60</v>
      </c>
      <c r="AH90" s="42" t="s">
        <v>60</v>
      </c>
      <c r="AI90" s="42" t="s">
        <v>60</v>
      </c>
      <c r="AJ90" s="42" t="s">
        <v>60</v>
      </c>
      <c r="AK90" s="42" t="s">
        <v>60</v>
      </c>
      <c r="AL90" s="42" t="n">
        <v>10</v>
      </c>
      <c r="AM90" s="47" t="n">
        <v>4</v>
      </c>
      <c r="AN90" s="47" t="n">
        <v>4.75</v>
      </c>
      <c r="AO90" s="47" t="s">
        <v>60</v>
      </c>
      <c r="AP90" s="47" t="s">
        <v>60</v>
      </c>
      <c r="AQ90" s="47" t="s">
        <v>60</v>
      </c>
      <c r="AR90" s="47" t="s">
        <v>60</v>
      </c>
      <c r="AS90" s="42" t="n">
        <v>6.25</v>
      </c>
      <c r="AT90" s="42" t="n">
        <v>10</v>
      </c>
      <c r="AU90" s="42" t="n">
        <v>10</v>
      </c>
      <c r="AV90" s="42" t="n">
        <v>10</v>
      </c>
      <c r="AW90" s="42" t="n">
        <v>10</v>
      </c>
      <c r="AX90" s="42" t="n">
        <v>10</v>
      </c>
      <c r="AY90" s="42" t="n">
        <v>10</v>
      </c>
      <c r="AZ90" s="42" t="n">
        <v>10</v>
      </c>
      <c r="BA90" s="71" t="n">
        <v>10</v>
      </c>
      <c r="BB90" s="43" t="n">
        <f aca="false">AVERAGE(Table278572[[#This Row],[RULE OF LAW]],Table278572[[#This Row],[SECURITY &amp; SAFETY]],Table278572[[#This Row],[PERSONAL FREEDOM (minus Security &amp;Safety and Rule of Law)]],Table278572[[#This Row],[PERSONAL FREEDOM (minus Security &amp;Safety and Rule of Law)]])</f>
        <v>7.41501162381114</v>
      </c>
      <c r="BC90" s="44" t="n">
        <v>7.22</v>
      </c>
      <c r="BD90" s="45" t="n">
        <f aca="false">AVERAGE(Table278572[[#This Row],[PERSONAL FREEDOM]:[ECONOMIC FREEDOM]])</f>
        <v>7.31750581190557</v>
      </c>
      <c r="BE90" s="61" t="n">
        <f aca="false">RANK(BF90,$BF$2:$BF$160)</f>
        <v>55</v>
      </c>
      <c r="BF90" s="72" t="n">
        <f aca="false">ROUND(BD90, 2)</f>
        <v>7.32</v>
      </c>
      <c r="BG90" s="73" t="n">
        <f aca="false">Table278572[[#This Row],[1 Rule of Law]]</f>
        <v>3.33038702100301</v>
      </c>
      <c r="BH90" s="73" t="n">
        <f aca="false">Table278572[[#This Row],[2 Security &amp; Safety]]</f>
        <v>8.82965947424154</v>
      </c>
      <c r="BI90" s="73" t="n">
        <f aca="false">AVERAGE(AS90,W90,AK90,BA90,Z90)</f>
        <v>8.75</v>
      </c>
    </row>
    <row r="91" customFormat="false" ht="15" hidden="false" customHeight="true" outlineLevel="0" collapsed="false">
      <c r="A91" s="41" t="s">
        <v>139</v>
      </c>
      <c r="B91" s="42" t="n">
        <v>2.43114449948671</v>
      </c>
      <c r="C91" s="42" t="n">
        <v>4.10095392367803</v>
      </c>
      <c r="D91" s="42" t="n">
        <v>3.45906263984429</v>
      </c>
      <c r="E91" s="42" t="n">
        <v>4.87153064971506</v>
      </c>
      <c r="F91" s="42" t="n">
        <v>9.75331520642868</v>
      </c>
      <c r="G91" s="42" t="n">
        <v>10</v>
      </c>
      <c r="H91" s="42" t="n">
        <v>10</v>
      </c>
      <c r="I91" s="42" t="n">
        <v>7.5</v>
      </c>
      <c r="J91" s="42" t="n">
        <v>9.98585875649626</v>
      </c>
      <c r="K91" s="42" t="n">
        <v>9.73697287083039</v>
      </c>
      <c r="L91" s="42" t="n">
        <v>9.44456632546533</v>
      </c>
      <c r="M91" s="42" t="n">
        <v>10</v>
      </c>
      <c r="N91" s="42" t="n">
        <v>10</v>
      </c>
      <c r="O91" s="47" t="n">
        <v>5</v>
      </c>
      <c r="P91" s="47" t="n">
        <v>5</v>
      </c>
      <c r="Q91" s="47" t="n">
        <v>5</v>
      </c>
      <c r="R91" s="47" t="n">
        <v>8.33333333333333</v>
      </c>
      <c r="S91" s="42" t="n">
        <v>9.17707162174245</v>
      </c>
      <c r="T91" s="42" t="n">
        <v>5</v>
      </c>
      <c r="U91" s="42" t="n">
        <v>10</v>
      </c>
      <c r="V91" s="42" t="n">
        <v>10</v>
      </c>
      <c r="W91" s="42" t="n">
        <v>8.33333333333333</v>
      </c>
      <c r="X91" s="42" t="n">
        <v>10</v>
      </c>
      <c r="Y91" s="42" t="n">
        <v>7.5</v>
      </c>
      <c r="Z91" s="42" t="n">
        <v>8.75</v>
      </c>
      <c r="AA91" s="42" t="n">
        <v>10</v>
      </c>
      <c r="AB91" s="42" t="n">
        <v>5</v>
      </c>
      <c r="AC91" s="42" t="n">
        <v>10</v>
      </c>
      <c r="AD91" s="42" t="n">
        <v>7.5</v>
      </c>
      <c r="AE91" s="42" t="n">
        <v>7.5</v>
      </c>
      <c r="AF91" s="42" t="n">
        <v>8.33333333333333</v>
      </c>
      <c r="AG91" s="42" t="n">
        <v>10</v>
      </c>
      <c r="AH91" s="42" t="n">
        <v>10</v>
      </c>
      <c r="AI91" s="42" t="n">
        <v>10</v>
      </c>
      <c r="AJ91" s="42" t="n">
        <v>10</v>
      </c>
      <c r="AK91" s="42" t="n">
        <v>8.33333333333333</v>
      </c>
      <c r="AL91" s="42" t="n">
        <v>10</v>
      </c>
      <c r="AM91" s="47" t="n">
        <v>3.66666666666667</v>
      </c>
      <c r="AN91" s="47" t="n">
        <v>4</v>
      </c>
      <c r="AO91" s="47" t="n">
        <v>10</v>
      </c>
      <c r="AP91" s="47" t="n">
        <v>10</v>
      </c>
      <c r="AQ91" s="47" t="n">
        <v>10</v>
      </c>
      <c r="AR91" s="47" t="n">
        <v>10</v>
      </c>
      <c r="AS91" s="42" t="n">
        <v>7.53333333333333</v>
      </c>
      <c r="AT91" s="42" t="n">
        <v>10</v>
      </c>
      <c r="AU91" s="42" t="n">
        <v>5</v>
      </c>
      <c r="AV91" s="42" t="n">
        <v>7.5</v>
      </c>
      <c r="AW91" s="42" t="n">
        <v>10</v>
      </c>
      <c r="AX91" s="42" t="n">
        <v>10</v>
      </c>
      <c r="AY91" s="42" t="n">
        <v>10</v>
      </c>
      <c r="AZ91" s="42" t="n">
        <v>5</v>
      </c>
      <c r="BA91" s="71" t="n">
        <v>7.5</v>
      </c>
      <c r="BB91" s="43" t="n">
        <f aca="false">AVERAGE(Table278572[[#This Row],[RULE OF LAW]],Table278572[[#This Row],[SECURITY &amp; SAFETY]],Table278572[[#This Row],[PERSONAL FREEDOM (minus Security &amp;Safety and Rule of Law)]],Table278572[[#This Row],[PERSONAL FREEDOM (minus Security &amp;Safety and Rule of Law)]])</f>
        <v>7.55715056786438</v>
      </c>
      <c r="BC91" s="44" t="n">
        <v>6.54</v>
      </c>
      <c r="BD91" s="45" t="n">
        <f aca="false">AVERAGE(Table278572[[#This Row],[PERSONAL FREEDOM]:[ECONOMIC FREEDOM]])</f>
        <v>7.04857528393219</v>
      </c>
      <c r="BE91" s="61" t="n">
        <f aca="false">RANK(BF91,$BF$2:$BF$160)</f>
        <v>65</v>
      </c>
      <c r="BF91" s="72" t="n">
        <f aca="false">ROUND(BD91, 2)</f>
        <v>7.05</v>
      </c>
      <c r="BG91" s="73" t="n">
        <f aca="false">Table278572[[#This Row],[1 Rule of Law]]</f>
        <v>4.87153064971506</v>
      </c>
      <c r="BH91" s="73" t="n">
        <f aca="false">Table278572[[#This Row],[2 Security &amp; Safety]]</f>
        <v>9.17707162174245</v>
      </c>
      <c r="BI91" s="73" t="n">
        <f aca="false">AVERAGE(AS91,W91,AK91,BA91,Z91)</f>
        <v>8.09</v>
      </c>
    </row>
    <row r="92" customFormat="false" ht="15" hidden="false" customHeight="true" outlineLevel="0" collapsed="false">
      <c r="A92" s="41" t="s">
        <v>140</v>
      </c>
      <c r="B92" s="42" t="n">
        <v>4.95988211919206</v>
      </c>
      <c r="C92" s="42" t="n">
        <v>5.18254435062759</v>
      </c>
      <c r="D92" s="42" t="n">
        <v>4.47216547932555</v>
      </c>
      <c r="E92" s="42" t="n">
        <v>5.64293798165935</v>
      </c>
      <c r="F92" s="42" t="n">
        <v>9.2852803774952</v>
      </c>
      <c r="G92" s="42" t="n">
        <v>10</v>
      </c>
      <c r="H92" s="42" t="n">
        <v>10</v>
      </c>
      <c r="I92" s="42" t="n">
        <v>7.5</v>
      </c>
      <c r="J92" s="42" t="n">
        <v>10</v>
      </c>
      <c r="K92" s="42" t="n">
        <v>10</v>
      </c>
      <c r="L92" s="42" t="n">
        <v>9.5</v>
      </c>
      <c r="M92" s="42" t="n">
        <v>10</v>
      </c>
      <c r="N92" s="42" t="n">
        <v>7.5</v>
      </c>
      <c r="O92" s="47" t="n">
        <v>5</v>
      </c>
      <c r="P92" s="47" t="n">
        <v>5</v>
      </c>
      <c r="Q92" s="47" t="n">
        <v>5</v>
      </c>
      <c r="R92" s="47" t="n">
        <v>7.5</v>
      </c>
      <c r="S92" s="42" t="n">
        <v>8.76176012583173</v>
      </c>
      <c r="T92" s="42" t="n">
        <v>10</v>
      </c>
      <c r="U92" s="42" t="n">
        <v>10</v>
      </c>
      <c r="V92" s="42" t="n">
        <v>5</v>
      </c>
      <c r="W92" s="42" t="n">
        <v>8.33333333333333</v>
      </c>
      <c r="X92" s="42" t="s">
        <v>60</v>
      </c>
      <c r="Y92" s="42" t="s">
        <v>60</v>
      </c>
      <c r="Z92" s="42" t="s">
        <v>60</v>
      </c>
      <c r="AA92" s="42" t="s">
        <v>60</v>
      </c>
      <c r="AB92" s="42" t="s">
        <v>60</v>
      </c>
      <c r="AC92" s="42" t="s">
        <v>60</v>
      </c>
      <c r="AD92" s="42" t="s">
        <v>60</v>
      </c>
      <c r="AE92" s="42" t="s">
        <v>60</v>
      </c>
      <c r="AF92" s="42" t="s">
        <v>60</v>
      </c>
      <c r="AG92" s="42" t="s">
        <v>60</v>
      </c>
      <c r="AH92" s="42" t="s">
        <v>60</v>
      </c>
      <c r="AI92" s="42" t="s">
        <v>60</v>
      </c>
      <c r="AJ92" s="42" t="s">
        <v>60</v>
      </c>
      <c r="AK92" s="42" t="s">
        <v>60</v>
      </c>
      <c r="AL92" s="42" t="n">
        <v>10</v>
      </c>
      <c r="AM92" s="47" t="n">
        <v>4.66666666666667</v>
      </c>
      <c r="AN92" s="47" t="n">
        <v>5.75</v>
      </c>
      <c r="AO92" s="47" t="s">
        <v>60</v>
      </c>
      <c r="AP92" s="47" t="s">
        <v>60</v>
      </c>
      <c r="AQ92" s="47" t="s">
        <v>60</v>
      </c>
      <c r="AR92" s="47" t="s">
        <v>60</v>
      </c>
      <c r="AS92" s="42" t="n">
        <v>6.80555555555556</v>
      </c>
      <c r="AT92" s="42" t="n">
        <v>10</v>
      </c>
      <c r="AU92" s="42" t="n">
        <v>10</v>
      </c>
      <c r="AV92" s="42" t="n">
        <v>10</v>
      </c>
      <c r="AW92" s="42" t="n">
        <v>0</v>
      </c>
      <c r="AX92" s="42" t="n">
        <v>0</v>
      </c>
      <c r="AY92" s="42" t="n">
        <v>0</v>
      </c>
      <c r="AZ92" s="42" t="n">
        <v>10</v>
      </c>
      <c r="BA92" s="71" t="n">
        <v>6.66666666666667</v>
      </c>
      <c r="BB92" s="43" t="n">
        <f aca="false">AVERAGE(Table278572[[#This Row],[RULE OF LAW]],Table278572[[#This Row],[SECURITY &amp; SAFETY]],Table278572[[#This Row],[PERSONAL FREEDOM (minus Security &amp;Safety and Rule of Law)]],Table278572[[#This Row],[PERSONAL FREEDOM (minus Security &amp;Safety and Rule of Law)]])</f>
        <v>7.23543378613203</v>
      </c>
      <c r="BC92" s="44" t="n">
        <v>5.79</v>
      </c>
      <c r="BD92" s="45" t="n">
        <f aca="false">AVERAGE(Table278572[[#This Row],[PERSONAL FREEDOM]:[ECONOMIC FREEDOM]])</f>
        <v>6.51271689306602</v>
      </c>
      <c r="BE92" s="61" t="n">
        <f aca="false">RANK(BF92,$BF$2:$BF$160)</f>
        <v>106</v>
      </c>
      <c r="BF92" s="72" t="n">
        <f aca="false">ROUND(BD92, 2)</f>
        <v>6.51</v>
      </c>
      <c r="BG92" s="73" t="n">
        <f aca="false">Table278572[[#This Row],[1 Rule of Law]]</f>
        <v>5.64293798165935</v>
      </c>
      <c r="BH92" s="73" t="n">
        <f aca="false">Table278572[[#This Row],[2 Security &amp; Safety]]</f>
        <v>8.76176012583173</v>
      </c>
      <c r="BI92" s="73" t="n">
        <f aca="false">AVERAGE(AS92,W92,AK92,BA92,Z92)</f>
        <v>7.26851851851852</v>
      </c>
    </row>
    <row r="93" customFormat="false" ht="15" hidden="false" customHeight="true" outlineLevel="0" collapsed="false">
      <c r="A93" s="41" t="s">
        <v>141</v>
      </c>
      <c r="B93" s="42" t="n">
        <v>5.47364907383591</v>
      </c>
      <c r="C93" s="42" t="n">
        <v>5.68937495959667</v>
      </c>
      <c r="D93" s="42" t="n">
        <v>5.76578991154546</v>
      </c>
      <c r="E93" s="42" t="n">
        <v>4.38192170049248</v>
      </c>
      <c r="F93" s="42" t="n">
        <v>9.23609682967807</v>
      </c>
      <c r="G93" s="42" t="n">
        <v>10</v>
      </c>
      <c r="H93" s="42" t="n">
        <v>10</v>
      </c>
      <c r="I93" s="42" t="n">
        <v>10</v>
      </c>
      <c r="J93" s="42" t="n">
        <v>9.98885247251769</v>
      </c>
      <c r="K93" s="42" t="n">
        <v>9.97324593404247</v>
      </c>
      <c r="L93" s="42" t="n">
        <v>9.99241968131203</v>
      </c>
      <c r="M93" s="42" t="n">
        <v>10</v>
      </c>
      <c r="N93" s="42" t="n">
        <v>10</v>
      </c>
      <c r="O93" s="47" t="n">
        <v>0</v>
      </c>
      <c r="P93" s="47" t="n">
        <v>0</v>
      </c>
      <c r="Q93" s="47" t="n">
        <v>0</v>
      </c>
      <c r="R93" s="47" t="n">
        <v>6.66666666666667</v>
      </c>
      <c r="S93" s="42" t="n">
        <v>8.63172772588559</v>
      </c>
      <c r="T93" s="42" t="n">
        <v>5</v>
      </c>
      <c r="U93" s="42" t="n">
        <v>5</v>
      </c>
      <c r="V93" s="42" t="n">
        <v>5</v>
      </c>
      <c r="W93" s="42" t="n">
        <v>5</v>
      </c>
      <c r="X93" s="42" t="n">
        <v>2.5</v>
      </c>
      <c r="Y93" s="42" t="n">
        <v>5</v>
      </c>
      <c r="Z93" s="42" t="n">
        <v>3.75</v>
      </c>
      <c r="AA93" s="42" t="n">
        <v>7.5</v>
      </c>
      <c r="AB93" s="42" t="n">
        <v>2.5</v>
      </c>
      <c r="AC93" s="42" t="n">
        <v>7.5</v>
      </c>
      <c r="AD93" s="42" t="n">
        <v>5</v>
      </c>
      <c r="AE93" s="42" t="n">
        <v>7.5</v>
      </c>
      <c r="AF93" s="42" t="n">
        <v>6.66666666666667</v>
      </c>
      <c r="AG93" s="42" t="n">
        <v>2.5</v>
      </c>
      <c r="AH93" s="42" t="n">
        <v>2.5</v>
      </c>
      <c r="AI93" s="42" t="n">
        <v>5</v>
      </c>
      <c r="AJ93" s="42" t="n">
        <v>3.33333333333333</v>
      </c>
      <c r="AK93" s="42" t="n">
        <v>5</v>
      </c>
      <c r="AL93" s="42" t="n">
        <v>10</v>
      </c>
      <c r="AM93" s="47" t="n">
        <v>1.66666666666667</v>
      </c>
      <c r="AN93" s="47" t="n">
        <v>4.25</v>
      </c>
      <c r="AO93" s="47" t="n">
        <v>5</v>
      </c>
      <c r="AP93" s="47" t="n">
        <v>5</v>
      </c>
      <c r="AQ93" s="47" t="n">
        <v>5</v>
      </c>
      <c r="AR93" s="47" t="n">
        <v>7.5</v>
      </c>
      <c r="AS93" s="42" t="n">
        <v>5.68333333333333</v>
      </c>
      <c r="AT93" s="42" t="n">
        <v>5</v>
      </c>
      <c r="AU93" s="42" t="n">
        <v>5</v>
      </c>
      <c r="AV93" s="42" t="n">
        <v>5</v>
      </c>
      <c r="AW93" s="42" t="n">
        <v>0</v>
      </c>
      <c r="AX93" s="42" t="n">
        <v>0</v>
      </c>
      <c r="AY93" s="42" t="n">
        <v>0</v>
      </c>
      <c r="AZ93" s="42" t="n">
        <v>5</v>
      </c>
      <c r="BA93" s="71" t="n">
        <v>3.33333333333333</v>
      </c>
      <c r="BB93" s="43" t="n">
        <f aca="false">AVERAGE(Table278572[[#This Row],[RULE OF LAW]],Table278572[[#This Row],[SECURITY &amp; SAFETY]],Table278572[[#This Row],[PERSONAL FREEDOM (minus Security &amp;Safety and Rule of Law)]],Table278572[[#This Row],[PERSONAL FREEDOM (minus Security &amp;Safety and Rule of Law)]])</f>
        <v>5.53007902326118</v>
      </c>
      <c r="BC93" s="44" t="n">
        <v>7.25</v>
      </c>
      <c r="BD93" s="45" t="n">
        <f aca="false">AVERAGE(Table278572[[#This Row],[PERSONAL FREEDOM]:[ECONOMIC FREEDOM]])</f>
        <v>6.39003951163059</v>
      </c>
      <c r="BE93" s="61" t="n">
        <f aca="false">RANK(BF93,$BF$2:$BF$160)</f>
        <v>115</v>
      </c>
      <c r="BF93" s="72" t="n">
        <f aca="false">ROUND(BD93, 2)</f>
        <v>6.39</v>
      </c>
      <c r="BG93" s="73" t="n">
        <f aca="false">Table278572[[#This Row],[1 Rule of Law]]</f>
        <v>4.38192170049248</v>
      </c>
      <c r="BH93" s="73" t="n">
        <f aca="false">Table278572[[#This Row],[2 Security &amp; Safety]]</f>
        <v>8.63172772588559</v>
      </c>
      <c r="BI93" s="73" t="n">
        <f aca="false">AVERAGE(AS93,W93,AK93,BA93,Z93)</f>
        <v>4.55333333333333</v>
      </c>
    </row>
    <row r="94" customFormat="false" ht="15" hidden="false" customHeight="true" outlineLevel="0" collapsed="false">
      <c r="A94" s="41" t="s">
        <v>142</v>
      </c>
      <c r="B94" s="42" t="s">
        <v>60</v>
      </c>
      <c r="C94" s="42" t="s">
        <v>60</v>
      </c>
      <c r="D94" s="42" t="s">
        <v>60</v>
      </c>
      <c r="E94" s="42" t="n">
        <v>4.13021330441706</v>
      </c>
      <c r="F94" s="42" t="n">
        <v>5.51733593545188</v>
      </c>
      <c r="G94" s="42" t="n">
        <v>10</v>
      </c>
      <c r="H94" s="42" t="n">
        <v>6.58590318253521</v>
      </c>
      <c r="I94" s="42" t="n">
        <v>2.5</v>
      </c>
      <c r="J94" s="42" t="n">
        <v>7.60037766543904</v>
      </c>
      <c r="K94" s="42" t="n">
        <v>7.41309006859525</v>
      </c>
      <c r="L94" s="42" t="n">
        <v>6.8198741833139</v>
      </c>
      <c r="M94" s="42" t="n">
        <v>1.1</v>
      </c>
      <c r="N94" s="42" t="n">
        <v>7.5</v>
      </c>
      <c r="O94" s="47" t="n">
        <v>5</v>
      </c>
      <c r="P94" s="47" t="n">
        <v>5</v>
      </c>
      <c r="Q94" s="47" t="n">
        <v>5</v>
      </c>
      <c r="R94" s="47" t="n">
        <v>4.53333333333333</v>
      </c>
      <c r="S94" s="42" t="n">
        <v>5.62351448403304</v>
      </c>
      <c r="T94" s="42" t="n">
        <v>10</v>
      </c>
      <c r="U94" s="42" t="n">
        <v>10</v>
      </c>
      <c r="V94" s="42" t="n">
        <v>5</v>
      </c>
      <c r="W94" s="42" t="n">
        <v>8.33333333333333</v>
      </c>
      <c r="X94" s="42" t="n">
        <v>10</v>
      </c>
      <c r="Y94" s="42" t="n">
        <v>10</v>
      </c>
      <c r="Z94" s="42" t="n">
        <v>10</v>
      </c>
      <c r="AA94" s="42" t="n">
        <v>10</v>
      </c>
      <c r="AB94" s="42" t="n">
        <v>10</v>
      </c>
      <c r="AC94" s="42" t="n">
        <v>7.5</v>
      </c>
      <c r="AD94" s="42" t="n">
        <v>10</v>
      </c>
      <c r="AE94" s="42" t="n">
        <v>10</v>
      </c>
      <c r="AF94" s="42" t="n">
        <v>9.16666666666667</v>
      </c>
      <c r="AG94" s="42" t="n">
        <v>10</v>
      </c>
      <c r="AH94" s="42" t="n">
        <v>10</v>
      </c>
      <c r="AI94" s="42" t="n">
        <v>10</v>
      </c>
      <c r="AJ94" s="42" t="n">
        <v>10</v>
      </c>
      <c r="AK94" s="42" t="n">
        <v>9.79166666666667</v>
      </c>
      <c r="AL94" s="42" t="n">
        <v>10</v>
      </c>
      <c r="AM94" s="47" t="n">
        <v>7.33333333333333</v>
      </c>
      <c r="AN94" s="47" t="n">
        <v>5.25</v>
      </c>
      <c r="AO94" s="47" t="n">
        <v>5</v>
      </c>
      <c r="AP94" s="47" t="n">
        <v>5</v>
      </c>
      <c r="AQ94" s="47" t="n">
        <v>5</v>
      </c>
      <c r="AR94" s="47" t="n">
        <v>7.5</v>
      </c>
      <c r="AS94" s="42" t="n">
        <v>7.01666666666667</v>
      </c>
      <c r="AT94" s="42" t="n">
        <v>0</v>
      </c>
      <c r="AU94" s="42" t="n">
        <v>0</v>
      </c>
      <c r="AV94" s="42" t="n">
        <v>0</v>
      </c>
      <c r="AW94" s="42" t="n">
        <v>10</v>
      </c>
      <c r="AX94" s="42" t="n">
        <v>10</v>
      </c>
      <c r="AY94" s="42" t="n">
        <v>10</v>
      </c>
      <c r="AZ94" s="42" t="n">
        <v>5</v>
      </c>
      <c r="BA94" s="71" t="n">
        <v>5</v>
      </c>
      <c r="BB94" s="43" t="n">
        <f aca="false">AVERAGE(Table278572[[#This Row],[RULE OF LAW]],Table278572[[#This Row],[SECURITY &amp; SAFETY]],Table278572[[#This Row],[PERSONAL FREEDOM (minus Security &amp;Safety and Rule of Law)]],Table278572[[#This Row],[PERSONAL FREEDOM (minus Security &amp;Safety and Rule of Law)]])</f>
        <v>6.45259861377919</v>
      </c>
      <c r="BC94" s="44" t="n">
        <v>5.97</v>
      </c>
      <c r="BD94" s="45" t="n">
        <f aca="false">AVERAGE(Table278572[[#This Row],[PERSONAL FREEDOM]:[ECONOMIC FREEDOM]])</f>
        <v>6.2112993068896</v>
      </c>
      <c r="BE94" s="61" t="n">
        <f aca="false">RANK(BF94,$BF$2:$BF$160)</f>
        <v>124</v>
      </c>
      <c r="BF94" s="72" t="n">
        <f aca="false">ROUND(BD94, 2)</f>
        <v>6.21</v>
      </c>
      <c r="BG94" s="73" t="n">
        <f aca="false">Table278572[[#This Row],[1 Rule of Law]]</f>
        <v>4.13021330441706</v>
      </c>
      <c r="BH94" s="73" t="n">
        <f aca="false">Table278572[[#This Row],[2 Security &amp; Safety]]</f>
        <v>5.62351448403304</v>
      </c>
      <c r="BI94" s="73" t="n">
        <f aca="false">AVERAGE(AS94,W94,AK94,BA94,Z94)</f>
        <v>8.02833333333333</v>
      </c>
    </row>
    <row r="95" customFormat="false" ht="15" hidden="false" customHeight="true" outlineLevel="0" collapsed="false">
      <c r="A95" s="41" t="s">
        <v>143</v>
      </c>
      <c r="B95" s="42" t="s">
        <v>60</v>
      </c>
      <c r="C95" s="42" t="s">
        <v>60</v>
      </c>
      <c r="D95" s="42" t="s">
        <v>60</v>
      </c>
      <c r="E95" s="42" t="n">
        <v>6.97814018015939</v>
      </c>
      <c r="F95" s="42" t="n">
        <v>9.34769928242262</v>
      </c>
      <c r="G95" s="42" t="n">
        <v>10</v>
      </c>
      <c r="H95" s="42" t="n">
        <v>10</v>
      </c>
      <c r="I95" s="42" t="s">
        <v>60</v>
      </c>
      <c r="J95" s="42" t="n">
        <v>10</v>
      </c>
      <c r="K95" s="42" t="n">
        <v>10</v>
      </c>
      <c r="L95" s="42" t="n">
        <v>10</v>
      </c>
      <c r="M95" s="42" t="s">
        <v>60</v>
      </c>
      <c r="N95" s="42" t="s">
        <v>60</v>
      </c>
      <c r="O95" s="47" t="s">
        <v>60</v>
      </c>
      <c r="P95" s="47" t="s">
        <v>60</v>
      </c>
      <c r="Q95" s="47" t="s">
        <v>60</v>
      </c>
      <c r="R95" s="47" t="s">
        <v>60</v>
      </c>
      <c r="S95" s="42" t="n">
        <v>9.67384964121131</v>
      </c>
      <c r="T95" s="42" t="n">
        <v>10</v>
      </c>
      <c r="U95" s="42" t="n">
        <v>10</v>
      </c>
      <c r="V95" s="42" t="s">
        <v>60</v>
      </c>
      <c r="W95" s="42" t="n">
        <v>10</v>
      </c>
      <c r="X95" s="42" t="n">
        <v>10</v>
      </c>
      <c r="Y95" s="42" t="n">
        <v>10</v>
      </c>
      <c r="Z95" s="42" t="n">
        <v>10</v>
      </c>
      <c r="AA95" s="42" t="n">
        <v>10</v>
      </c>
      <c r="AB95" s="42" t="n">
        <v>10</v>
      </c>
      <c r="AC95" s="42" t="n">
        <v>10</v>
      </c>
      <c r="AD95" s="42" t="n">
        <v>10</v>
      </c>
      <c r="AE95" s="42" t="n">
        <v>10</v>
      </c>
      <c r="AF95" s="42" t="n">
        <v>10</v>
      </c>
      <c r="AG95" s="42" t="n">
        <v>10</v>
      </c>
      <c r="AH95" s="42" t="n">
        <v>10</v>
      </c>
      <c r="AI95" s="42" t="n">
        <v>10</v>
      </c>
      <c r="AJ95" s="42" t="n">
        <v>10</v>
      </c>
      <c r="AK95" s="42" t="n">
        <v>10</v>
      </c>
      <c r="AL95" s="42" t="n">
        <v>10</v>
      </c>
      <c r="AM95" s="47" t="n">
        <v>8.33333333333333</v>
      </c>
      <c r="AN95" s="47" t="n">
        <v>7.75</v>
      </c>
      <c r="AO95" s="47" t="n">
        <v>10</v>
      </c>
      <c r="AP95" s="47" t="n">
        <v>10</v>
      </c>
      <c r="AQ95" s="47" t="n">
        <v>10</v>
      </c>
      <c r="AR95" s="47" t="n">
        <v>10</v>
      </c>
      <c r="AS95" s="42" t="n">
        <v>9.21666666666667</v>
      </c>
      <c r="AT95" s="42" t="s">
        <v>60</v>
      </c>
      <c r="AU95" s="42" t="s">
        <v>60</v>
      </c>
      <c r="AV95" s="42" t="s">
        <v>60</v>
      </c>
      <c r="AW95" s="42" t="n">
        <v>10</v>
      </c>
      <c r="AX95" s="42" t="n">
        <v>10</v>
      </c>
      <c r="AY95" s="42" t="n">
        <v>10</v>
      </c>
      <c r="AZ95" s="42" t="s">
        <v>60</v>
      </c>
      <c r="BA95" s="71" t="n">
        <v>10</v>
      </c>
      <c r="BB95" s="43" t="n">
        <f aca="false">AVERAGE(Table278572[[#This Row],[RULE OF LAW]],Table278572[[#This Row],[SECURITY &amp; SAFETY]],Table278572[[#This Row],[PERSONAL FREEDOM (minus Security &amp;Safety and Rule of Law)]],Table278572[[#This Row],[PERSONAL FREEDOM (minus Security &amp;Safety and Rule of Law)]])</f>
        <v>9.08466412200934</v>
      </c>
      <c r="BC95" s="44" t="n">
        <v>7.74</v>
      </c>
      <c r="BD95" s="45" t="n">
        <f aca="false">AVERAGE(Table278572[[#This Row],[PERSONAL FREEDOM]:[ECONOMIC FREEDOM]])</f>
        <v>8.41233206100467</v>
      </c>
      <c r="BE95" s="61" t="n">
        <f aca="false">RANK(BF95,$BF$2:$BF$160)</f>
        <v>16</v>
      </c>
      <c r="BF95" s="72" t="n">
        <f aca="false">ROUND(BD95, 2)</f>
        <v>8.41</v>
      </c>
      <c r="BG95" s="73" t="n">
        <f aca="false">Table278572[[#This Row],[1 Rule of Law]]</f>
        <v>6.97814018015939</v>
      </c>
      <c r="BH95" s="73" t="n">
        <f aca="false">Table278572[[#This Row],[2 Security &amp; Safety]]</f>
        <v>9.67384964121131</v>
      </c>
      <c r="BI95" s="73" t="n">
        <f aca="false">AVERAGE(AS95,W95,AK95,BA95,Z95)</f>
        <v>9.84333333333333</v>
      </c>
    </row>
    <row r="96" customFormat="false" ht="15" hidden="false" customHeight="true" outlineLevel="0" collapsed="false">
      <c r="A96" s="41" t="s">
        <v>144</v>
      </c>
      <c r="B96" s="42" t="s">
        <v>60</v>
      </c>
      <c r="C96" s="42" t="s">
        <v>60</v>
      </c>
      <c r="D96" s="42" t="s">
        <v>60</v>
      </c>
      <c r="E96" s="42" t="n">
        <v>3.87218091757143</v>
      </c>
      <c r="F96" s="42" t="n">
        <v>5.45490189707232</v>
      </c>
      <c r="G96" s="42" t="n">
        <v>5</v>
      </c>
      <c r="H96" s="42" t="n">
        <v>10</v>
      </c>
      <c r="I96" s="42" t="n">
        <v>5</v>
      </c>
      <c r="J96" s="42" t="n">
        <v>10</v>
      </c>
      <c r="K96" s="42" t="n">
        <v>10</v>
      </c>
      <c r="L96" s="42" t="n">
        <v>8</v>
      </c>
      <c r="M96" s="42" t="n">
        <v>2.8</v>
      </c>
      <c r="N96" s="42" t="n">
        <v>7.5</v>
      </c>
      <c r="O96" s="47" t="n">
        <v>0</v>
      </c>
      <c r="P96" s="47" t="n">
        <v>0</v>
      </c>
      <c r="Q96" s="47" t="n">
        <v>0</v>
      </c>
      <c r="R96" s="47" t="n">
        <v>3.43333333333333</v>
      </c>
      <c r="S96" s="42" t="n">
        <v>5.62941174346855</v>
      </c>
      <c r="T96" s="42" t="n">
        <v>10</v>
      </c>
      <c r="U96" s="42" t="n">
        <v>0</v>
      </c>
      <c r="V96" s="42" t="n">
        <v>10</v>
      </c>
      <c r="W96" s="42" t="n">
        <v>6.66666666666667</v>
      </c>
      <c r="X96" s="42" t="n">
        <v>2.5</v>
      </c>
      <c r="Y96" s="42" t="n">
        <v>7.5</v>
      </c>
      <c r="Z96" s="42" t="n">
        <v>5</v>
      </c>
      <c r="AA96" s="42" t="n">
        <v>7.5</v>
      </c>
      <c r="AB96" s="42" t="n">
        <v>7.5</v>
      </c>
      <c r="AC96" s="42" t="n">
        <v>10</v>
      </c>
      <c r="AD96" s="42" t="n">
        <v>7.5</v>
      </c>
      <c r="AE96" s="42" t="n">
        <v>7.5</v>
      </c>
      <c r="AF96" s="42" t="n">
        <v>8.33333333333333</v>
      </c>
      <c r="AG96" s="42" t="n">
        <v>10</v>
      </c>
      <c r="AH96" s="42" t="n">
        <v>10</v>
      </c>
      <c r="AI96" s="42" t="n">
        <v>10</v>
      </c>
      <c r="AJ96" s="42" t="n">
        <v>10</v>
      </c>
      <c r="AK96" s="42" t="n">
        <v>8.33333333333333</v>
      </c>
      <c r="AL96" s="42" t="n">
        <v>10</v>
      </c>
      <c r="AM96" s="47" t="n">
        <v>5</v>
      </c>
      <c r="AN96" s="47" t="n">
        <v>5</v>
      </c>
      <c r="AO96" s="47" t="n">
        <v>7.5</v>
      </c>
      <c r="AP96" s="47" t="n">
        <v>7.5</v>
      </c>
      <c r="AQ96" s="47" t="n">
        <v>7.5</v>
      </c>
      <c r="AR96" s="47" t="n">
        <v>7.5</v>
      </c>
      <c r="AS96" s="42" t="n">
        <v>7</v>
      </c>
      <c r="AT96" s="42" t="n">
        <v>0</v>
      </c>
      <c r="AU96" s="42" t="n">
        <v>0</v>
      </c>
      <c r="AV96" s="42" t="n">
        <v>0</v>
      </c>
      <c r="AW96" s="42" t="n">
        <v>0</v>
      </c>
      <c r="AX96" s="42" t="n">
        <v>0</v>
      </c>
      <c r="AY96" s="42" t="n">
        <v>0</v>
      </c>
      <c r="AZ96" s="42" t="n">
        <v>0</v>
      </c>
      <c r="BA96" s="71" t="n">
        <v>0</v>
      </c>
      <c r="BB96" s="43" t="n">
        <f aca="false">AVERAGE(Table278572[[#This Row],[RULE OF LAW]],Table278572[[#This Row],[SECURITY &amp; SAFETY]],Table278572[[#This Row],[PERSONAL FREEDOM (minus Security &amp;Safety and Rule of Law)]],Table278572[[#This Row],[PERSONAL FREEDOM (minus Security &amp;Safety and Rule of Law)]])</f>
        <v>5.07539816526</v>
      </c>
      <c r="BC96" s="44" t="n">
        <v>5.63</v>
      </c>
      <c r="BD96" s="45" t="n">
        <f aca="false">AVERAGE(Table278572[[#This Row],[PERSONAL FREEDOM]:[ECONOMIC FREEDOM]])</f>
        <v>5.35269908263</v>
      </c>
      <c r="BE96" s="61" t="n">
        <f aca="false">RANK(BF96,$BF$2:$BF$160)</f>
        <v>143</v>
      </c>
      <c r="BF96" s="72" t="n">
        <f aca="false">ROUND(BD96, 2)</f>
        <v>5.35</v>
      </c>
      <c r="BG96" s="73" t="n">
        <f aca="false">Table278572[[#This Row],[1 Rule of Law]]</f>
        <v>3.87218091757143</v>
      </c>
      <c r="BH96" s="73" t="n">
        <f aca="false">Table278572[[#This Row],[2 Security &amp; Safety]]</f>
        <v>5.62941174346855</v>
      </c>
      <c r="BI96" s="73" t="n">
        <f aca="false">AVERAGE(AS96,W96,AK96,BA96,Z96)</f>
        <v>5.4</v>
      </c>
    </row>
    <row r="97" customFormat="false" ht="15" hidden="false" customHeight="true" outlineLevel="0" collapsed="false">
      <c r="A97" s="41" t="s">
        <v>145</v>
      </c>
      <c r="B97" s="42" t="s">
        <v>60</v>
      </c>
      <c r="C97" s="42" t="s">
        <v>60</v>
      </c>
      <c r="D97" s="42" t="s">
        <v>60</v>
      </c>
      <c r="E97" s="42" t="n">
        <v>6.53475605845609</v>
      </c>
      <c r="F97" s="42" t="n">
        <v>8.90046269499974</v>
      </c>
      <c r="G97" s="42" t="n">
        <v>10</v>
      </c>
      <c r="H97" s="42" t="n">
        <v>10</v>
      </c>
      <c r="I97" s="42" t="n">
        <v>10</v>
      </c>
      <c r="J97" s="42" t="n">
        <v>10</v>
      </c>
      <c r="K97" s="42" t="n">
        <v>10</v>
      </c>
      <c r="L97" s="42" t="n">
        <v>10</v>
      </c>
      <c r="M97" s="42" t="n">
        <v>10</v>
      </c>
      <c r="N97" s="42" t="n">
        <v>10</v>
      </c>
      <c r="O97" s="47" t="n">
        <v>5</v>
      </c>
      <c r="P97" s="47" t="n">
        <v>5</v>
      </c>
      <c r="Q97" s="47" t="n">
        <v>5</v>
      </c>
      <c r="R97" s="47" t="n">
        <v>8.33333333333333</v>
      </c>
      <c r="S97" s="42" t="n">
        <v>9.07793200944436</v>
      </c>
      <c r="T97" s="42" t="n">
        <v>10</v>
      </c>
      <c r="U97" s="42" t="n">
        <v>10</v>
      </c>
      <c r="V97" s="42" t="n">
        <v>10</v>
      </c>
      <c r="W97" s="42" t="n">
        <v>10</v>
      </c>
      <c r="X97" s="42" t="n">
        <v>10</v>
      </c>
      <c r="Y97" s="42" t="n">
        <v>7.5</v>
      </c>
      <c r="Z97" s="42" t="n">
        <v>8.75</v>
      </c>
      <c r="AA97" s="42" t="n">
        <v>10</v>
      </c>
      <c r="AB97" s="42" t="n">
        <v>7.5</v>
      </c>
      <c r="AC97" s="42" t="n">
        <v>5</v>
      </c>
      <c r="AD97" s="42" t="n">
        <v>10</v>
      </c>
      <c r="AE97" s="42" t="n">
        <v>7.5</v>
      </c>
      <c r="AF97" s="42" t="n">
        <v>7.5</v>
      </c>
      <c r="AG97" s="42" t="n">
        <v>10</v>
      </c>
      <c r="AH97" s="42" t="n">
        <v>10</v>
      </c>
      <c r="AI97" s="42" t="n">
        <v>10</v>
      </c>
      <c r="AJ97" s="42" t="n">
        <v>10</v>
      </c>
      <c r="AK97" s="42" t="n">
        <v>8.75</v>
      </c>
      <c r="AL97" s="42" t="n">
        <v>10</v>
      </c>
      <c r="AM97" s="47" t="n">
        <v>7.66666666666667</v>
      </c>
      <c r="AN97" s="47" t="n">
        <v>7.5</v>
      </c>
      <c r="AO97" s="47" t="n">
        <v>10</v>
      </c>
      <c r="AP97" s="47" t="n">
        <v>10</v>
      </c>
      <c r="AQ97" s="47" t="n">
        <v>10</v>
      </c>
      <c r="AR97" s="47" t="n">
        <v>10</v>
      </c>
      <c r="AS97" s="42" t="n">
        <v>9.03333333333334</v>
      </c>
      <c r="AT97" s="42" t="n">
        <v>10</v>
      </c>
      <c r="AU97" s="42" t="n">
        <v>10</v>
      </c>
      <c r="AV97" s="42" t="n">
        <v>10</v>
      </c>
      <c r="AW97" s="42" t="n">
        <v>0</v>
      </c>
      <c r="AX97" s="42" t="n">
        <v>0</v>
      </c>
      <c r="AY97" s="42" t="n">
        <v>0</v>
      </c>
      <c r="AZ97" s="42" t="n">
        <v>5</v>
      </c>
      <c r="BA97" s="71" t="n">
        <v>5</v>
      </c>
      <c r="BB97" s="43" t="n">
        <f aca="false">AVERAGE(Table278572[[#This Row],[RULE OF LAW]],Table278572[[#This Row],[SECURITY &amp; SAFETY]],Table278572[[#This Row],[PERSONAL FREEDOM (minus Security &amp;Safety and Rule of Law)]],Table278572[[#This Row],[PERSONAL FREEDOM (minus Security &amp;Safety and Rule of Law)]])</f>
        <v>8.05650535030845</v>
      </c>
      <c r="BC97" s="44" t="n">
        <v>7.98</v>
      </c>
      <c r="BD97" s="45" t="n">
        <f aca="false">AVERAGE(Table278572[[#This Row],[PERSONAL FREEDOM]:[ECONOMIC FREEDOM]])</f>
        <v>8.01825267515422</v>
      </c>
      <c r="BE97" s="61" t="n">
        <f aca="false">RANK(BF97,$BF$2:$BF$160)</f>
        <v>34</v>
      </c>
      <c r="BF97" s="72" t="n">
        <f aca="false">ROUND(BD97, 2)</f>
        <v>8.02</v>
      </c>
      <c r="BG97" s="73" t="n">
        <f aca="false">Table278572[[#This Row],[1 Rule of Law]]</f>
        <v>6.53475605845609</v>
      </c>
      <c r="BH97" s="73" t="n">
        <f aca="false">Table278572[[#This Row],[2 Security &amp; Safety]]</f>
        <v>9.07793200944436</v>
      </c>
      <c r="BI97" s="73" t="n">
        <f aca="false">AVERAGE(AS97,W97,AK97,BA97,Z97)</f>
        <v>8.30666666666667</v>
      </c>
    </row>
    <row r="98" customFormat="false" ht="15" hidden="false" customHeight="true" outlineLevel="0" collapsed="false">
      <c r="A98" s="41" t="s">
        <v>146</v>
      </c>
      <c r="B98" s="42" t="n">
        <v>4.97938964257094</v>
      </c>
      <c r="C98" s="42" t="n">
        <v>4.40871381984718</v>
      </c>
      <c r="D98" s="42" t="n">
        <v>3.1149819555441</v>
      </c>
      <c r="E98" s="42" t="n">
        <v>4.16769513932074</v>
      </c>
      <c r="F98" s="42" t="n">
        <v>2.43429683919852</v>
      </c>
      <c r="G98" s="42" t="n">
        <v>0</v>
      </c>
      <c r="H98" s="42" t="n">
        <v>10</v>
      </c>
      <c r="I98" s="42" t="n">
        <v>7.5</v>
      </c>
      <c r="J98" s="42" t="n">
        <v>9.99734153910886</v>
      </c>
      <c r="K98" s="42" t="n">
        <v>9.99680984693064</v>
      </c>
      <c r="L98" s="42" t="n">
        <v>7.4988302772079</v>
      </c>
      <c r="M98" s="42" t="n">
        <v>10</v>
      </c>
      <c r="N98" s="42" t="n">
        <v>10</v>
      </c>
      <c r="O98" s="47" t="n">
        <v>5</v>
      </c>
      <c r="P98" s="47" t="n">
        <v>5</v>
      </c>
      <c r="Q98" s="47" t="n">
        <v>5</v>
      </c>
      <c r="R98" s="47" t="n">
        <v>8.33333333333333</v>
      </c>
      <c r="S98" s="42" t="n">
        <v>6.08882014991325</v>
      </c>
      <c r="T98" s="42" t="n">
        <v>10</v>
      </c>
      <c r="U98" s="42" t="n">
        <v>10</v>
      </c>
      <c r="V98" s="42" t="n">
        <v>10</v>
      </c>
      <c r="W98" s="42" t="n">
        <v>10</v>
      </c>
      <c r="X98" s="42" t="n">
        <v>7.5</v>
      </c>
      <c r="Y98" s="42" t="n">
        <v>7.5</v>
      </c>
      <c r="Z98" s="42" t="n">
        <v>7.5</v>
      </c>
      <c r="AA98" s="42" t="n">
        <v>10</v>
      </c>
      <c r="AB98" s="42" t="n">
        <v>10</v>
      </c>
      <c r="AC98" s="42" t="n">
        <v>2.5</v>
      </c>
      <c r="AD98" s="42" t="n">
        <v>5</v>
      </c>
      <c r="AE98" s="42" t="n">
        <v>7.5</v>
      </c>
      <c r="AF98" s="42" t="n">
        <v>5</v>
      </c>
      <c r="AG98" s="42" t="n">
        <v>7.5</v>
      </c>
      <c r="AH98" s="42" t="n">
        <v>7.5</v>
      </c>
      <c r="AI98" s="42" t="n">
        <v>7.5</v>
      </c>
      <c r="AJ98" s="42" t="n">
        <v>7.5</v>
      </c>
      <c r="AK98" s="42" t="n">
        <v>8.125</v>
      </c>
      <c r="AL98" s="42" t="n">
        <v>8.40492346531685</v>
      </c>
      <c r="AM98" s="47" t="n">
        <v>4</v>
      </c>
      <c r="AN98" s="47" t="n">
        <v>2.25</v>
      </c>
      <c r="AO98" s="47" t="n">
        <v>10</v>
      </c>
      <c r="AP98" s="47" t="n">
        <v>10</v>
      </c>
      <c r="AQ98" s="47" t="n">
        <v>10</v>
      </c>
      <c r="AR98" s="47" t="n">
        <v>10</v>
      </c>
      <c r="AS98" s="42" t="n">
        <v>6.93098469306337</v>
      </c>
      <c r="AT98" s="42" t="n">
        <v>10</v>
      </c>
      <c r="AU98" s="42" t="n">
        <v>10</v>
      </c>
      <c r="AV98" s="42" t="n">
        <v>10</v>
      </c>
      <c r="AW98" s="42" t="n">
        <v>10</v>
      </c>
      <c r="AX98" s="42" t="n">
        <v>10</v>
      </c>
      <c r="AY98" s="42" t="n">
        <v>10</v>
      </c>
      <c r="AZ98" s="42" t="n">
        <v>10</v>
      </c>
      <c r="BA98" s="71" t="n">
        <v>10</v>
      </c>
      <c r="BB98" s="43" t="n">
        <f aca="false">AVERAGE(Table278572[[#This Row],[RULE OF LAW]],Table278572[[#This Row],[SECURITY &amp; SAFETY]],Table278572[[#This Row],[PERSONAL FREEDOM (minus Security &amp;Safety and Rule of Law)]],Table278572[[#This Row],[PERSONAL FREEDOM (minus Security &amp;Safety and Rule of Law)]])</f>
        <v>6.81972729161484</v>
      </c>
      <c r="BC98" s="44" t="n">
        <v>6.88</v>
      </c>
      <c r="BD98" s="45" t="n">
        <f aca="false">AVERAGE(Table278572[[#This Row],[PERSONAL FREEDOM]:[ECONOMIC FREEDOM]])</f>
        <v>6.84986364580742</v>
      </c>
      <c r="BE98" s="61" t="n">
        <f aca="false">RANK(BF98,$BF$2:$BF$160)</f>
        <v>77</v>
      </c>
      <c r="BF98" s="72" t="n">
        <f aca="false">ROUND(BD98, 2)</f>
        <v>6.85</v>
      </c>
      <c r="BG98" s="73" t="n">
        <f aca="false">Table278572[[#This Row],[1 Rule of Law]]</f>
        <v>4.16769513932074</v>
      </c>
      <c r="BH98" s="73" t="n">
        <f aca="false">Table278572[[#This Row],[2 Security &amp; Safety]]</f>
        <v>6.08882014991325</v>
      </c>
      <c r="BI98" s="73" t="n">
        <f aca="false">AVERAGE(AS98,W98,AK98,BA98,Z98)</f>
        <v>8.51119693861267</v>
      </c>
    </row>
    <row r="99" customFormat="false" ht="15" hidden="false" customHeight="true" outlineLevel="0" collapsed="false">
      <c r="A99" s="41" t="s">
        <v>147</v>
      </c>
      <c r="B99" s="42" t="n">
        <v>4.49359951240424</v>
      </c>
      <c r="C99" s="42" t="n">
        <v>4.28646102712883</v>
      </c>
      <c r="D99" s="42" t="n">
        <v>3.3721771471462</v>
      </c>
      <c r="E99" s="42" t="n">
        <v>4.05074589555976</v>
      </c>
      <c r="F99" s="42" t="n">
        <v>7.99192587853837</v>
      </c>
      <c r="G99" s="42" t="n">
        <v>10</v>
      </c>
      <c r="H99" s="42" t="n">
        <v>10</v>
      </c>
      <c r="I99" s="42" t="n">
        <v>5</v>
      </c>
      <c r="J99" s="42" t="n">
        <v>10</v>
      </c>
      <c r="K99" s="42" t="n">
        <v>10</v>
      </c>
      <c r="L99" s="42" t="n">
        <v>9</v>
      </c>
      <c r="M99" s="42" t="n">
        <v>10</v>
      </c>
      <c r="N99" s="42" t="n">
        <v>10</v>
      </c>
      <c r="O99" s="47" t="n">
        <v>5</v>
      </c>
      <c r="P99" s="47" t="n">
        <v>5</v>
      </c>
      <c r="Q99" s="47" t="n">
        <v>5</v>
      </c>
      <c r="R99" s="47" t="n">
        <v>8.33333333333333</v>
      </c>
      <c r="S99" s="42" t="n">
        <v>8.4417530706239</v>
      </c>
      <c r="T99" s="42" t="n">
        <v>5</v>
      </c>
      <c r="U99" s="42" t="n">
        <v>10</v>
      </c>
      <c r="V99" s="42" t="n">
        <v>10</v>
      </c>
      <c r="W99" s="42" t="n">
        <v>8.33333333333333</v>
      </c>
      <c r="X99" s="42" t="s">
        <v>60</v>
      </c>
      <c r="Y99" s="42" t="s">
        <v>60</v>
      </c>
      <c r="Z99" s="42" t="s">
        <v>60</v>
      </c>
      <c r="AA99" s="42" t="s">
        <v>60</v>
      </c>
      <c r="AB99" s="42" t="s">
        <v>60</v>
      </c>
      <c r="AC99" s="42" t="s">
        <v>60</v>
      </c>
      <c r="AD99" s="42" t="s">
        <v>60</v>
      </c>
      <c r="AE99" s="42" t="s">
        <v>60</v>
      </c>
      <c r="AF99" s="42" t="s">
        <v>60</v>
      </c>
      <c r="AG99" s="42" t="s">
        <v>60</v>
      </c>
      <c r="AH99" s="42" t="s">
        <v>60</v>
      </c>
      <c r="AI99" s="42" t="s">
        <v>60</v>
      </c>
      <c r="AJ99" s="42" t="s">
        <v>60</v>
      </c>
      <c r="AK99" s="42" t="s">
        <v>60</v>
      </c>
      <c r="AL99" s="42" t="n">
        <v>10</v>
      </c>
      <c r="AM99" s="47" t="n">
        <v>4.33333333333333</v>
      </c>
      <c r="AN99" s="47" t="n">
        <v>5.25</v>
      </c>
      <c r="AO99" s="47" t="s">
        <v>60</v>
      </c>
      <c r="AP99" s="47" t="s">
        <v>60</v>
      </c>
      <c r="AQ99" s="47" t="s">
        <v>60</v>
      </c>
      <c r="AR99" s="47" t="s">
        <v>60</v>
      </c>
      <c r="AS99" s="42" t="n">
        <v>6.52777777777778</v>
      </c>
      <c r="AT99" s="42" t="n">
        <v>10</v>
      </c>
      <c r="AU99" s="42" t="n">
        <v>10</v>
      </c>
      <c r="AV99" s="42" t="n">
        <v>10</v>
      </c>
      <c r="AW99" s="42" t="n">
        <v>10</v>
      </c>
      <c r="AX99" s="42" t="n">
        <v>10</v>
      </c>
      <c r="AY99" s="42" t="n">
        <v>10</v>
      </c>
      <c r="AZ99" s="42" t="n">
        <v>10</v>
      </c>
      <c r="BA99" s="71" t="n">
        <v>10</v>
      </c>
      <c r="BB99" s="43" t="n">
        <f aca="false">AVERAGE(Table278572[[#This Row],[RULE OF LAW]],Table278572[[#This Row],[SECURITY &amp; SAFETY]],Table278572[[#This Row],[PERSONAL FREEDOM (minus Security &amp;Safety and Rule of Law)]],Table278572[[#This Row],[PERSONAL FREEDOM (minus Security &amp;Safety and Rule of Law)]])</f>
        <v>7.26664326006443</v>
      </c>
      <c r="BC99" s="44" t="n">
        <v>6.72</v>
      </c>
      <c r="BD99" s="45" t="n">
        <f aca="false">AVERAGE(Table278572[[#This Row],[PERSONAL FREEDOM]:[ECONOMIC FREEDOM]])</f>
        <v>6.99332163003222</v>
      </c>
      <c r="BE99" s="61" t="n">
        <f aca="false">RANK(BF99,$BF$2:$BF$160)</f>
        <v>69</v>
      </c>
      <c r="BF99" s="72" t="n">
        <f aca="false">ROUND(BD99, 2)</f>
        <v>6.99</v>
      </c>
      <c r="BG99" s="73" t="n">
        <f aca="false">Table278572[[#This Row],[1 Rule of Law]]</f>
        <v>4.05074589555976</v>
      </c>
      <c r="BH99" s="73" t="n">
        <f aca="false">Table278572[[#This Row],[2 Security &amp; Safety]]</f>
        <v>8.4417530706239</v>
      </c>
      <c r="BI99" s="73" t="n">
        <f aca="false">AVERAGE(AS99,W99,AK99,BA99,Z99)</f>
        <v>8.28703703703704</v>
      </c>
    </row>
    <row r="100" customFormat="false" ht="15" hidden="false" customHeight="true" outlineLevel="0" collapsed="false">
      <c r="A100" s="41" t="s">
        <v>148</v>
      </c>
      <c r="B100" s="42" t="n">
        <v>5.37330015859961</v>
      </c>
      <c r="C100" s="42" t="n">
        <v>5.5335184521456</v>
      </c>
      <c r="D100" s="42" t="n">
        <v>4.20610782271028</v>
      </c>
      <c r="E100" s="42" t="n">
        <v>5.03764214448516</v>
      </c>
      <c r="F100" s="42" t="n">
        <v>7.01901992319403</v>
      </c>
      <c r="G100" s="42" t="n">
        <v>10</v>
      </c>
      <c r="H100" s="42" t="n">
        <v>10</v>
      </c>
      <c r="I100" s="42" t="n">
        <v>10</v>
      </c>
      <c r="J100" s="42" t="n">
        <v>10</v>
      </c>
      <c r="K100" s="42" t="n">
        <v>10</v>
      </c>
      <c r="L100" s="42" t="n">
        <v>10</v>
      </c>
      <c r="M100" s="42" t="n">
        <v>10</v>
      </c>
      <c r="N100" s="42" t="n">
        <v>10</v>
      </c>
      <c r="O100" s="47" t="n">
        <v>10</v>
      </c>
      <c r="P100" s="47" t="n">
        <v>10</v>
      </c>
      <c r="Q100" s="47" t="n">
        <v>10</v>
      </c>
      <c r="R100" s="47" t="n">
        <v>10</v>
      </c>
      <c r="S100" s="42" t="n">
        <v>9.00633997439801</v>
      </c>
      <c r="T100" s="42" t="n">
        <v>10</v>
      </c>
      <c r="U100" s="42" t="n">
        <v>10</v>
      </c>
      <c r="V100" s="42" t="n">
        <v>10</v>
      </c>
      <c r="W100" s="42" t="n">
        <v>10</v>
      </c>
      <c r="X100" s="42" t="n">
        <v>5</v>
      </c>
      <c r="Y100" s="42" t="n">
        <v>5</v>
      </c>
      <c r="Z100" s="42" t="n">
        <v>5</v>
      </c>
      <c r="AA100" s="42" t="n">
        <v>7.5</v>
      </c>
      <c r="AB100" s="42" t="n">
        <v>7.5</v>
      </c>
      <c r="AC100" s="42" t="n">
        <v>7.5</v>
      </c>
      <c r="AD100" s="42" t="n">
        <v>5</v>
      </c>
      <c r="AE100" s="42" t="n">
        <v>10</v>
      </c>
      <c r="AF100" s="42" t="n">
        <v>7.5</v>
      </c>
      <c r="AG100" s="42" t="n">
        <v>7.5</v>
      </c>
      <c r="AH100" s="42" t="n">
        <v>10</v>
      </c>
      <c r="AI100" s="42" t="n">
        <v>10</v>
      </c>
      <c r="AJ100" s="42" t="n">
        <v>9.16666666666667</v>
      </c>
      <c r="AK100" s="42" t="n">
        <v>7.91666666666667</v>
      </c>
      <c r="AL100" s="42" t="n">
        <v>10</v>
      </c>
      <c r="AM100" s="47" t="n">
        <v>5.66666666666667</v>
      </c>
      <c r="AN100" s="47" t="n">
        <v>7</v>
      </c>
      <c r="AO100" s="47" t="n">
        <v>10</v>
      </c>
      <c r="AP100" s="47" t="n">
        <v>10</v>
      </c>
      <c r="AQ100" s="47" t="n">
        <v>10</v>
      </c>
      <c r="AR100" s="47" t="n">
        <v>10</v>
      </c>
      <c r="AS100" s="42" t="n">
        <v>8.53333333333334</v>
      </c>
      <c r="AT100" s="42" t="n">
        <v>10</v>
      </c>
      <c r="AU100" s="42" t="n">
        <v>10</v>
      </c>
      <c r="AV100" s="42" t="n">
        <v>10</v>
      </c>
      <c r="AW100" s="42" t="n">
        <v>10</v>
      </c>
      <c r="AX100" s="42" t="n">
        <v>10</v>
      </c>
      <c r="AY100" s="42" t="n">
        <v>10</v>
      </c>
      <c r="AZ100" s="42" t="n">
        <v>10</v>
      </c>
      <c r="BA100" s="71" t="n">
        <v>10</v>
      </c>
      <c r="BB100" s="43" t="n">
        <f aca="false">AVERAGE(Table278572[[#This Row],[RULE OF LAW]],Table278572[[#This Row],[SECURITY &amp; SAFETY]],Table278572[[#This Row],[PERSONAL FREEDOM (minus Security &amp;Safety and Rule of Law)]],Table278572[[#This Row],[PERSONAL FREEDOM (minus Security &amp;Safety and Rule of Law)]])</f>
        <v>7.65599552972079</v>
      </c>
      <c r="BC100" s="44" t="n">
        <v>7.39</v>
      </c>
      <c r="BD100" s="45" t="n">
        <f aca="false">AVERAGE(Table278572[[#This Row],[PERSONAL FREEDOM]:[ECONOMIC FREEDOM]])</f>
        <v>7.5229977648604</v>
      </c>
      <c r="BE100" s="61" t="n">
        <f aca="false">RANK(BF100,$BF$2:$BF$160)</f>
        <v>47</v>
      </c>
      <c r="BF100" s="72" t="n">
        <f aca="false">ROUND(BD100, 2)</f>
        <v>7.52</v>
      </c>
      <c r="BG100" s="73" t="n">
        <f aca="false">Table278572[[#This Row],[1 Rule of Law]]</f>
        <v>5.03764214448516</v>
      </c>
      <c r="BH100" s="73" t="n">
        <f aca="false">Table278572[[#This Row],[2 Security &amp; Safety]]</f>
        <v>9.00633997439801</v>
      </c>
      <c r="BI100" s="73" t="n">
        <f aca="false">AVERAGE(AS100,W100,AK100,BA100,Z100)</f>
        <v>8.29</v>
      </c>
    </row>
    <row r="101" customFormat="false" ht="15" hidden="false" customHeight="true" outlineLevel="0" collapsed="false">
      <c r="A101" s="41" t="s">
        <v>149</v>
      </c>
      <c r="B101" s="42" t="s">
        <v>60</v>
      </c>
      <c r="C101" s="42" t="s">
        <v>60</v>
      </c>
      <c r="D101" s="42" t="s">
        <v>60</v>
      </c>
      <c r="E101" s="42" t="n">
        <v>5.22885159881687</v>
      </c>
      <c r="F101" s="42" t="n">
        <v>9.35826517842139</v>
      </c>
      <c r="G101" s="42" t="n">
        <v>10</v>
      </c>
      <c r="H101" s="42" t="n">
        <v>10</v>
      </c>
      <c r="I101" s="42" t="n">
        <v>7.5</v>
      </c>
      <c r="J101" s="42" t="n">
        <v>10</v>
      </c>
      <c r="K101" s="42" t="n">
        <v>10</v>
      </c>
      <c r="L101" s="42" t="n">
        <v>9.5</v>
      </c>
      <c r="M101" s="42" t="s">
        <v>60</v>
      </c>
      <c r="N101" s="42" t="s">
        <v>60</v>
      </c>
      <c r="O101" s="47" t="s">
        <v>60</v>
      </c>
      <c r="P101" s="47" t="s">
        <v>60</v>
      </c>
      <c r="Q101" s="47" t="s">
        <v>60</v>
      </c>
      <c r="R101" s="47" t="s">
        <v>60</v>
      </c>
      <c r="S101" s="42" t="n">
        <v>9.42913258921069</v>
      </c>
      <c r="T101" s="42" t="n">
        <v>10</v>
      </c>
      <c r="U101" s="42" t="n">
        <v>10</v>
      </c>
      <c r="V101" s="42" t="s">
        <v>60</v>
      </c>
      <c r="W101" s="42" t="n">
        <v>10</v>
      </c>
      <c r="X101" s="42" t="s">
        <v>60</v>
      </c>
      <c r="Y101" s="42" t="s">
        <v>60</v>
      </c>
      <c r="Z101" s="42" t="s">
        <v>60</v>
      </c>
      <c r="AA101" s="42" t="s">
        <v>60</v>
      </c>
      <c r="AB101" s="42" t="s">
        <v>60</v>
      </c>
      <c r="AC101" s="42" t="s">
        <v>60</v>
      </c>
      <c r="AD101" s="42" t="s">
        <v>60</v>
      </c>
      <c r="AE101" s="42" t="s">
        <v>60</v>
      </c>
      <c r="AF101" s="42" t="s">
        <v>60</v>
      </c>
      <c r="AG101" s="42" t="s">
        <v>60</v>
      </c>
      <c r="AH101" s="42" t="s">
        <v>60</v>
      </c>
      <c r="AI101" s="42" t="s">
        <v>60</v>
      </c>
      <c r="AJ101" s="42" t="s">
        <v>60</v>
      </c>
      <c r="AK101" s="42" t="s">
        <v>60</v>
      </c>
      <c r="AL101" s="42" t="n">
        <v>10</v>
      </c>
      <c r="AM101" s="47" t="n">
        <v>6.66666666666667</v>
      </c>
      <c r="AN101" s="47" t="n">
        <v>5.5</v>
      </c>
      <c r="AO101" s="47" t="s">
        <v>60</v>
      </c>
      <c r="AP101" s="47" t="s">
        <v>60</v>
      </c>
      <c r="AQ101" s="47" t="s">
        <v>60</v>
      </c>
      <c r="AR101" s="47" t="s">
        <v>60</v>
      </c>
      <c r="AS101" s="42" t="n">
        <v>7.38888888888889</v>
      </c>
      <c r="AT101" s="42" t="s">
        <v>60</v>
      </c>
      <c r="AU101" s="42" t="s">
        <v>60</v>
      </c>
      <c r="AV101" s="42" t="s">
        <v>60</v>
      </c>
      <c r="AW101" s="42" t="n">
        <v>10</v>
      </c>
      <c r="AX101" s="42" t="n">
        <v>10</v>
      </c>
      <c r="AY101" s="42" t="n">
        <v>10</v>
      </c>
      <c r="AZ101" s="42" t="s">
        <v>60</v>
      </c>
      <c r="BA101" s="71" t="n">
        <v>10</v>
      </c>
      <c r="BB101" s="43" t="n">
        <f aca="false">AVERAGE(Table278572[[#This Row],[RULE OF LAW]],Table278572[[#This Row],[SECURITY &amp; SAFETY]],Table278572[[#This Row],[PERSONAL FREEDOM (minus Security &amp;Safety and Rule of Law)]],Table278572[[#This Row],[PERSONAL FREEDOM (minus Security &amp;Safety and Rule of Law)]])</f>
        <v>8.22931086182171</v>
      </c>
      <c r="BC101" s="44" t="n">
        <v>7.27</v>
      </c>
      <c r="BD101" s="45" t="n">
        <f aca="false">AVERAGE(Table278572[[#This Row],[PERSONAL FREEDOM]:[ECONOMIC FREEDOM]])</f>
        <v>7.74965543091085</v>
      </c>
      <c r="BE101" s="61" t="n">
        <f aca="false">RANK(BF101,$BF$2:$BF$160)</f>
        <v>44</v>
      </c>
      <c r="BF101" s="72" t="n">
        <f aca="false">ROUND(BD101, 2)</f>
        <v>7.75</v>
      </c>
      <c r="BG101" s="73" t="n">
        <f aca="false">Table278572[[#This Row],[1 Rule of Law]]</f>
        <v>5.22885159881687</v>
      </c>
      <c r="BH101" s="73" t="n">
        <f aca="false">Table278572[[#This Row],[2 Security &amp; Safety]]</f>
        <v>9.42913258921069</v>
      </c>
      <c r="BI101" s="73" t="n">
        <f aca="false">AVERAGE(AS101,W101,AK101,BA101,Z101)</f>
        <v>9.12962962962963</v>
      </c>
    </row>
    <row r="102" customFormat="false" ht="15" hidden="false" customHeight="true" outlineLevel="0" collapsed="false">
      <c r="A102" s="41" t="s">
        <v>150</v>
      </c>
      <c r="B102" s="42" t="n">
        <v>2.73907446957603</v>
      </c>
      <c r="C102" s="42" t="n">
        <v>5.12533724625251</v>
      </c>
      <c r="D102" s="42" t="n">
        <v>3.32465245767467</v>
      </c>
      <c r="E102" s="42" t="n">
        <v>3.7296880578344</v>
      </c>
      <c r="F102" s="42" t="n">
        <v>9.47066443795942</v>
      </c>
      <c r="G102" s="42" t="n">
        <v>5</v>
      </c>
      <c r="H102" s="42" t="n">
        <v>10</v>
      </c>
      <c r="I102" s="42" t="n">
        <v>5</v>
      </c>
      <c r="J102" s="42" t="n">
        <v>10</v>
      </c>
      <c r="K102" s="42" t="n">
        <v>10</v>
      </c>
      <c r="L102" s="42" t="n">
        <v>8</v>
      </c>
      <c r="M102" s="42" t="n">
        <v>10</v>
      </c>
      <c r="N102" s="42" t="n">
        <v>10</v>
      </c>
      <c r="O102" s="47" t="n">
        <v>0</v>
      </c>
      <c r="P102" s="47" t="n">
        <v>0</v>
      </c>
      <c r="Q102" s="47" t="n">
        <v>0</v>
      </c>
      <c r="R102" s="47" t="n">
        <v>6.66666666666667</v>
      </c>
      <c r="S102" s="42" t="n">
        <v>8.04577703487536</v>
      </c>
      <c r="T102" s="42" t="n">
        <v>5</v>
      </c>
      <c r="U102" s="42" t="n">
        <v>10</v>
      </c>
      <c r="V102" s="42" t="n">
        <v>10</v>
      </c>
      <c r="W102" s="42" t="n">
        <v>8.33333333333333</v>
      </c>
      <c r="X102" s="42" t="n">
        <v>2.5</v>
      </c>
      <c r="Y102" s="42" t="n">
        <v>2.5</v>
      </c>
      <c r="Z102" s="42" t="n">
        <v>2.5</v>
      </c>
      <c r="AA102" s="42" t="n">
        <v>7.5</v>
      </c>
      <c r="AB102" s="42" t="n">
        <v>7.5</v>
      </c>
      <c r="AC102" s="42" t="n">
        <v>7.5</v>
      </c>
      <c r="AD102" s="42" t="n">
        <v>7.5</v>
      </c>
      <c r="AE102" s="42" t="n">
        <v>7.5</v>
      </c>
      <c r="AF102" s="42" t="n">
        <v>7.5</v>
      </c>
      <c r="AG102" s="42" t="n">
        <v>10</v>
      </c>
      <c r="AH102" s="42" t="n">
        <v>5</v>
      </c>
      <c r="AI102" s="42" t="n">
        <v>7.5</v>
      </c>
      <c r="AJ102" s="42" t="n">
        <v>7.5</v>
      </c>
      <c r="AK102" s="42" t="n">
        <v>7.5</v>
      </c>
      <c r="AL102" s="42" t="n">
        <v>10</v>
      </c>
      <c r="AM102" s="47" t="n">
        <v>2</v>
      </c>
      <c r="AN102" s="47" t="n">
        <v>4</v>
      </c>
      <c r="AO102" s="47" t="n">
        <v>10</v>
      </c>
      <c r="AP102" s="47" t="n">
        <v>7.5</v>
      </c>
      <c r="AQ102" s="47" t="n">
        <v>8.75</v>
      </c>
      <c r="AR102" s="47" t="n">
        <v>7.5</v>
      </c>
      <c r="AS102" s="42" t="n">
        <v>6.45</v>
      </c>
      <c r="AT102" s="42" t="n">
        <v>5</v>
      </c>
      <c r="AU102" s="42" t="n">
        <v>5</v>
      </c>
      <c r="AV102" s="42" t="n">
        <v>5</v>
      </c>
      <c r="AW102" s="42" t="n">
        <v>0</v>
      </c>
      <c r="AX102" s="42" t="n">
        <v>0</v>
      </c>
      <c r="AY102" s="42" t="n">
        <v>0</v>
      </c>
      <c r="AZ102" s="42" t="n">
        <v>5</v>
      </c>
      <c r="BA102" s="71" t="n">
        <v>3.33333333333333</v>
      </c>
      <c r="BB102" s="43" t="n">
        <f aca="false">AVERAGE(Table278572[[#This Row],[RULE OF LAW]],Table278572[[#This Row],[SECURITY &amp; SAFETY]],Table278572[[#This Row],[PERSONAL FREEDOM (minus Security &amp;Safety and Rule of Law)]],Table278572[[#This Row],[PERSONAL FREEDOM (minus Security &amp;Safety and Rule of Law)]])</f>
        <v>5.75553293984411</v>
      </c>
      <c r="BC102" s="44" t="n">
        <v>6.42</v>
      </c>
      <c r="BD102" s="45" t="n">
        <f aca="false">AVERAGE(Table278572[[#This Row],[PERSONAL FREEDOM]:[ECONOMIC FREEDOM]])</f>
        <v>6.08776646992205</v>
      </c>
      <c r="BE102" s="61" t="n">
        <f aca="false">RANK(BF102,$BF$2:$BF$160)</f>
        <v>131</v>
      </c>
      <c r="BF102" s="72" t="n">
        <f aca="false">ROUND(BD102, 2)</f>
        <v>6.09</v>
      </c>
      <c r="BG102" s="73" t="n">
        <f aca="false">Table278572[[#This Row],[1 Rule of Law]]</f>
        <v>3.7296880578344</v>
      </c>
      <c r="BH102" s="73" t="n">
        <f aca="false">Table278572[[#This Row],[2 Security &amp; Safety]]</f>
        <v>8.04577703487536</v>
      </c>
      <c r="BI102" s="73" t="n">
        <f aca="false">AVERAGE(AS102,W102,AK102,BA102,Z102)</f>
        <v>5.62333333333333</v>
      </c>
    </row>
    <row r="103" customFormat="false" ht="15" hidden="false" customHeight="true" outlineLevel="0" collapsed="false">
      <c r="A103" s="41" t="s">
        <v>151</v>
      </c>
      <c r="B103" s="42" t="s">
        <v>60</v>
      </c>
      <c r="C103" s="42" t="s">
        <v>60</v>
      </c>
      <c r="D103" s="42" t="s">
        <v>60</v>
      </c>
      <c r="E103" s="42" t="n">
        <v>3.8403682059372</v>
      </c>
      <c r="F103" s="42" t="n">
        <v>8.53967484400076</v>
      </c>
      <c r="G103" s="42" t="n">
        <v>10</v>
      </c>
      <c r="H103" s="42" t="n">
        <v>10</v>
      </c>
      <c r="I103" s="42" t="n">
        <v>5</v>
      </c>
      <c r="J103" s="42" t="n">
        <v>9.73055338895985</v>
      </c>
      <c r="K103" s="42" t="n">
        <v>9.55541309178375</v>
      </c>
      <c r="L103" s="42" t="n">
        <v>8.85719329614872</v>
      </c>
      <c r="M103" s="42" t="n">
        <v>10</v>
      </c>
      <c r="N103" s="42" t="n">
        <v>10</v>
      </c>
      <c r="O103" s="47" t="n">
        <v>5</v>
      </c>
      <c r="P103" s="47" t="n">
        <v>5</v>
      </c>
      <c r="Q103" s="47" t="n">
        <v>5</v>
      </c>
      <c r="R103" s="47" t="n">
        <v>8.33333333333333</v>
      </c>
      <c r="S103" s="42" t="n">
        <v>8.57673382449427</v>
      </c>
      <c r="T103" s="42" t="n">
        <v>10</v>
      </c>
      <c r="U103" s="42" t="n">
        <v>0</v>
      </c>
      <c r="V103" s="42" t="n">
        <v>5</v>
      </c>
      <c r="W103" s="42" t="n">
        <v>5</v>
      </c>
      <c r="X103" s="42" t="n">
        <v>10</v>
      </c>
      <c r="Y103" s="42" t="n">
        <v>7.5</v>
      </c>
      <c r="Z103" s="42" t="n">
        <v>8.75</v>
      </c>
      <c r="AA103" s="42" t="n">
        <v>10</v>
      </c>
      <c r="AB103" s="42" t="n">
        <v>10</v>
      </c>
      <c r="AC103" s="42" t="n">
        <v>7.5</v>
      </c>
      <c r="AD103" s="42" t="n">
        <v>7.5</v>
      </c>
      <c r="AE103" s="42" t="n">
        <v>7.5</v>
      </c>
      <c r="AF103" s="42" t="n">
        <v>7.5</v>
      </c>
      <c r="AG103" s="42" t="n">
        <v>10</v>
      </c>
      <c r="AH103" s="42" t="n">
        <v>7.5</v>
      </c>
      <c r="AI103" s="42" t="n">
        <v>10</v>
      </c>
      <c r="AJ103" s="42" t="n">
        <v>9.16666666666667</v>
      </c>
      <c r="AK103" s="42" t="n">
        <v>9.16666666666667</v>
      </c>
      <c r="AL103" s="42" t="n">
        <v>10</v>
      </c>
      <c r="AM103" s="47" t="n">
        <v>6</v>
      </c>
      <c r="AN103" s="47" t="n">
        <v>5.75</v>
      </c>
      <c r="AO103" s="47" t="n">
        <v>10</v>
      </c>
      <c r="AP103" s="47" t="n">
        <v>10</v>
      </c>
      <c r="AQ103" s="47" t="n">
        <v>10</v>
      </c>
      <c r="AR103" s="47" t="n">
        <v>10</v>
      </c>
      <c r="AS103" s="42" t="n">
        <v>8.35</v>
      </c>
      <c r="AT103" s="42" t="n">
        <v>10</v>
      </c>
      <c r="AU103" s="42" t="n">
        <v>10</v>
      </c>
      <c r="AV103" s="42" t="n">
        <v>10</v>
      </c>
      <c r="AW103" s="42" t="n">
        <v>10</v>
      </c>
      <c r="AX103" s="42" t="n">
        <v>10</v>
      </c>
      <c r="AY103" s="42" t="n">
        <v>10</v>
      </c>
      <c r="AZ103" s="42" t="n">
        <v>10</v>
      </c>
      <c r="BA103" s="71" t="n">
        <v>10</v>
      </c>
      <c r="BB103" s="43" t="n">
        <f aca="false">AVERAGE(Table278572[[#This Row],[RULE OF LAW]],Table278572[[#This Row],[SECURITY &amp; SAFETY]],Table278572[[#This Row],[PERSONAL FREEDOM (minus Security &amp;Safety and Rule of Law)]],Table278572[[#This Row],[PERSONAL FREEDOM (minus Security &amp;Safety and Rule of Law)]])</f>
        <v>7.23094217427453</v>
      </c>
      <c r="BC103" s="44" t="n">
        <v>5.81</v>
      </c>
      <c r="BD103" s="45" t="n">
        <f aca="false">AVERAGE(Table278572[[#This Row],[PERSONAL FREEDOM]:[ECONOMIC FREEDOM]])</f>
        <v>6.52047108713727</v>
      </c>
      <c r="BE103" s="61" t="n">
        <f aca="false">RANK(BF103,$BF$2:$BF$160)</f>
        <v>103</v>
      </c>
      <c r="BF103" s="72" t="n">
        <f aca="false">ROUND(BD103, 2)</f>
        <v>6.52</v>
      </c>
      <c r="BG103" s="73" t="n">
        <f aca="false">Table278572[[#This Row],[1 Rule of Law]]</f>
        <v>3.8403682059372</v>
      </c>
      <c r="BH103" s="73" t="n">
        <f aca="false">Table278572[[#This Row],[2 Security &amp; Safety]]</f>
        <v>8.57673382449427</v>
      </c>
      <c r="BI103" s="73" t="n">
        <f aca="false">AVERAGE(AS103,W103,AK103,BA103,Z103)</f>
        <v>8.25333333333333</v>
      </c>
    </row>
    <row r="104" customFormat="false" ht="15" hidden="false" customHeight="true" outlineLevel="0" collapsed="false">
      <c r="A104" s="41" t="s">
        <v>152</v>
      </c>
      <c r="B104" s="42" t="n">
        <v>2.48618716154164</v>
      </c>
      <c r="C104" s="42" t="n">
        <v>3.7309438946267</v>
      </c>
      <c r="D104" s="42" t="n">
        <v>2.99025510173512</v>
      </c>
      <c r="E104" s="42" t="n">
        <v>3.06912871930115</v>
      </c>
      <c r="F104" s="42" t="n">
        <v>8.99288360834598</v>
      </c>
      <c r="G104" s="42" t="n">
        <v>5</v>
      </c>
      <c r="H104" s="42" t="n">
        <v>9.20779221565029</v>
      </c>
      <c r="I104" s="42" t="n">
        <v>2.5</v>
      </c>
      <c r="J104" s="42" t="n">
        <v>9.89395643831539</v>
      </c>
      <c r="K104" s="42" t="n">
        <v>9.85403415626942</v>
      </c>
      <c r="L104" s="42" t="n">
        <v>7.29115656204702</v>
      </c>
      <c r="M104" s="42" t="n">
        <v>10</v>
      </c>
      <c r="N104" s="42" t="n">
        <v>10</v>
      </c>
      <c r="O104" s="47" t="n">
        <v>0</v>
      </c>
      <c r="P104" s="47" t="n">
        <v>5</v>
      </c>
      <c r="Q104" s="47" t="n">
        <v>2.5</v>
      </c>
      <c r="R104" s="47" t="n">
        <v>7.5</v>
      </c>
      <c r="S104" s="42" t="n">
        <v>7.928013390131</v>
      </c>
      <c r="T104" s="42" t="n">
        <v>0</v>
      </c>
      <c r="U104" s="42" t="n">
        <v>0</v>
      </c>
      <c r="V104" s="42" t="n">
        <v>5</v>
      </c>
      <c r="W104" s="42" t="n">
        <v>1.66666666666667</v>
      </c>
      <c r="X104" s="42" t="n">
        <v>2.5</v>
      </c>
      <c r="Y104" s="42" t="n">
        <v>5</v>
      </c>
      <c r="Z104" s="42" t="n">
        <v>3.75</v>
      </c>
      <c r="AA104" s="42" t="n">
        <v>0</v>
      </c>
      <c r="AB104" s="42" t="n">
        <v>0</v>
      </c>
      <c r="AC104" s="42" t="n">
        <v>7.5</v>
      </c>
      <c r="AD104" s="42" t="n">
        <v>5</v>
      </c>
      <c r="AE104" s="42" t="n">
        <v>5</v>
      </c>
      <c r="AF104" s="42" t="n">
        <v>5.83333333333333</v>
      </c>
      <c r="AG104" s="42" t="n">
        <v>7.5</v>
      </c>
      <c r="AH104" s="42" t="n">
        <v>2.5</v>
      </c>
      <c r="AI104" s="42" t="n">
        <v>2.5</v>
      </c>
      <c r="AJ104" s="42" t="n">
        <v>4.16666666666667</v>
      </c>
      <c r="AK104" s="42" t="n">
        <v>2.5</v>
      </c>
      <c r="AL104" s="42" t="n">
        <v>8.12864302909517</v>
      </c>
      <c r="AM104" s="47" t="n">
        <v>2.33333333333333</v>
      </c>
      <c r="AN104" s="47" t="n">
        <v>3.25</v>
      </c>
      <c r="AO104" s="47" t="n">
        <v>7.5</v>
      </c>
      <c r="AP104" s="47" t="n">
        <v>7.5</v>
      </c>
      <c r="AQ104" s="47" t="n">
        <v>7.5</v>
      </c>
      <c r="AR104" s="47" t="n">
        <v>5</v>
      </c>
      <c r="AS104" s="42" t="n">
        <v>5.2423952724857</v>
      </c>
      <c r="AT104" s="42" t="n">
        <v>0</v>
      </c>
      <c r="AU104" s="42" t="n">
        <v>5</v>
      </c>
      <c r="AV104" s="42" t="n">
        <v>2.5</v>
      </c>
      <c r="AW104" s="42" t="n">
        <v>0</v>
      </c>
      <c r="AX104" s="42" t="n">
        <v>0</v>
      </c>
      <c r="AY104" s="42" t="n">
        <v>0</v>
      </c>
      <c r="AZ104" s="42" t="n">
        <v>10</v>
      </c>
      <c r="BA104" s="71" t="n">
        <v>4.16666666666667</v>
      </c>
      <c r="BB104" s="43" t="n">
        <f aca="false">AVERAGE(Table278572[[#This Row],[RULE OF LAW]],Table278572[[#This Row],[SECURITY &amp; SAFETY]],Table278572[[#This Row],[PERSONAL FREEDOM (minus Security &amp;Safety and Rule of Law)]],Table278572[[#This Row],[PERSONAL FREEDOM (minus Security &amp;Safety and Rule of Law)]])</f>
        <v>4.48185838793994</v>
      </c>
      <c r="BC104" s="44" t="n">
        <v>5.39</v>
      </c>
      <c r="BD104" s="45" t="n">
        <f aca="false">AVERAGE(Table278572[[#This Row],[PERSONAL FREEDOM]:[ECONOMIC FREEDOM]])</f>
        <v>4.93592919396997</v>
      </c>
      <c r="BE104" s="61" t="n">
        <f aca="false">RANK(BF104,$BF$2:$BF$160)</f>
        <v>153</v>
      </c>
      <c r="BF104" s="72" t="n">
        <f aca="false">ROUND(BD104, 2)</f>
        <v>4.94</v>
      </c>
      <c r="BG104" s="73" t="n">
        <f aca="false">Table278572[[#This Row],[1 Rule of Law]]</f>
        <v>3.06912871930115</v>
      </c>
      <c r="BH104" s="73" t="n">
        <f aca="false">Table278572[[#This Row],[2 Security &amp; Safety]]</f>
        <v>7.928013390131</v>
      </c>
      <c r="BI104" s="73" t="n">
        <f aca="false">AVERAGE(AS104,W104,AK104,BA104,Z104)</f>
        <v>3.46514572116381</v>
      </c>
    </row>
    <row r="105" customFormat="false" ht="15" hidden="false" customHeight="true" outlineLevel="0" collapsed="false">
      <c r="A105" s="41" t="s">
        <v>153</v>
      </c>
      <c r="B105" s="42" t="s">
        <v>60</v>
      </c>
      <c r="C105" s="42" t="s">
        <v>60</v>
      </c>
      <c r="D105" s="42" t="s">
        <v>60</v>
      </c>
      <c r="E105" s="42" t="n">
        <v>5.3399774890493</v>
      </c>
      <c r="F105" s="42" t="n">
        <v>3.01414755833264</v>
      </c>
      <c r="G105" s="42" t="n">
        <v>10</v>
      </c>
      <c r="H105" s="42" t="n">
        <v>10</v>
      </c>
      <c r="I105" s="42" t="n">
        <v>7.5</v>
      </c>
      <c r="J105" s="42" t="n">
        <v>10</v>
      </c>
      <c r="K105" s="42" t="n">
        <v>10</v>
      </c>
      <c r="L105" s="42" t="n">
        <v>9.5</v>
      </c>
      <c r="M105" s="42" t="n">
        <v>10</v>
      </c>
      <c r="N105" s="42" t="n">
        <v>10</v>
      </c>
      <c r="O105" s="47" t="n">
        <v>5</v>
      </c>
      <c r="P105" s="47" t="n">
        <v>5</v>
      </c>
      <c r="Q105" s="47" t="n">
        <v>5</v>
      </c>
      <c r="R105" s="47" t="n">
        <v>8.33333333333333</v>
      </c>
      <c r="S105" s="42" t="n">
        <v>6.94916029722199</v>
      </c>
      <c r="T105" s="42" t="n">
        <v>10</v>
      </c>
      <c r="U105" s="42" t="n">
        <v>10</v>
      </c>
      <c r="V105" s="42" t="n">
        <v>10</v>
      </c>
      <c r="W105" s="42" t="n">
        <v>10</v>
      </c>
      <c r="X105" s="42" t="n">
        <v>7.5</v>
      </c>
      <c r="Y105" s="42" t="n">
        <v>7.5</v>
      </c>
      <c r="Z105" s="42" t="n">
        <v>7.5</v>
      </c>
      <c r="AA105" s="42" t="n">
        <v>7.5</v>
      </c>
      <c r="AB105" s="42" t="n">
        <v>7.5</v>
      </c>
      <c r="AC105" s="42" t="n">
        <v>7.5</v>
      </c>
      <c r="AD105" s="42" t="n">
        <v>7.5</v>
      </c>
      <c r="AE105" s="42" t="n">
        <v>7.5</v>
      </c>
      <c r="AF105" s="42" t="n">
        <v>7.5</v>
      </c>
      <c r="AG105" s="42" t="n">
        <v>7.5</v>
      </c>
      <c r="AH105" s="42" t="n">
        <v>7.5</v>
      </c>
      <c r="AI105" s="42" t="n">
        <v>7.5</v>
      </c>
      <c r="AJ105" s="42" t="n">
        <v>7.5</v>
      </c>
      <c r="AK105" s="42" t="n">
        <v>7.5</v>
      </c>
      <c r="AL105" s="42" t="n">
        <v>10</v>
      </c>
      <c r="AM105" s="47" t="n">
        <v>7</v>
      </c>
      <c r="AN105" s="47" t="n">
        <v>6.5</v>
      </c>
      <c r="AO105" s="47" t="n">
        <v>7.5</v>
      </c>
      <c r="AP105" s="47" t="n">
        <v>7.5</v>
      </c>
      <c r="AQ105" s="47" t="n">
        <v>7.5</v>
      </c>
      <c r="AR105" s="47" t="n">
        <v>7.5</v>
      </c>
      <c r="AS105" s="42" t="n">
        <v>7.7</v>
      </c>
      <c r="AT105" s="42" t="n">
        <v>10</v>
      </c>
      <c r="AU105" s="42" t="n">
        <v>10</v>
      </c>
      <c r="AV105" s="42" t="n">
        <v>10</v>
      </c>
      <c r="AW105" s="42" t="n">
        <v>0</v>
      </c>
      <c r="AX105" s="42" t="n">
        <v>10</v>
      </c>
      <c r="AY105" s="42" t="n">
        <v>5</v>
      </c>
      <c r="AZ105" s="42" t="n">
        <v>10</v>
      </c>
      <c r="BA105" s="71" t="n">
        <v>8.33333333333333</v>
      </c>
      <c r="BB105" s="43" t="n">
        <f aca="false">AVERAGE(Table278572[[#This Row],[RULE OF LAW]],Table278572[[#This Row],[SECURITY &amp; SAFETY]],Table278572[[#This Row],[PERSONAL FREEDOM (minus Security &amp;Safety and Rule of Law)]],Table278572[[#This Row],[PERSONAL FREEDOM (minus Security &amp;Safety and Rule of Law)]])</f>
        <v>7.17561777990116</v>
      </c>
      <c r="BC105" s="44" t="n">
        <v>6.8</v>
      </c>
      <c r="BD105" s="45" t="n">
        <f aca="false">AVERAGE(Table278572[[#This Row],[PERSONAL FREEDOM]:[ECONOMIC FREEDOM]])</f>
        <v>6.98780888995058</v>
      </c>
      <c r="BE105" s="61" t="n">
        <f aca="false">RANK(BF105,$BF$2:$BF$160)</f>
        <v>69</v>
      </c>
      <c r="BF105" s="72" t="n">
        <f aca="false">ROUND(BD105, 2)</f>
        <v>6.99</v>
      </c>
      <c r="BG105" s="73" t="n">
        <f aca="false">Table278572[[#This Row],[1 Rule of Law]]</f>
        <v>5.3399774890493</v>
      </c>
      <c r="BH105" s="73" t="n">
        <f aca="false">Table278572[[#This Row],[2 Security &amp; Safety]]</f>
        <v>6.94916029722199</v>
      </c>
      <c r="BI105" s="73" t="n">
        <f aca="false">AVERAGE(AS105,W105,AK105,BA105,Z105)</f>
        <v>8.20666666666667</v>
      </c>
    </row>
    <row r="106" customFormat="false" ht="15" hidden="false" customHeight="true" outlineLevel="0" collapsed="false">
      <c r="A106" s="41" t="s">
        <v>154</v>
      </c>
      <c r="B106" s="42" t="n">
        <v>4.32198788804956</v>
      </c>
      <c r="C106" s="42" t="n">
        <v>4.24756293912742</v>
      </c>
      <c r="D106" s="42" t="n">
        <v>4.23714466648021</v>
      </c>
      <c r="E106" s="42" t="n">
        <v>4.26889849788573</v>
      </c>
      <c r="F106" s="42" t="n">
        <v>8.85037162312363</v>
      </c>
      <c r="G106" s="42" t="n">
        <v>10</v>
      </c>
      <c r="H106" s="42" t="n">
        <v>10</v>
      </c>
      <c r="I106" s="42" t="n">
        <v>7.5</v>
      </c>
      <c r="J106" s="42" t="n">
        <v>10</v>
      </c>
      <c r="K106" s="42" t="n">
        <v>9.95031007224774</v>
      </c>
      <c r="L106" s="42" t="n">
        <v>9.49006201444955</v>
      </c>
      <c r="M106" s="42" t="n">
        <v>10</v>
      </c>
      <c r="N106" s="42" t="n">
        <v>7.5</v>
      </c>
      <c r="O106" s="47" t="n">
        <v>10</v>
      </c>
      <c r="P106" s="47" t="n">
        <v>10</v>
      </c>
      <c r="Q106" s="47" t="n">
        <v>10</v>
      </c>
      <c r="R106" s="47" t="n">
        <v>9.16666666666667</v>
      </c>
      <c r="S106" s="42" t="n">
        <v>9.16903343474661</v>
      </c>
      <c r="T106" s="42" t="n">
        <v>10</v>
      </c>
      <c r="U106" s="42" t="n">
        <v>10</v>
      </c>
      <c r="V106" s="42" t="n">
        <v>5</v>
      </c>
      <c r="W106" s="42" t="n">
        <v>8.33333333333333</v>
      </c>
      <c r="X106" s="42" t="n">
        <v>7.5</v>
      </c>
      <c r="Y106" s="42" t="n">
        <v>5</v>
      </c>
      <c r="Z106" s="42" t="n">
        <v>6.25</v>
      </c>
      <c r="AA106" s="42" t="n">
        <v>7.5</v>
      </c>
      <c r="AB106" s="42" t="n">
        <v>7.5</v>
      </c>
      <c r="AC106" s="42" t="n">
        <v>5</v>
      </c>
      <c r="AD106" s="42" t="n">
        <v>5</v>
      </c>
      <c r="AE106" s="42" t="n">
        <v>5</v>
      </c>
      <c r="AF106" s="42" t="n">
        <v>5</v>
      </c>
      <c r="AG106" s="42" t="n">
        <v>7.5</v>
      </c>
      <c r="AH106" s="42" t="n">
        <v>2.5</v>
      </c>
      <c r="AI106" s="42" t="n">
        <v>7.5</v>
      </c>
      <c r="AJ106" s="42" t="n">
        <v>5.83333333333333</v>
      </c>
      <c r="AK106" s="42" t="n">
        <v>6.45833333333333</v>
      </c>
      <c r="AL106" s="42" t="n">
        <v>10</v>
      </c>
      <c r="AM106" s="47" t="n">
        <v>4.66666666666667</v>
      </c>
      <c r="AN106" s="47" t="n">
        <v>4</v>
      </c>
      <c r="AO106" s="47" t="n">
        <v>5</v>
      </c>
      <c r="AP106" s="47" t="n">
        <v>5</v>
      </c>
      <c r="AQ106" s="47" t="n">
        <v>5</v>
      </c>
      <c r="AR106" s="47" t="n">
        <v>5</v>
      </c>
      <c r="AS106" s="42" t="n">
        <v>5.73333333333333</v>
      </c>
      <c r="AT106" s="42" t="n">
        <v>10</v>
      </c>
      <c r="AU106" s="42" t="n">
        <v>10</v>
      </c>
      <c r="AV106" s="42" t="n">
        <v>10</v>
      </c>
      <c r="AW106" s="42" t="n">
        <v>10</v>
      </c>
      <c r="AX106" s="42" t="n">
        <v>10</v>
      </c>
      <c r="AY106" s="42" t="n">
        <v>10</v>
      </c>
      <c r="AZ106" s="42" t="n">
        <v>10</v>
      </c>
      <c r="BA106" s="71" t="n">
        <v>10</v>
      </c>
      <c r="BB106" s="43" t="n">
        <f aca="false">AVERAGE(Table278572[[#This Row],[RULE OF LAW]],Table278572[[#This Row],[SECURITY &amp; SAFETY]],Table278572[[#This Row],[PERSONAL FREEDOM (minus Security &amp;Safety and Rule of Law)]],Table278572[[#This Row],[PERSONAL FREEDOM (minus Security &amp;Safety and Rule of Law)]])</f>
        <v>7.03698298315808</v>
      </c>
      <c r="BC106" s="44" t="n">
        <v>6.54</v>
      </c>
      <c r="BD106" s="45" t="n">
        <f aca="false">AVERAGE(Table278572[[#This Row],[PERSONAL FREEDOM]:[ECONOMIC FREEDOM]])</f>
        <v>6.78849149157904</v>
      </c>
      <c r="BE106" s="61" t="n">
        <f aca="false">RANK(BF106,$BF$2:$BF$160)</f>
        <v>84</v>
      </c>
      <c r="BF106" s="72" t="n">
        <f aca="false">ROUND(BD106, 2)</f>
        <v>6.79</v>
      </c>
      <c r="BG106" s="73" t="n">
        <f aca="false">Table278572[[#This Row],[1 Rule of Law]]</f>
        <v>4.26889849788573</v>
      </c>
      <c r="BH106" s="73" t="n">
        <f aca="false">Table278572[[#This Row],[2 Security &amp; Safety]]</f>
        <v>9.16903343474661</v>
      </c>
      <c r="BI106" s="73" t="n">
        <f aca="false">AVERAGE(AS106,W106,AK106,BA106,Z106)</f>
        <v>7.355</v>
      </c>
    </row>
    <row r="107" customFormat="false" ht="15" hidden="false" customHeight="true" outlineLevel="0" collapsed="false">
      <c r="A107" s="41" t="s">
        <v>155</v>
      </c>
      <c r="B107" s="42" t="n">
        <v>8.58261754773349</v>
      </c>
      <c r="C107" s="42" t="n">
        <v>8.59051075860831</v>
      </c>
      <c r="D107" s="42" t="n">
        <v>7.51971518554854</v>
      </c>
      <c r="E107" s="42" t="n">
        <v>8.23094783063011</v>
      </c>
      <c r="F107" s="42" t="n">
        <v>9.70384333712292</v>
      </c>
      <c r="G107" s="42" t="n">
        <v>10</v>
      </c>
      <c r="H107" s="42" t="n">
        <v>10</v>
      </c>
      <c r="I107" s="42" t="n">
        <v>7.5</v>
      </c>
      <c r="J107" s="42" t="n">
        <v>10</v>
      </c>
      <c r="K107" s="42" t="n">
        <v>10</v>
      </c>
      <c r="L107" s="42" t="n">
        <v>9.5</v>
      </c>
      <c r="M107" s="42" t="n">
        <v>10</v>
      </c>
      <c r="N107" s="42" t="n">
        <v>10</v>
      </c>
      <c r="O107" s="47" t="n">
        <v>10</v>
      </c>
      <c r="P107" s="47" t="n">
        <v>10</v>
      </c>
      <c r="Q107" s="47" t="n">
        <v>10</v>
      </c>
      <c r="R107" s="47" t="n">
        <v>10</v>
      </c>
      <c r="S107" s="42" t="n">
        <v>9.73461444570764</v>
      </c>
      <c r="T107" s="42" t="n">
        <v>10</v>
      </c>
      <c r="U107" s="42" t="n">
        <v>10</v>
      </c>
      <c r="V107" s="42" t="n">
        <v>10</v>
      </c>
      <c r="W107" s="42" t="n">
        <v>10</v>
      </c>
      <c r="X107" s="42" t="n">
        <v>10</v>
      </c>
      <c r="Y107" s="42" t="n">
        <v>10</v>
      </c>
      <c r="Z107" s="42" t="n">
        <v>10</v>
      </c>
      <c r="AA107" s="42" t="n">
        <v>10</v>
      </c>
      <c r="AB107" s="42" t="n">
        <v>10</v>
      </c>
      <c r="AC107" s="42" t="n">
        <v>10</v>
      </c>
      <c r="AD107" s="42" t="n">
        <v>10</v>
      </c>
      <c r="AE107" s="42" t="n">
        <v>10</v>
      </c>
      <c r="AF107" s="42" t="n">
        <v>10</v>
      </c>
      <c r="AG107" s="42" t="n">
        <v>10</v>
      </c>
      <c r="AH107" s="42" t="n">
        <v>10</v>
      </c>
      <c r="AI107" s="42" t="n">
        <v>10</v>
      </c>
      <c r="AJ107" s="42" t="n">
        <v>10</v>
      </c>
      <c r="AK107" s="42" t="n">
        <v>10</v>
      </c>
      <c r="AL107" s="42" t="n">
        <v>10</v>
      </c>
      <c r="AM107" s="47" t="n">
        <v>9.33333333333333</v>
      </c>
      <c r="AN107" s="47" t="n">
        <v>8.75</v>
      </c>
      <c r="AO107" s="47" t="n">
        <v>10</v>
      </c>
      <c r="AP107" s="47" t="n">
        <v>10</v>
      </c>
      <c r="AQ107" s="47" t="n">
        <v>10</v>
      </c>
      <c r="AR107" s="47" t="n">
        <v>10</v>
      </c>
      <c r="AS107" s="42" t="n">
        <v>9.61666666666667</v>
      </c>
      <c r="AT107" s="42" t="n">
        <v>10</v>
      </c>
      <c r="AU107" s="42" t="n">
        <v>10</v>
      </c>
      <c r="AV107" s="42" t="n">
        <v>10</v>
      </c>
      <c r="AW107" s="42" t="n">
        <v>10</v>
      </c>
      <c r="AX107" s="42" t="n">
        <v>10</v>
      </c>
      <c r="AY107" s="42" t="n">
        <v>10</v>
      </c>
      <c r="AZ107" s="42" t="n">
        <v>10</v>
      </c>
      <c r="BA107" s="71" t="n">
        <v>10</v>
      </c>
      <c r="BB107" s="43" t="n">
        <f aca="false">AVERAGE(Table278572[[#This Row],[RULE OF LAW]],Table278572[[#This Row],[SECURITY &amp; SAFETY]],Table278572[[#This Row],[PERSONAL FREEDOM (minus Security &amp;Safety and Rule of Law)]],Table278572[[#This Row],[PERSONAL FREEDOM (minus Security &amp;Safety and Rule of Law)]])</f>
        <v>9.45305723575111</v>
      </c>
      <c r="BC107" s="44" t="n">
        <v>7.63</v>
      </c>
      <c r="BD107" s="45" t="n">
        <f aca="false">AVERAGE(Table278572[[#This Row],[PERSONAL FREEDOM]:[ECONOMIC FREEDOM]])</f>
        <v>8.54152861787555</v>
      </c>
      <c r="BE107" s="61" t="n">
        <f aca="false">RANK(BF107,$BF$2:$BF$160)</f>
        <v>10</v>
      </c>
      <c r="BF107" s="72" t="n">
        <f aca="false">ROUND(BD107, 2)</f>
        <v>8.54</v>
      </c>
      <c r="BG107" s="73" t="n">
        <f aca="false">Table278572[[#This Row],[1 Rule of Law]]</f>
        <v>8.23094783063011</v>
      </c>
      <c r="BH107" s="73" t="n">
        <f aca="false">Table278572[[#This Row],[2 Security &amp; Safety]]</f>
        <v>9.73461444570764</v>
      </c>
      <c r="BI107" s="73" t="n">
        <f aca="false">AVERAGE(AS107,W107,AK107,BA107,Z107)</f>
        <v>9.92333333333333</v>
      </c>
    </row>
    <row r="108" customFormat="false" ht="15" hidden="false" customHeight="true" outlineLevel="0" collapsed="false">
      <c r="A108" s="41" t="s">
        <v>156</v>
      </c>
      <c r="B108" s="42" t="n">
        <v>8.20355638630181</v>
      </c>
      <c r="C108" s="42" t="n">
        <v>7.77573235999587</v>
      </c>
      <c r="D108" s="42" t="n">
        <v>7.72400171952961</v>
      </c>
      <c r="E108" s="42" t="n">
        <v>7.90109682194243</v>
      </c>
      <c r="F108" s="42" t="n">
        <v>9.58559366638994</v>
      </c>
      <c r="G108" s="42" t="n">
        <v>10</v>
      </c>
      <c r="H108" s="42" t="n">
        <v>10</v>
      </c>
      <c r="I108" s="42" t="n">
        <v>10</v>
      </c>
      <c r="J108" s="42" t="n">
        <v>10</v>
      </c>
      <c r="K108" s="42" t="n">
        <v>10</v>
      </c>
      <c r="L108" s="42" t="n">
        <v>10</v>
      </c>
      <c r="M108" s="42" t="n">
        <v>10</v>
      </c>
      <c r="N108" s="42" t="n">
        <v>10</v>
      </c>
      <c r="O108" s="47" t="n">
        <v>10</v>
      </c>
      <c r="P108" s="47" t="n">
        <v>10</v>
      </c>
      <c r="Q108" s="47" t="n">
        <v>10</v>
      </c>
      <c r="R108" s="47" t="n">
        <v>10</v>
      </c>
      <c r="S108" s="42" t="n">
        <v>9.86186455546331</v>
      </c>
      <c r="T108" s="42" t="n">
        <v>10</v>
      </c>
      <c r="U108" s="42" t="n">
        <v>10</v>
      </c>
      <c r="V108" s="42" t="n">
        <v>10</v>
      </c>
      <c r="W108" s="42" t="n">
        <v>10</v>
      </c>
      <c r="X108" s="42" t="n">
        <v>5</v>
      </c>
      <c r="Y108" s="42" t="n">
        <v>10</v>
      </c>
      <c r="Z108" s="42" t="n">
        <v>7.5</v>
      </c>
      <c r="AA108" s="42" t="n">
        <v>10</v>
      </c>
      <c r="AB108" s="42" t="n">
        <v>10</v>
      </c>
      <c r="AC108" s="42" t="n">
        <v>10</v>
      </c>
      <c r="AD108" s="42" t="n">
        <v>7.5</v>
      </c>
      <c r="AE108" s="42" t="n">
        <v>10</v>
      </c>
      <c r="AF108" s="42" t="n">
        <v>9.16666666666667</v>
      </c>
      <c r="AG108" s="42" t="n">
        <v>5</v>
      </c>
      <c r="AH108" s="42" t="n">
        <v>2.5</v>
      </c>
      <c r="AI108" s="42" t="n">
        <v>10</v>
      </c>
      <c r="AJ108" s="42" t="n">
        <v>5.83333333333333</v>
      </c>
      <c r="AK108" s="42" t="n">
        <v>8.75</v>
      </c>
      <c r="AL108" s="42" t="n">
        <v>10</v>
      </c>
      <c r="AM108" s="47" t="n">
        <v>8.66666666666667</v>
      </c>
      <c r="AN108" s="47" t="n">
        <v>8</v>
      </c>
      <c r="AO108" s="47" t="n">
        <v>10</v>
      </c>
      <c r="AP108" s="47" t="n">
        <v>10</v>
      </c>
      <c r="AQ108" s="47" t="n">
        <v>10</v>
      </c>
      <c r="AR108" s="47" t="n">
        <v>10</v>
      </c>
      <c r="AS108" s="42" t="n">
        <v>9.33333333333333</v>
      </c>
      <c r="AT108" s="42" t="n">
        <v>10</v>
      </c>
      <c r="AU108" s="42" t="n">
        <v>10</v>
      </c>
      <c r="AV108" s="42" t="n">
        <v>10</v>
      </c>
      <c r="AW108" s="42" t="n">
        <v>10</v>
      </c>
      <c r="AX108" s="42" t="n">
        <v>10</v>
      </c>
      <c r="AY108" s="42" t="n">
        <v>10</v>
      </c>
      <c r="AZ108" s="42" t="n">
        <v>10</v>
      </c>
      <c r="BA108" s="71" t="n">
        <v>10</v>
      </c>
      <c r="BB108" s="43" t="n">
        <f aca="false">AVERAGE(Table278572[[#This Row],[RULE OF LAW]],Table278572[[#This Row],[SECURITY &amp; SAFETY]],Table278572[[#This Row],[PERSONAL FREEDOM (minus Security &amp;Safety and Rule of Law)]],Table278572[[#This Row],[PERSONAL FREEDOM (minus Security &amp;Safety and Rule of Law)]])</f>
        <v>8.99907367768477</v>
      </c>
      <c r="BC108" s="44" t="n">
        <v>8.35</v>
      </c>
      <c r="BD108" s="45" t="n">
        <f aca="false">AVERAGE(Table278572[[#This Row],[PERSONAL FREEDOM]:[ECONOMIC FREEDOM]])</f>
        <v>8.67453683884239</v>
      </c>
      <c r="BE108" s="61" t="n">
        <f aca="false">RANK(BF108,$BF$2:$BF$160)</f>
        <v>3</v>
      </c>
      <c r="BF108" s="72" t="n">
        <f aca="false">ROUND(BD108, 2)</f>
        <v>8.67</v>
      </c>
      <c r="BG108" s="73" t="n">
        <f aca="false">Table278572[[#This Row],[1 Rule of Law]]</f>
        <v>7.90109682194243</v>
      </c>
      <c r="BH108" s="73" t="n">
        <f aca="false">Table278572[[#This Row],[2 Security &amp; Safety]]</f>
        <v>9.86186455546331</v>
      </c>
      <c r="BI108" s="73" t="n">
        <f aca="false">AVERAGE(AS108,W108,AK108,BA108,Z108)</f>
        <v>9.11666666666667</v>
      </c>
    </row>
    <row r="109" customFormat="false" ht="15" hidden="false" customHeight="true" outlineLevel="0" collapsed="false">
      <c r="A109" s="41" t="s">
        <v>157</v>
      </c>
      <c r="B109" s="42" t="n">
        <v>3.75719470268652</v>
      </c>
      <c r="C109" s="42" t="n">
        <v>3.56540376769361</v>
      </c>
      <c r="D109" s="42" t="n">
        <v>3.31551918449959</v>
      </c>
      <c r="E109" s="42" t="n">
        <v>3.54603921829324</v>
      </c>
      <c r="F109" s="42" t="n">
        <v>5.46683805905824</v>
      </c>
      <c r="G109" s="42" t="n">
        <v>10</v>
      </c>
      <c r="H109" s="42" t="n">
        <v>10</v>
      </c>
      <c r="I109" s="42" t="n">
        <v>7.5</v>
      </c>
      <c r="J109" s="42" t="n">
        <v>9.72286485244022</v>
      </c>
      <c r="K109" s="42" t="n">
        <v>9.06882590419915</v>
      </c>
      <c r="L109" s="42" t="n">
        <v>9.25833815132787</v>
      </c>
      <c r="M109" s="42" t="n">
        <v>10</v>
      </c>
      <c r="N109" s="42" t="n">
        <v>10</v>
      </c>
      <c r="O109" s="47" t="n">
        <v>5</v>
      </c>
      <c r="P109" s="47" t="n">
        <v>5</v>
      </c>
      <c r="Q109" s="47" t="n">
        <v>5</v>
      </c>
      <c r="R109" s="47" t="n">
        <v>8.33333333333333</v>
      </c>
      <c r="S109" s="42" t="n">
        <v>7.68616984790648</v>
      </c>
      <c r="T109" s="42" t="n">
        <v>5</v>
      </c>
      <c r="U109" s="42" t="n">
        <v>10</v>
      </c>
      <c r="V109" s="42" t="n">
        <v>5</v>
      </c>
      <c r="W109" s="42" t="n">
        <v>6.66666666666667</v>
      </c>
      <c r="X109" s="42" t="n">
        <v>5</v>
      </c>
      <c r="Y109" s="42" t="n">
        <v>7.5</v>
      </c>
      <c r="Z109" s="42" t="n">
        <v>6.25</v>
      </c>
      <c r="AA109" s="42" t="n">
        <v>7.5</v>
      </c>
      <c r="AB109" s="42" t="n">
        <v>7.5</v>
      </c>
      <c r="AC109" s="42" t="n">
        <v>2.5</v>
      </c>
      <c r="AD109" s="42" t="n">
        <v>2.5</v>
      </c>
      <c r="AE109" s="42" t="n">
        <v>7.5</v>
      </c>
      <c r="AF109" s="42" t="n">
        <v>4.16666666666667</v>
      </c>
      <c r="AG109" s="42" t="n">
        <v>2.5</v>
      </c>
      <c r="AH109" s="42" t="n">
        <v>5</v>
      </c>
      <c r="AI109" s="42" t="n">
        <v>5</v>
      </c>
      <c r="AJ109" s="42" t="n">
        <v>4.16666666666667</v>
      </c>
      <c r="AK109" s="42" t="n">
        <v>5.83333333333333</v>
      </c>
      <c r="AL109" s="42" t="n">
        <v>10</v>
      </c>
      <c r="AM109" s="47" t="n">
        <v>5.33333333333333</v>
      </c>
      <c r="AN109" s="47" t="n">
        <v>4.75</v>
      </c>
      <c r="AO109" s="47" t="n">
        <v>10</v>
      </c>
      <c r="AP109" s="47" t="n">
        <v>7.5</v>
      </c>
      <c r="AQ109" s="47" t="n">
        <v>8.75</v>
      </c>
      <c r="AR109" s="47" t="n">
        <v>10</v>
      </c>
      <c r="AS109" s="42" t="n">
        <v>7.76666666666667</v>
      </c>
      <c r="AT109" s="42" t="n">
        <v>5</v>
      </c>
      <c r="AU109" s="42" t="n">
        <v>10</v>
      </c>
      <c r="AV109" s="42" t="n">
        <v>7.5</v>
      </c>
      <c r="AW109" s="42" t="n">
        <v>10</v>
      </c>
      <c r="AX109" s="42" t="n">
        <v>10</v>
      </c>
      <c r="AY109" s="42" t="n">
        <v>10</v>
      </c>
      <c r="AZ109" s="42" t="n">
        <v>10</v>
      </c>
      <c r="BA109" s="71" t="n">
        <v>9.16666666666667</v>
      </c>
      <c r="BB109" s="43" t="n">
        <f aca="false">AVERAGE(Table278572[[#This Row],[RULE OF LAW]],Table278572[[#This Row],[SECURITY &amp; SAFETY]],Table278572[[#This Row],[PERSONAL FREEDOM (minus Security &amp;Safety and Rule of Law)]],Table278572[[#This Row],[PERSONAL FREEDOM (minus Security &amp;Safety and Rule of Law)]])</f>
        <v>6.37638559988326</v>
      </c>
      <c r="BC109" s="44" t="n">
        <v>7.39</v>
      </c>
      <c r="BD109" s="45" t="n">
        <f aca="false">AVERAGE(Table278572[[#This Row],[PERSONAL FREEDOM]:[ECONOMIC FREEDOM]])</f>
        <v>6.88319279994163</v>
      </c>
      <c r="BE109" s="61" t="n">
        <f aca="false">RANK(BF109,$BF$2:$BF$160)</f>
        <v>76</v>
      </c>
      <c r="BF109" s="72" t="n">
        <f aca="false">ROUND(BD109, 2)</f>
        <v>6.88</v>
      </c>
      <c r="BG109" s="73" t="n">
        <f aca="false">Table278572[[#This Row],[1 Rule of Law]]</f>
        <v>3.54603921829324</v>
      </c>
      <c r="BH109" s="73" t="n">
        <f aca="false">Table278572[[#This Row],[2 Security &amp; Safety]]</f>
        <v>7.68616984790648</v>
      </c>
      <c r="BI109" s="73" t="n">
        <f aca="false">AVERAGE(AS109,W109,AK109,BA109,Z109)</f>
        <v>7.13666666666667</v>
      </c>
    </row>
    <row r="110" customFormat="false" ht="15" hidden="false" customHeight="true" outlineLevel="0" collapsed="false">
      <c r="A110" s="41" t="s">
        <v>158</v>
      </c>
      <c r="B110" s="42" t="s">
        <v>60</v>
      </c>
      <c r="C110" s="42" t="s">
        <v>60</v>
      </c>
      <c r="D110" s="42" t="s">
        <v>60</v>
      </c>
      <c r="E110" s="42" t="n">
        <v>4.07012524695359</v>
      </c>
      <c r="F110" s="42" t="n">
        <v>8.11357332864551</v>
      </c>
      <c r="G110" s="42" t="n">
        <v>10</v>
      </c>
      <c r="H110" s="42" t="n">
        <v>10</v>
      </c>
      <c r="I110" s="42" t="n">
        <v>2.5</v>
      </c>
      <c r="J110" s="42" t="n">
        <v>9.80816580278496</v>
      </c>
      <c r="K110" s="42" t="n">
        <v>9.90582684863989</v>
      </c>
      <c r="L110" s="42" t="n">
        <v>8.44279853028497</v>
      </c>
      <c r="M110" s="42" t="n">
        <v>9.8</v>
      </c>
      <c r="N110" s="42" t="n">
        <v>7.5</v>
      </c>
      <c r="O110" s="47" t="n">
        <v>0</v>
      </c>
      <c r="P110" s="47" t="n">
        <v>0</v>
      </c>
      <c r="Q110" s="47" t="n">
        <v>0</v>
      </c>
      <c r="R110" s="47" t="n">
        <v>5.76666666666667</v>
      </c>
      <c r="S110" s="42" t="n">
        <v>7.44101284186571</v>
      </c>
      <c r="T110" s="42" t="n">
        <v>5</v>
      </c>
      <c r="U110" s="42" t="n">
        <v>5</v>
      </c>
      <c r="V110" s="42" t="n">
        <v>0</v>
      </c>
      <c r="W110" s="42" t="n">
        <v>3.33333333333333</v>
      </c>
      <c r="X110" s="42" t="n">
        <v>7.5</v>
      </c>
      <c r="Y110" s="42" t="n">
        <v>7.5</v>
      </c>
      <c r="Z110" s="42" t="n">
        <v>7.5</v>
      </c>
      <c r="AA110" s="42" t="n">
        <v>10</v>
      </c>
      <c r="AB110" s="42" t="n">
        <v>10</v>
      </c>
      <c r="AC110" s="42" t="n">
        <v>5</v>
      </c>
      <c r="AD110" s="42" t="n">
        <v>7.5</v>
      </c>
      <c r="AE110" s="42" t="n">
        <v>7.5</v>
      </c>
      <c r="AF110" s="42" t="n">
        <v>6.66666666666667</v>
      </c>
      <c r="AG110" s="42" t="n">
        <v>7.5</v>
      </c>
      <c r="AH110" s="42" t="n">
        <v>7.5</v>
      </c>
      <c r="AI110" s="42" t="n">
        <v>7.5</v>
      </c>
      <c r="AJ110" s="42" t="n">
        <v>7.5</v>
      </c>
      <c r="AK110" s="42" t="n">
        <v>8.54166666666667</v>
      </c>
      <c r="AL110" s="42" t="n">
        <v>10</v>
      </c>
      <c r="AM110" s="47" t="n">
        <v>5</v>
      </c>
      <c r="AN110" s="47" t="n">
        <v>5.25</v>
      </c>
      <c r="AO110" s="47" t="n">
        <v>10</v>
      </c>
      <c r="AP110" s="47" t="n">
        <v>10</v>
      </c>
      <c r="AQ110" s="47" t="n">
        <v>10</v>
      </c>
      <c r="AR110" s="47" t="n">
        <v>10</v>
      </c>
      <c r="AS110" s="42" t="n">
        <v>8.05</v>
      </c>
      <c r="AT110" s="42" t="n">
        <v>5</v>
      </c>
      <c r="AU110" s="42" t="n">
        <v>0</v>
      </c>
      <c r="AV110" s="42" t="n">
        <v>2.5</v>
      </c>
      <c r="AW110" s="42" t="n">
        <v>10</v>
      </c>
      <c r="AX110" s="42" t="n">
        <v>10</v>
      </c>
      <c r="AY110" s="42" t="n">
        <v>10</v>
      </c>
      <c r="AZ110" s="42" t="n">
        <v>0</v>
      </c>
      <c r="BA110" s="71" t="n">
        <v>4.16666666666667</v>
      </c>
      <c r="BB110" s="43" t="n">
        <f aca="false">AVERAGE(Table278572[[#This Row],[RULE OF LAW]],Table278572[[#This Row],[SECURITY &amp; SAFETY]],Table278572[[#This Row],[PERSONAL FREEDOM (minus Security &amp;Safety and Rule of Law)]],Table278572[[#This Row],[PERSONAL FREEDOM (minus Security &amp;Safety and Rule of Law)]])</f>
        <v>6.03695118887149</v>
      </c>
      <c r="BC110" s="44" t="n">
        <v>6.05</v>
      </c>
      <c r="BD110" s="45" t="n">
        <f aca="false">AVERAGE(Table278572[[#This Row],[PERSONAL FREEDOM]:[ECONOMIC FREEDOM]])</f>
        <v>6.04347559443575</v>
      </c>
      <c r="BE110" s="61" t="n">
        <f aca="false">RANK(BF110,$BF$2:$BF$160)</f>
        <v>132</v>
      </c>
      <c r="BF110" s="72" t="n">
        <f aca="false">ROUND(BD110, 2)</f>
        <v>6.04</v>
      </c>
      <c r="BG110" s="73" t="n">
        <f aca="false">Table278572[[#This Row],[1 Rule of Law]]</f>
        <v>4.07012524695359</v>
      </c>
      <c r="BH110" s="73" t="n">
        <f aca="false">Table278572[[#This Row],[2 Security &amp; Safety]]</f>
        <v>7.44101284186571</v>
      </c>
      <c r="BI110" s="73" t="n">
        <f aca="false">AVERAGE(AS110,W110,AK110,BA110,Z110)</f>
        <v>6.31833333333333</v>
      </c>
    </row>
    <row r="111" customFormat="false" ht="15" hidden="false" customHeight="true" outlineLevel="0" collapsed="false">
      <c r="A111" s="41" t="s">
        <v>159</v>
      </c>
      <c r="B111" s="42" t="n">
        <v>3.24897320992173</v>
      </c>
      <c r="C111" s="42" t="n">
        <v>4.98131514558055</v>
      </c>
      <c r="D111" s="42" t="n">
        <v>3.60714462407795</v>
      </c>
      <c r="E111" s="42" t="n">
        <v>3.94581099319341</v>
      </c>
      <c r="F111" s="42" t="n">
        <v>5.88935397586684</v>
      </c>
      <c r="G111" s="42" t="n">
        <v>0</v>
      </c>
      <c r="H111" s="42" t="n">
        <v>1.58571609043866</v>
      </c>
      <c r="I111" s="42" t="n">
        <v>2.5</v>
      </c>
      <c r="J111" s="42" t="n">
        <v>0</v>
      </c>
      <c r="K111" s="42" t="n">
        <v>7.42725756711672</v>
      </c>
      <c r="L111" s="42" t="n">
        <v>2.30259473151108</v>
      </c>
      <c r="M111" s="42" t="n">
        <v>7</v>
      </c>
      <c r="N111" s="42" t="n">
        <v>7.5</v>
      </c>
      <c r="O111" s="47" t="n">
        <v>0</v>
      </c>
      <c r="P111" s="47" t="n">
        <v>0</v>
      </c>
      <c r="Q111" s="47" t="n">
        <v>0</v>
      </c>
      <c r="R111" s="47" t="n">
        <v>4.83333333333333</v>
      </c>
      <c r="S111" s="42" t="n">
        <v>4.34176068023708</v>
      </c>
      <c r="T111" s="42" t="n">
        <v>5</v>
      </c>
      <c r="U111" s="42" t="n">
        <v>0</v>
      </c>
      <c r="V111" s="42" t="n">
        <v>5</v>
      </c>
      <c r="W111" s="42" t="n">
        <v>3.33333333333333</v>
      </c>
      <c r="X111" s="42" t="n">
        <v>10</v>
      </c>
      <c r="Y111" s="42" t="n">
        <v>2.5</v>
      </c>
      <c r="Z111" s="42" t="n">
        <v>6.25</v>
      </c>
      <c r="AA111" s="42" t="n">
        <v>10</v>
      </c>
      <c r="AB111" s="42" t="n">
        <v>7.5</v>
      </c>
      <c r="AC111" s="42" t="n">
        <v>7.5</v>
      </c>
      <c r="AD111" s="42" t="n">
        <v>7.5</v>
      </c>
      <c r="AE111" s="42" t="n">
        <v>10</v>
      </c>
      <c r="AF111" s="42" t="n">
        <v>8.33333333333333</v>
      </c>
      <c r="AG111" s="42" t="n">
        <v>10</v>
      </c>
      <c r="AH111" s="42" t="n">
        <v>10</v>
      </c>
      <c r="AI111" s="42" t="n">
        <v>10</v>
      </c>
      <c r="AJ111" s="42" t="n">
        <v>10</v>
      </c>
      <c r="AK111" s="42" t="n">
        <v>8.95833333333333</v>
      </c>
      <c r="AL111" s="42" t="n">
        <v>10</v>
      </c>
      <c r="AM111" s="47" t="n">
        <v>5.33333333333333</v>
      </c>
      <c r="AN111" s="47" t="n">
        <v>4.25</v>
      </c>
      <c r="AO111" s="47" t="n">
        <v>10</v>
      </c>
      <c r="AP111" s="47" t="n">
        <v>10</v>
      </c>
      <c r="AQ111" s="47" t="n">
        <v>10</v>
      </c>
      <c r="AR111" s="47" t="n">
        <v>10</v>
      </c>
      <c r="AS111" s="42" t="n">
        <v>7.91666666666667</v>
      </c>
      <c r="AT111" s="42" t="n">
        <v>5</v>
      </c>
      <c r="AU111" s="42" t="n">
        <v>5</v>
      </c>
      <c r="AV111" s="42" t="n">
        <v>5</v>
      </c>
      <c r="AW111" s="42" t="n">
        <v>0</v>
      </c>
      <c r="AX111" s="42" t="n">
        <v>0</v>
      </c>
      <c r="AY111" s="42" t="n">
        <v>0</v>
      </c>
      <c r="AZ111" s="42" t="n">
        <v>5</v>
      </c>
      <c r="BA111" s="71" t="n">
        <v>3.33333333333333</v>
      </c>
      <c r="BB111" s="43" t="n">
        <f aca="false">AVERAGE(Table278572[[#This Row],[RULE OF LAW]],Table278572[[#This Row],[SECURITY &amp; SAFETY]],Table278572[[#This Row],[PERSONAL FREEDOM (minus Security &amp;Safety and Rule of Law)]],Table278572[[#This Row],[PERSONAL FREEDOM (minus Security &amp;Safety and Rule of Law)]])</f>
        <v>5.05105958502429</v>
      </c>
      <c r="BC111" s="44" t="n">
        <v>6.45</v>
      </c>
      <c r="BD111" s="45" t="n">
        <f aca="false">AVERAGE(Table278572[[#This Row],[PERSONAL FREEDOM]:[ECONOMIC FREEDOM]])</f>
        <v>5.75052979251215</v>
      </c>
      <c r="BE111" s="61" t="n">
        <f aca="false">RANK(BF111,$BF$2:$BF$160)</f>
        <v>140</v>
      </c>
      <c r="BF111" s="72" t="n">
        <f aca="false">ROUND(BD111, 2)</f>
        <v>5.75</v>
      </c>
      <c r="BG111" s="73" t="n">
        <f aca="false">Table278572[[#This Row],[1 Rule of Law]]</f>
        <v>3.94581099319341</v>
      </c>
      <c r="BH111" s="73" t="n">
        <f aca="false">Table278572[[#This Row],[2 Security &amp; Safety]]</f>
        <v>4.34176068023708</v>
      </c>
      <c r="BI111" s="73" t="n">
        <f aca="false">AVERAGE(AS111,W111,AK111,BA111,Z111)</f>
        <v>5.95833333333333</v>
      </c>
    </row>
    <row r="112" customFormat="false" ht="15" hidden="false" customHeight="true" outlineLevel="0" collapsed="false">
      <c r="A112" s="41" t="s">
        <v>160</v>
      </c>
      <c r="B112" s="42" t="n">
        <v>9.19195427637165</v>
      </c>
      <c r="C112" s="42" t="n">
        <v>8.55287894259109</v>
      </c>
      <c r="D112" s="42" t="n">
        <v>8.17337756680364</v>
      </c>
      <c r="E112" s="42" t="n">
        <v>8.63940359525546</v>
      </c>
      <c r="F112" s="42" t="n">
        <v>9.63023553641912</v>
      </c>
      <c r="G112" s="42" t="n">
        <v>10</v>
      </c>
      <c r="H112" s="42" t="n">
        <v>10</v>
      </c>
      <c r="I112" s="42" t="n">
        <v>10</v>
      </c>
      <c r="J112" s="42" t="n">
        <v>10</v>
      </c>
      <c r="K112" s="42" t="n">
        <v>10</v>
      </c>
      <c r="L112" s="42" t="n">
        <v>10</v>
      </c>
      <c r="M112" s="42" t="n">
        <v>10</v>
      </c>
      <c r="N112" s="42" t="n">
        <v>10</v>
      </c>
      <c r="O112" s="47" t="n">
        <v>10</v>
      </c>
      <c r="P112" s="47" t="n">
        <v>10</v>
      </c>
      <c r="Q112" s="47" t="n">
        <v>10</v>
      </c>
      <c r="R112" s="47" t="n">
        <v>10</v>
      </c>
      <c r="S112" s="42" t="n">
        <v>9.87674517880637</v>
      </c>
      <c r="T112" s="42" t="n">
        <v>10</v>
      </c>
      <c r="U112" s="42" t="n">
        <v>10</v>
      </c>
      <c r="V112" s="42" t="n">
        <v>10</v>
      </c>
      <c r="W112" s="42" t="n">
        <v>10</v>
      </c>
      <c r="X112" s="42" t="n">
        <v>10</v>
      </c>
      <c r="Y112" s="42" t="n">
        <v>7.5</v>
      </c>
      <c r="Z112" s="42" t="n">
        <v>8.75</v>
      </c>
      <c r="AA112" s="42" t="n">
        <v>10</v>
      </c>
      <c r="AB112" s="42" t="n">
        <v>10</v>
      </c>
      <c r="AC112" s="42" t="n">
        <v>10</v>
      </c>
      <c r="AD112" s="42" t="n">
        <v>10</v>
      </c>
      <c r="AE112" s="42" t="n">
        <v>10</v>
      </c>
      <c r="AF112" s="42" t="n">
        <v>10</v>
      </c>
      <c r="AG112" s="42" t="n">
        <v>10</v>
      </c>
      <c r="AH112" s="42" t="n">
        <v>10</v>
      </c>
      <c r="AI112" s="42" t="n">
        <v>10</v>
      </c>
      <c r="AJ112" s="42" t="n">
        <v>10</v>
      </c>
      <c r="AK112" s="42" t="n">
        <v>10</v>
      </c>
      <c r="AL112" s="42" t="n">
        <v>10</v>
      </c>
      <c r="AM112" s="47" t="n">
        <v>9</v>
      </c>
      <c r="AN112" s="47" t="n">
        <v>9.25</v>
      </c>
      <c r="AO112" s="47" t="n">
        <v>10</v>
      </c>
      <c r="AP112" s="47" t="n">
        <v>10</v>
      </c>
      <c r="AQ112" s="47" t="n">
        <v>10</v>
      </c>
      <c r="AR112" s="47" t="n">
        <v>10</v>
      </c>
      <c r="AS112" s="42" t="n">
        <v>9.65</v>
      </c>
      <c r="AT112" s="42" t="n">
        <v>10</v>
      </c>
      <c r="AU112" s="42" t="n">
        <v>10</v>
      </c>
      <c r="AV112" s="42" t="n">
        <v>10</v>
      </c>
      <c r="AW112" s="42" t="n">
        <v>10</v>
      </c>
      <c r="AX112" s="42" t="n">
        <v>10</v>
      </c>
      <c r="AY112" s="42" t="n">
        <v>10</v>
      </c>
      <c r="AZ112" s="42" t="n">
        <v>10</v>
      </c>
      <c r="BA112" s="71" t="n">
        <v>10</v>
      </c>
      <c r="BB112" s="43" t="n">
        <f aca="false">AVERAGE(Table278572[[#This Row],[RULE OF LAW]],Table278572[[#This Row],[SECURITY &amp; SAFETY]],Table278572[[#This Row],[PERSONAL FREEDOM (minus Security &amp;Safety and Rule of Law)]],Table278572[[#This Row],[PERSONAL FREEDOM (minus Security &amp;Safety and Rule of Law)]])</f>
        <v>9.46903719351546</v>
      </c>
      <c r="BC112" s="44" t="n">
        <v>7.51</v>
      </c>
      <c r="BD112" s="45" t="n">
        <f aca="false">AVERAGE(Table278572[[#This Row],[PERSONAL FREEDOM]:[ECONOMIC FREEDOM]])</f>
        <v>8.48951859675773</v>
      </c>
      <c r="BE112" s="61" t="n">
        <f aca="false">RANK(BF112,$BF$2:$BF$160)</f>
        <v>13</v>
      </c>
      <c r="BF112" s="72" t="n">
        <f aca="false">ROUND(BD112, 2)</f>
        <v>8.49</v>
      </c>
      <c r="BG112" s="73" t="n">
        <f aca="false">Table278572[[#This Row],[1 Rule of Law]]</f>
        <v>8.63940359525546</v>
      </c>
      <c r="BH112" s="73" t="n">
        <f aca="false">Table278572[[#This Row],[2 Security &amp; Safety]]</f>
        <v>9.87674517880637</v>
      </c>
      <c r="BI112" s="73" t="n">
        <f aca="false">AVERAGE(AS112,W112,AK112,BA112,Z112)</f>
        <v>9.68</v>
      </c>
    </row>
    <row r="113" customFormat="false" ht="15" hidden="false" customHeight="true" outlineLevel="0" collapsed="false">
      <c r="A113" s="41" t="s">
        <v>161</v>
      </c>
      <c r="B113" s="42" t="s">
        <v>60</v>
      </c>
      <c r="C113" s="42" t="s">
        <v>60</v>
      </c>
      <c r="D113" s="42" t="s">
        <v>60</v>
      </c>
      <c r="E113" s="42" t="n">
        <v>6.01710818492481</v>
      </c>
      <c r="F113" s="42" t="n">
        <v>9.51637160981348</v>
      </c>
      <c r="G113" s="42" t="n">
        <v>5</v>
      </c>
      <c r="H113" s="42" t="n">
        <v>10</v>
      </c>
      <c r="I113" s="42" t="n">
        <v>7.5</v>
      </c>
      <c r="J113" s="42" t="n">
        <v>10</v>
      </c>
      <c r="K113" s="42" t="n">
        <v>10</v>
      </c>
      <c r="L113" s="42" t="n">
        <v>8.5</v>
      </c>
      <c r="M113" s="42" t="n">
        <v>10</v>
      </c>
      <c r="N113" s="42" t="n">
        <v>7.5</v>
      </c>
      <c r="O113" s="47" t="n">
        <v>0</v>
      </c>
      <c r="P113" s="47" t="n">
        <v>0</v>
      </c>
      <c r="Q113" s="47" t="n">
        <v>0</v>
      </c>
      <c r="R113" s="47" t="n">
        <v>5.83333333333333</v>
      </c>
      <c r="S113" s="42" t="n">
        <v>7.9499016477156</v>
      </c>
      <c r="T113" s="42" t="n">
        <v>10</v>
      </c>
      <c r="U113" s="42" t="n">
        <v>10</v>
      </c>
      <c r="V113" s="42" t="n">
        <v>0</v>
      </c>
      <c r="W113" s="42" t="n">
        <v>6.66666666666667</v>
      </c>
      <c r="X113" s="42" t="n">
        <v>2.5</v>
      </c>
      <c r="Y113" s="42" t="n">
        <v>5</v>
      </c>
      <c r="Z113" s="42" t="n">
        <v>3.75</v>
      </c>
      <c r="AA113" s="42" t="n">
        <v>2.5</v>
      </c>
      <c r="AB113" s="42" t="n">
        <v>2.5</v>
      </c>
      <c r="AC113" s="42" t="n">
        <v>2.5</v>
      </c>
      <c r="AD113" s="42" t="n">
        <v>5</v>
      </c>
      <c r="AE113" s="42" t="n">
        <v>5</v>
      </c>
      <c r="AF113" s="42" t="n">
        <v>4.16666666666667</v>
      </c>
      <c r="AG113" s="42" t="n">
        <v>2.5</v>
      </c>
      <c r="AH113" s="42" t="n">
        <v>2.5</v>
      </c>
      <c r="AI113" s="42" t="n">
        <v>5</v>
      </c>
      <c r="AJ113" s="42" t="n">
        <v>3.33333333333333</v>
      </c>
      <c r="AK113" s="42" t="n">
        <v>3.125</v>
      </c>
      <c r="AL113" s="42" t="n">
        <v>10</v>
      </c>
      <c r="AM113" s="47" t="n">
        <v>1.66666666666667</v>
      </c>
      <c r="AN113" s="47" t="n">
        <v>3.25</v>
      </c>
      <c r="AO113" s="47" t="n">
        <v>7.5</v>
      </c>
      <c r="AP113" s="47" t="n">
        <v>5</v>
      </c>
      <c r="AQ113" s="47" t="n">
        <v>6.25</v>
      </c>
      <c r="AR113" s="47" t="n">
        <v>5</v>
      </c>
      <c r="AS113" s="42" t="n">
        <v>5.23333333333333</v>
      </c>
      <c r="AT113" s="42" t="n">
        <v>0</v>
      </c>
      <c r="AU113" s="42" t="n">
        <v>0</v>
      </c>
      <c r="AV113" s="42" t="n">
        <v>0</v>
      </c>
      <c r="AW113" s="42" t="n">
        <v>0</v>
      </c>
      <c r="AX113" s="42" t="n">
        <v>0</v>
      </c>
      <c r="AY113" s="42" t="n">
        <v>0</v>
      </c>
      <c r="AZ113" s="42" t="n">
        <v>0</v>
      </c>
      <c r="BA113" s="71" t="n">
        <v>0</v>
      </c>
      <c r="BB113" s="43" t="n">
        <f aca="false">AVERAGE(Table278572[[#This Row],[RULE OF LAW]],Table278572[[#This Row],[SECURITY &amp; SAFETY]],Table278572[[#This Row],[PERSONAL FREEDOM (minus Security &amp;Safety and Rule of Law)]],Table278572[[#This Row],[PERSONAL FREEDOM (minus Security &amp;Safety and Rule of Law)]])</f>
        <v>5.3692524581601</v>
      </c>
      <c r="BC113" s="44" t="n">
        <v>7.27</v>
      </c>
      <c r="BD113" s="45" t="n">
        <f aca="false">AVERAGE(Table278572[[#This Row],[PERSONAL FREEDOM]:[ECONOMIC FREEDOM]])</f>
        <v>6.31962622908005</v>
      </c>
      <c r="BE113" s="61" t="n">
        <f aca="false">RANK(BF113,$BF$2:$BF$160)</f>
        <v>120</v>
      </c>
      <c r="BF113" s="72" t="n">
        <f aca="false">ROUND(BD113, 2)</f>
        <v>6.32</v>
      </c>
      <c r="BG113" s="73" t="n">
        <f aca="false">Table278572[[#This Row],[1 Rule of Law]]</f>
        <v>6.01710818492481</v>
      </c>
      <c r="BH113" s="73" t="n">
        <f aca="false">Table278572[[#This Row],[2 Security &amp; Safety]]</f>
        <v>7.9499016477156</v>
      </c>
      <c r="BI113" s="73" t="n">
        <f aca="false">AVERAGE(AS113,W113,AK113,BA113,Z113)</f>
        <v>3.755</v>
      </c>
    </row>
    <row r="114" customFormat="false" ht="15" hidden="false" customHeight="true" outlineLevel="0" collapsed="false">
      <c r="A114" s="41" t="s">
        <v>162</v>
      </c>
      <c r="B114" s="42" t="n">
        <v>2.61848855921801</v>
      </c>
      <c r="C114" s="42" t="n">
        <v>3.9793173330914</v>
      </c>
      <c r="D114" s="42" t="n">
        <v>3.08595019861899</v>
      </c>
      <c r="E114" s="42" t="n">
        <v>3.22791869697613</v>
      </c>
      <c r="F114" s="42" t="n">
        <v>6.89991524407541</v>
      </c>
      <c r="G114" s="42" t="n">
        <v>0</v>
      </c>
      <c r="H114" s="42" t="n">
        <v>4.52743616916295</v>
      </c>
      <c r="I114" s="42" t="n">
        <v>2.5</v>
      </c>
      <c r="J114" s="42" t="n">
        <v>5.66051627951016</v>
      </c>
      <c r="K114" s="42" t="n">
        <v>6.33060812264152</v>
      </c>
      <c r="L114" s="42" t="n">
        <v>3.80371211426292</v>
      </c>
      <c r="M114" s="42" t="n">
        <v>10</v>
      </c>
      <c r="N114" s="42" t="n">
        <v>5</v>
      </c>
      <c r="O114" s="47" t="n">
        <v>0</v>
      </c>
      <c r="P114" s="47" t="n">
        <v>0</v>
      </c>
      <c r="Q114" s="47" t="n">
        <v>0</v>
      </c>
      <c r="R114" s="47" t="n">
        <v>5</v>
      </c>
      <c r="S114" s="42" t="n">
        <v>5.23454245277945</v>
      </c>
      <c r="T114" s="42" t="n">
        <v>5</v>
      </c>
      <c r="U114" s="42" t="n">
        <v>5</v>
      </c>
      <c r="V114" s="42" t="n">
        <v>5</v>
      </c>
      <c r="W114" s="42" t="n">
        <v>5</v>
      </c>
      <c r="X114" s="42" t="n">
        <v>2.5</v>
      </c>
      <c r="Y114" s="42" t="n">
        <v>7.5</v>
      </c>
      <c r="Z114" s="42" t="n">
        <v>5</v>
      </c>
      <c r="AA114" s="42" t="n">
        <v>7.5</v>
      </c>
      <c r="AB114" s="42" t="n">
        <v>7.5</v>
      </c>
      <c r="AC114" s="42" t="n">
        <v>7.5</v>
      </c>
      <c r="AD114" s="42" t="n">
        <v>7.5</v>
      </c>
      <c r="AE114" s="42" t="n">
        <v>7.5</v>
      </c>
      <c r="AF114" s="42" t="n">
        <v>7.5</v>
      </c>
      <c r="AG114" s="42" t="n">
        <v>10</v>
      </c>
      <c r="AH114" s="42" t="n">
        <v>10</v>
      </c>
      <c r="AI114" s="42" t="n">
        <v>10</v>
      </c>
      <c r="AJ114" s="42" t="n">
        <v>10</v>
      </c>
      <c r="AK114" s="42" t="n">
        <v>8.125</v>
      </c>
      <c r="AL114" s="42" t="n">
        <v>8.3787664753939</v>
      </c>
      <c r="AM114" s="47" t="n">
        <v>3.66666666666667</v>
      </c>
      <c r="AN114" s="47" t="n">
        <v>2.5</v>
      </c>
      <c r="AO114" s="47" t="n">
        <v>10</v>
      </c>
      <c r="AP114" s="47" t="n">
        <v>7.5</v>
      </c>
      <c r="AQ114" s="47" t="n">
        <v>8.75</v>
      </c>
      <c r="AR114" s="47" t="n">
        <v>7.5</v>
      </c>
      <c r="AS114" s="42" t="n">
        <v>6.15908662841211</v>
      </c>
      <c r="AT114" s="42" t="n">
        <v>0</v>
      </c>
      <c r="AU114" s="42" t="n">
        <v>0</v>
      </c>
      <c r="AV114" s="42" t="n">
        <v>0</v>
      </c>
      <c r="AW114" s="42" t="n">
        <v>0</v>
      </c>
      <c r="AX114" s="42" t="n">
        <v>0</v>
      </c>
      <c r="AY114" s="42" t="n">
        <v>0</v>
      </c>
      <c r="AZ114" s="42" t="n">
        <v>0</v>
      </c>
      <c r="BA114" s="71" t="n">
        <v>0</v>
      </c>
      <c r="BB114" s="43" t="n">
        <f aca="false">AVERAGE(Table278572[[#This Row],[RULE OF LAW]],Table278572[[#This Row],[SECURITY &amp; SAFETY]],Table278572[[#This Row],[PERSONAL FREEDOM (minus Security &amp;Safety and Rule of Law)]],Table278572[[#This Row],[PERSONAL FREEDOM (minus Security &amp;Safety and Rule of Law)]])</f>
        <v>4.54402395028011</v>
      </c>
      <c r="BC114" s="44" t="n">
        <v>6.01</v>
      </c>
      <c r="BD114" s="45" t="n">
        <f aca="false">AVERAGE(Table278572[[#This Row],[PERSONAL FREEDOM]:[ECONOMIC FREEDOM]])</f>
        <v>5.27701197514005</v>
      </c>
      <c r="BE114" s="61" t="n">
        <f aca="false">RANK(BF114,$BF$2:$BF$160)</f>
        <v>146</v>
      </c>
      <c r="BF114" s="72" t="n">
        <f aca="false">ROUND(BD114, 2)</f>
        <v>5.28</v>
      </c>
      <c r="BG114" s="73" t="n">
        <f aca="false">Table278572[[#This Row],[1 Rule of Law]]</f>
        <v>3.22791869697613</v>
      </c>
      <c r="BH114" s="73" t="n">
        <f aca="false">Table278572[[#This Row],[2 Security &amp; Safety]]</f>
        <v>5.23454245277945</v>
      </c>
      <c r="BI114" s="73" t="n">
        <f aca="false">AVERAGE(AS114,W114,AK114,BA114,Z114)</f>
        <v>4.85681732568242</v>
      </c>
    </row>
    <row r="115" customFormat="false" ht="15" hidden="false" customHeight="true" outlineLevel="0" collapsed="false">
      <c r="A115" s="41" t="s">
        <v>163</v>
      </c>
      <c r="B115" s="42" t="n">
        <v>5.70242366148846</v>
      </c>
      <c r="C115" s="42" t="n">
        <v>4.99295831106755</v>
      </c>
      <c r="D115" s="42" t="n">
        <v>3.21737946187174</v>
      </c>
      <c r="E115" s="42" t="n">
        <v>4.63758714480925</v>
      </c>
      <c r="F115" s="42" t="n">
        <v>3.13903125670804</v>
      </c>
      <c r="G115" s="42" t="n">
        <v>10</v>
      </c>
      <c r="H115" s="42" t="n">
        <v>10</v>
      </c>
      <c r="I115" s="42" t="n">
        <v>10</v>
      </c>
      <c r="J115" s="42" t="n">
        <v>10</v>
      </c>
      <c r="K115" s="42" t="n">
        <v>10</v>
      </c>
      <c r="L115" s="42" t="n">
        <v>10</v>
      </c>
      <c r="M115" s="42" t="n">
        <v>10</v>
      </c>
      <c r="N115" s="42" t="n">
        <v>10</v>
      </c>
      <c r="O115" s="47" t="n">
        <v>10</v>
      </c>
      <c r="P115" s="47" t="n">
        <v>10</v>
      </c>
      <c r="Q115" s="47" t="n">
        <v>10</v>
      </c>
      <c r="R115" s="47" t="n">
        <v>10</v>
      </c>
      <c r="S115" s="42" t="n">
        <v>7.71301041890268</v>
      </c>
      <c r="T115" s="42" t="n">
        <v>10</v>
      </c>
      <c r="U115" s="42" t="n">
        <v>10</v>
      </c>
      <c r="V115" s="42" t="n">
        <v>10</v>
      </c>
      <c r="W115" s="42" t="n">
        <v>10</v>
      </c>
      <c r="X115" s="42" t="n">
        <v>10</v>
      </c>
      <c r="Y115" s="42" t="n">
        <v>10</v>
      </c>
      <c r="Z115" s="42" t="n">
        <v>10</v>
      </c>
      <c r="AA115" s="42" t="n">
        <v>10</v>
      </c>
      <c r="AB115" s="42" t="n">
        <v>10</v>
      </c>
      <c r="AC115" s="42" t="n">
        <v>10</v>
      </c>
      <c r="AD115" s="42" t="n">
        <v>10</v>
      </c>
      <c r="AE115" s="42" t="n">
        <v>10</v>
      </c>
      <c r="AF115" s="42" t="n">
        <v>10</v>
      </c>
      <c r="AG115" s="42" t="n">
        <v>10</v>
      </c>
      <c r="AH115" s="42" t="n">
        <v>10</v>
      </c>
      <c r="AI115" s="42" t="n">
        <v>10</v>
      </c>
      <c r="AJ115" s="42" t="n">
        <v>10</v>
      </c>
      <c r="AK115" s="42" t="n">
        <v>10</v>
      </c>
      <c r="AL115" s="42" t="n">
        <v>10</v>
      </c>
      <c r="AM115" s="47" t="n">
        <v>4.33333333333333</v>
      </c>
      <c r="AN115" s="47" t="n">
        <v>5.25</v>
      </c>
      <c r="AO115" s="47" t="n">
        <v>10</v>
      </c>
      <c r="AP115" s="47" t="n">
        <v>10</v>
      </c>
      <c r="AQ115" s="47" t="n">
        <v>10</v>
      </c>
      <c r="AR115" s="47" t="n">
        <v>10</v>
      </c>
      <c r="AS115" s="42" t="n">
        <v>7.91666666666667</v>
      </c>
      <c r="AT115" s="42" t="n">
        <v>10</v>
      </c>
      <c r="AU115" s="42" t="n">
        <v>10</v>
      </c>
      <c r="AV115" s="42" t="n">
        <v>10</v>
      </c>
      <c r="AW115" s="42" t="n">
        <v>10</v>
      </c>
      <c r="AX115" s="42" t="n">
        <v>10</v>
      </c>
      <c r="AY115" s="42" t="n">
        <v>10</v>
      </c>
      <c r="AZ115" s="42" t="n">
        <v>10</v>
      </c>
      <c r="BA115" s="71" t="n">
        <v>10</v>
      </c>
      <c r="BB115" s="43" t="n">
        <f aca="false">AVERAGE(Table278572[[#This Row],[RULE OF LAW]],Table278572[[#This Row],[SECURITY &amp; SAFETY]],Table278572[[#This Row],[PERSONAL FREEDOM (minus Security &amp;Safety and Rule of Law)]],Table278572[[#This Row],[PERSONAL FREEDOM (minus Security &amp;Safety and Rule of Law)]])</f>
        <v>7.87931605759465</v>
      </c>
      <c r="BC115" s="44" t="n">
        <v>7.47</v>
      </c>
      <c r="BD115" s="45" t="n">
        <f aca="false">AVERAGE(Table278572[[#This Row],[PERSONAL FREEDOM]:[ECONOMIC FREEDOM]])</f>
        <v>7.67465802879732</v>
      </c>
      <c r="BE115" s="61" t="n">
        <f aca="false">RANK(BF115,$BF$2:$BF$160)</f>
        <v>46</v>
      </c>
      <c r="BF115" s="72" t="n">
        <f aca="false">ROUND(BD115, 2)</f>
        <v>7.67</v>
      </c>
      <c r="BG115" s="73" t="n">
        <f aca="false">Table278572[[#This Row],[1 Rule of Law]]</f>
        <v>4.63758714480925</v>
      </c>
      <c r="BH115" s="73" t="n">
        <f aca="false">Table278572[[#This Row],[2 Security &amp; Safety]]</f>
        <v>7.71301041890268</v>
      </c>
      <c r="BI115" s="73" t="n">
        <f aca="false">AVERAGE(AS115,W115,AK115,BA115,Z115)</f>
        <v>9.58333333333333</v>
      </c>
    </row>
    <row r="116" customFormat="false" ht="15" hidden="false" customHeight="true" outlineLevel="0" collapsed="false">
      <c r="A116" s="41" t="s">
        <v>164</v>
      </c>
      <c r="B116" s="42" t="s">
        <v>60</v>
      </c>
      <c r="C116" s="42" t="s">
        <v>60</v>
      </c>
      <c r="D116" s="42" t="s">
        <v>60</v>
      </c>
      <c r="E116" s="42" t="n">
        <v>3.84014135680591</v>
      </c>
      <c r="F116" s="42" t="n">
        <v>5.84192612712304</v>
      </c>
      <c r="G116" s="42" t="n">
        <v>10</v>
      </c>
      <c r="H116" s="42" t="n">
        <v>10</v>
      </c>
      <c r="I116" s="42" t="n">
        <v>7.5</v>
      </c>
      <c r="J116" s="42" t="n">
        <v>10</v>
      </c>
      <c r="K116" s="42" t="n">
        <v>10</v>
      </c>
      <c r="L116" s="42" t="n">
        <v>9.5</v>
      </c>
      <c r="M116" s="42" t="n">
        <v>10</v>
      </c>
      <c r="N116" s="42" t="n">
        <v>7.5</v>
      </c>
      <c r="O116" s="47" t="n">
        <v>5</v>
      </c>
      <c r="P116" s="47" t="n">
        <v>5</v>
      </c>
      <c r="Q116" s="47" t="n">
        <v>5</v>
      </c>
      <c r="R116" s="47" t="n">
        <v>7.5</v>
      </c>
      <c r="S116" s="42" t="n">
        <v>7.61397537570768</v>
      </c>
      <c r="T116" s="42" t="n">
        <v>10</v>
      </c>
      <c r="U116" s="42" t="n">
        <v>10</v>
      </c>
      <c r="V116" s="42" t="n">
        <v>10</v>
      </c>
      <c r="W116" s="42" t="n">
        <v>10</v>
      </c>
      <c r="X116" s="42" t="s">
        <v>60</v>
      </c>
      <c r="Y116" s="42" t="s">
        <v>60</v>
      </c>
      <c r="Z116" s="42" t="s">
        <v>60</v>
      </c>
      <c r="AA116" s="42" t="s">
        <v>60</v>
      </c>
      <c r="AB116" s="42" t="s">
        <v>60</v>
      </c>
      <c r="AC116" s="42" t="s">
        <v>60</v>
      </c>
      <c r="AD116" s="42" t="s">
        <v>60</v>
      </c>
      <c r="AE116" s="42" t="s">
        <v>60</v>
      </c>
      <c r="AF116" s="42" t="s">
        <v>60</v>
      </c>
      <c r="AG116" s="42" t="s">
        <v>60</v>
      </c>
      <c r="AH116" s="42" t="s">
        <v>60</v>
      </c>
      <c r="AI116" s="42" t="s">
        <v>60</v>
      </c>
      <c r="AJ116" s="42" t="s">
        <v>60</v>
      </c>
      <c r="AK116" s="42" t="s">
        <v>60</v>
      </c>
      <c r="AL116" s="42" t="n">
        <v>10</v>
      </c>
      <c r="AM116" s="47" t="n">
        <v>8</v>
      </c>
      <c r="AN116" s="47" t="n">
        <v>6.5</v>
      </c>
      <c r="AO116" s="47" t="s">
        <v>60</v>
      </c>
      <c r="AP116" s="47" t="s">
        <v>60</v>
      </c>
      <c r="AQ116" s="47" t="s">
        <v>60</v>
      </c>
      <c r="AR116" s="47" t="s">
        <v>60</v>
      </c>
      <c r="AS116" s="42" t="n">
        <v>8.16666666666667</v>
      </c>
      <c r="AT116" s="42" t="n">
        <v>5</v>
      </c>
      <c r="AU116" s="42" t="n">
        <v>10</v>
      </c>
      <c r="AV116" s="42" t="n">
        <v>7.5</v>
      </c>
      <c r="AW116" s="42" t="n">
        <v>0</v>
      </c>
      <c r="AX116" s="42" t="n">
        <v>10</v>
      </c>
      <c r="AY116" s="42" t="n">
        <v>5</v>
      </c>
      <c r="AZ116" s="42" t="n">
        <v>10</v>
      </c>
      <c r="BA116" s="71" t="n">
        <v>7.5</v>
      </c>
      <c r="BB116" s="43" t="n">
        <f aca="false">AVERAGE(Table278572[[#This Row],[RULE OF LAW]],Table278572[[#This Row],[SECURITY &amp; SAFETY]],Table278572[[#This Row],[PERSONAL FREEDOM (minus Security &amp;Safety and Rule of Law)]],Table278572[[#This Row],[PERSONAL FREEDOM (minus Security &amp;Safety and Rule of Law)]])</f>
        <v>7.14130696090618</v>
      </c>
      <c r="BC116" s="44" t="n">
        <v>6.7</v>
      </c>
      <c r="BD116" s="45" t="n">
        <f aca="false">AVERAGE(Table278572[[#This Row],[PERSONAL FREEDOM]:[ECONOMIC FREEDOM]])</f>
        <v>6.92065348045309</v>
      </c>
      <c r="BE116" s="61" t="n">
        <f aca="false">RANK(BF116,$BF$2:$BF$160)</f>
        <v>74</v>
      </c>
      <c r="BF116" s="72" t="n">
        <f aca="false">ROUND(BD116, 2)</f>
        <v>6.92</v>
      </c>
      <c r="BG116" s="73" t="n">
        <f aca="false">Table278572[[#This Row],[1 Rule of Law]]</f>
        <v>3.84014135680591</v>
      </c>
      <c r="BH116" s="73" t="n">
        <f aca="false">Table278572[[#This Row],[2 Security &amp; Safety]]</f>
        <v>7.61397537570768</v>
      </c>
      <c r="BI116" s="73" t="n">
        <f aca="false">AVERAGE(AS116,W116,AK116,BA116,Z116)</f>
        <v>8.55555555555556</v>
      </c>
    </row>
    <row r="117" customFormat="false" ht="15" hidden="false" customHeight="true" outlineLevel="0" collapsed="false">
      <c r="A117" s="41" t="s">
        <v>165</v>
      </c>
      <c r="B117" s="42" t="s">
        <v>60</v>
      </c>
      <c r="C117" s="42" t="s">
        <v>60</v>
      </c>
      <c r="D117" s="42" t="s">
        <v>60</v>
      </c>
      <c r="E117" s="42" t="n">
        <v>4.07986842628192</v>
      </c>
      <c r="F117" s="42" t="n">
        <v>6.44238630697407</v>
      </c>
      <c r="G117" s="42" t="n">
        <v>10</v>
      </c>
      <c r="H117" s="42" t="n">
        <v>10</v>
      </c>
      <c r="I117" s="42" t="n">
        <v>5</v>
      </c>
      <c r="J117" s="42" t="n">
        <v>9.79651588391923</v>
      </c>
      <c r="K117" s="42" t="n">
        <v>9.96947738258788</v>
      </c>
      <c r="L117" s="42" t="n">
        <v>8.95319865330142</v>
      </c>
      <c r="M117" s="42" t="n">
        <v>10</v>
      </c>
      <c r="N117" s="42" t="n">
        <v>10</v>
      </c>
      <c r="O117" s="47" t="n">
        <v>5</v>
      </c>
      <c r="P117" s="47" t="n">
        <v>5</v>
      </c>
      <c r="Q117" s="47" t="n">
        <v>5</v>
      </c>
      <c r="R117" s="47" t="n">
        <v>8.33333333333333</v>
      </c>
      <c r="S117" s="42" t="n">
        <v>7.90963943120294</v>
      </c>
      <c r="T117" s="42" t="n">
        <v>10</v>
      </c>
      <c r="U117" s="42" t="n">
        <v>10</v>
      </c>
      <c r="V117" s="42" t="n">
        <v>10</v>
      </c>
      <c r="W117" s="42" t="n">
        <v>10</v>
      </c>
      <c r="X117" s="42" t="n">
        <v>5</v>
      </c>
      <c r="Y117" s="42" t="n">
        <v>7.5</v>
      </c>
      <c r="Z117" s="42" t="n">
        <v>6.25</v>
      </c>
      <c r="AA117" s="42" t="n">
        <v>7.5</v>
      </c>
      <c r="AB117" s="42" t="n">
        <v>7.5</v>
      </c>
      <c r="AC117" s="42" t="n">
        <v>5</v>
      </c>
      <c r="AD117" s="42" t="n">
        <v>5</v>
      </c>
      <c r="AE117" s="42" t="n">
        <v>5</v>
      </c>
      <c r="AF117" s="42" t="n">
        <v>5</v>
      </c>
      <c r="AG117" s="42" t="n">
        <v>5</v>
      </c>
      <c r="AH117" s="42" t="n">
        <v>5</v>
      </c>
      <c r="AI117" s="42" t="n">
        <v>5</v>
      </c>
      <c r="AJ117" s="42" t="n">
        <v>5</v>
      </c>
      <c r="AK117" s="42" t="n">
        <v>6.25</v>
      </c>
      <c r="AL117" s="42" t="n">
        <v>0</v>
      </c>
      <c r="AM117" s="47" t="n">
        <v>4.66666666666667</v>
      </c>
      <c r="AN117" s="47" t="n">
        <v>3.75</v>
      </c>
      <c r="AO117" s="47" t="n">
        <v>10</v>
      </c>
      <c r="AP117" s="47" t="n">
        <v>10</v>
      </c>
      <c r="AQ117" s="47" t="n">
        <v>10</v>
      </c>
      <c r="AR117" s="47" t="n">
        <v>10</v>
      </c>
      <c r="AS117" s="42" t="n">
        <v>5.68333333333333</v>
      </c>
      <c r="AT117" s="42" t="n">
        <v>10</v>
      </c>
      <c r="AU117" s="42" t="n">
        <v>10</v>
      </c>
      <c r="AV117" s="42" t="n">
        <v>10</v>
      </c>
      <c r="AW117" s="42" t="n">
        <v>10</v>
      </c>
      <c r="AX117" s="42" t="n">
        <v>10</v>
      </c>
      <c r="AY117" s="42" t="n">
        <v>10</v>
      </c>
      <c r="AZ117" s="42" t="n">
        <v>10</v>
      </c>
      <c r="BA117" s="71" t="n">
        <v>10</v>
      </c>
      <c r="BB117" s="43" t="n">
        <f aca="false">AVERAGE(Table278572[[#This Row],[RULE OF LAW]],Table278572[[#This Row],[SECURITY &amp; SAFETY]],Table278572[[#This Row],[PERSONAL FREEDOM (minus Security &amp;Safety and Rule of Law)]],Table278572[[#This Row],[PERSONAL FREEDOM (minus Security &amp;Safety and Rule of Law)]])</f>
        <v>6.81571029770455</v>
      </c>
      <c r="BC117" s="44" t="n">
        <v>6.88</v>
      </c>
      <c r="BD117" s="45" t="n">
        <f aca="false">AVERAGE(Table278572[[#This Row],[PERSONAL FREEDOM]:[ECONOMIC FREEDOM]])</f>
        <v>6.84785514885227</v>
      </c>
      <c r="BE117" s="61" t="n">
        <f aca="false">RANK(BF117,$BF$2:$BF$160)</f>
        <v>77</v>
      </c>
      <c r="BF117" s="72" t="n">
        <f aca="false">ROUND(BD117, 2)</f>
        <v>6.85</v>
      </c>
      <c r="BG117" s="73" t="n">
        <f aca="false">Table278572[[#This Row],[1 Rule of Law]]</f>
        <v>4.07986842628192</v>
      </c>
      <c r="BH117" s="73" t="n">
        <f aca="false">Table278572[[#This Row],[2 Security &amp; Safety]]</f>
        <v>7.90963943120294</v>
      </c>
      <c r="BI117" s="73" t="n">
        <f aca="false">AVERAGE(AS117,W117,AK117,BA117,Z117)</f>
        <v>7.63666666666667</v>
      </c>
    </row>
    <row r="118" customFormat="false" ht="15" hidden="false" customHeight="true" outlineLevel="0" collapsed="false">
      <c r="A118" s="41" t="s">
        <v>166</v>
      </c>
      <c r="B118" s="42" t="n">
        <v>5.36514563795175</v>
      </c>
      <c r="C118" s="42" t="n">
        <v>4.26251299414825</v>
      </c>
      <c r="D118" s="42" t="n">
        <v>3.39673641633796</v>
      </c>
      <c r="E118" s="42" t="n">
        <v>4.34146501614599</v>
      </c>
      <c r="F118" s="42" t="n">
        <v>7.33852744248705</v>
      </c>
      <c r="G118" s="42" t="n">
        <v>10</v>
      </c>
      <c r="H118" s="42" t="n">
        <v>10</v>
      </c>
      <c r="I118" s="42" t="n">
        <v>7.5</v>
      </c>
      <c r="J118" s="42" t="n">
        <v>9.95695195937677</v>
      </c>
      <c r="K118" s="42" t="n">
        <v>9.92251352687818</v>
      </c>
      <c r="L118" s="42" t="n">
        <v>9.47589309725099</v>
      </c>
      <c r="M118" s="42" t="n">
        <v>10</v>
      </c>
      <c r="N118" s="42" t="n">
        <v>10</v>
      </c>
      <c r="O118" s="47" t="n">
        <v>5</v>
      </c>
      <c r="P118" s="47" t="n">
        <v>5</v>
      </c>
      <c r="Q118" s="47" t="n">
        <v>5</v>
      </c>
      <c r="R118" s="47" t="n">
        <v>8.33333333333333</v>
      </c>
      <c r="S118" s="42" t="n">
        <v>8.38258462435712</v>
      </c>
      <c r="T118" s="42" t="n">
        <v>10</v>
      </c>
      <c r="U118" s="42" t="n">
        <v>10</v>
      </c>
      <c r="V118" s="42" t="n">
        <v>10</v>
      </c>
      <c r="W118" s="42" t="n">
        <v>10</v>
      </c>
      <c r="X118" s="42" t="n">
        <v>7.5</v>
      </c>
      <c r="Y118" s="42" t="n">
        <v>7.5</v>
      </c>
      <c r="Z118" s="42" t="n">
        <v>7.5</v>
      </c>
      <c r="AA118" s="42" t="n">
        <v>7.5</v>
      </c>
      <c r="AB118" s="42" t="n">
        <v>7.5</v>
      </c>
      <c r="AC118" s="42" t="n">
        <v>7.5</v>
      </c>
      <c r="AD118" s="42" t="n">
        <v>5</v>
      </c>
      <c r="AE118" s="42" t="n">
        <v>7.5</v>
      </c>
      <c r="AF118" s="42" t="n">
        <v>6.66666666666667</v>
      </c>
      <c r="AG118" s="42" t="n">
        <v>7.5</v>
      </c>
      <c r="AH118" s="42" t="n">
        <v>7.5</v>
      </c>
      <c r="AI118" s="42" t="n">
        <v>7.5</v>
      </c>
      <c r="AJ118" s="42" t="n">
        <v>7.5</v>
      </c>
      <c r="AK118" s="42" t="n">
        <v>7.29166666666667</v>
      </c>
      <c r="AL118" s="42" t="n">
        <v>10</v>
      </c>
      <c r="AM118" s="47" t="n">
        <v>5</v>
      </c>
      <c r="AN118" s="47" t="n">
        <v>5</v>
      </c>
      <c r="AO118" s="47" t="n">
        <v>10</v>
      </c>
      <c r="AP118" s="47" t="n">
        <v>10</v>
      </c>
      <c r="AQ118" s="47" t="n">
        <v>10</v>
      </c>
      <c r="AR118" s="47" t="n">
        <v>10</v>
      </c>
      <c r="AS118" s="42" t="n">
        <v>8</v>
      </c>
      <c r="AT118" s="42" t="n">
        <v>10</v>
      </c>
      <c r="AU118" s="42" t="n">
        <v>5</v>
      </c>
      <c r="AV118" s="42" t="n">
        <v>7.5</v>
      </c>
      <c r="AW118" s="42" t="n">
        <v>10</v>
      </c>
      <c r="AX118" s="42" t="n">
        <v>10</v>
      </c>
      <c r="AY118" s="42" t="n">
        <v>10</v>
      </c>
      <c r="AZ118" s="42" t="n">
        <v>10</v>
      </c>
      <c r="BA118" s="71" t="n">
        <v>9.16666666666667</v>
      </c>
      <c r="BB118" s="43" t="n">
        <f aca="false">AVERAGE(Table278572[[#This Row],[RULE OF LAW]],Table278572[[#This Row],[SECURITY &amp; SAFETY]],Table278572[[#This Row],[PERSONAL FREEDOM (minus Security &amp;Safety and Rule of Law)]],Table278572[[#This Row],[PERSONAL FREEDOM (minus Security &amp;Safety and Rule of Law)]])</f>
        <v>7.37684574345911</v>
      </c>
      <c r="BC118" s="44" t="n">
        <v>7.35</v>
      </c>
      <c r="BD118" s="45" t="n">
        <f aca="false">AVERAGE(Table278572[[#This Row],[PERSONAL FREEDOM]:[ECONOMIC FREEDOM]])</f>
        <v>7.36342287172956</v>
      </c>
      <c r="BE118" s="61" t="n">
        <f aca="false">RANK(BF118,$BF$2:$BF$160)</f>
        <v>53</v>
      </c>
      <c r="BF118" s="72" t="n">
        <f aca="false">ROUND(BD118, 2)</f>
        <v>7.36</v>
      </c>
      <c r="BG118" s="73" t="n">
        <f aca="false">Table278572[[#This Row],[1 Rule of Law]]</f>
        <v>4.34146501614599</v>
      </c>
      <c r="BH118" s="73" t="n">
        <f aca="false">Table278572[[#This Row],[2 Security &amp; Safety]]</f>
        <v>8.38258462435712</v>
      </c>
      <c r="BI118" s="73" t="n">
        <f aca="false">AVERAGE(AS118,W118,AK118,BA118,Z118)</f>
        <v>8.39166666666667</v>
      </c>
    </row>
    <row r="119" customFormat="false" ht="15" hidden="false" customHeight="true" outlineLevel="0" collapsed="false">
      <c r="A119" s="41" t="s">
        <v>167</v>
      </c>
      <c r="B119" s="42" t="n">
        <v>3.8063537198539</v>
      </c>
      <c r="C119" s="42" t="n">
        <v>4.58858366589333</v>
      </c>
      <c r="D119" s="42" t="n">
        <v>3.7628299365424</v>
      </c>
      <c r="E119" s="42" t="n">
        <v>4.05258910742987</v>
      </c>
      <c r="F119" s="42" t="n">
        <v>6.27480133482737</v>
      </c>
      <c r="G119" s="42" t="n">
        <v>5</v>
      </c>
      <c r="H119" s="42" t="n">
        <v>8.44325829468461</v>
      </c>
      <c r="I119" s="42" t="n">
        <v>2.5</v>
      </c>
      <c r="J119" s="42" t="n">
        <v>8.41299765678432</v>
      </c>
      <c r="K119" s="42" t="n">
        <v>8.54143725320558</v>
      </c>
      <c r="L119" s="42" t="n">
        <v>6.5795386409349</v>
      </c>
      <c r="M119" s="42" t="n">
        <v>10</v>
      </c>
      <c r="N119" s="42" t="n">
        <v>10</v>
      </c>
      <c r="O119" s="47" t="n">
        <v>5</v>
      </c>
      <c r="P119" s="47" t="n">
        <v>5</v>
      </c>
      <c r="Q119" s="47" t="n">
        <v>5</v>
      </c>
      <c r="R119" s="47" t="n">
        <v>8.33333333333333</v>
      </c>
      <c r="S119" s="42" t="n">
        <v>7.06255776969854</v>
      </c>
      <c r="T119" s="42" t="n">
        <v>5</v>
      </c>
      <c r="U119" s="42" t="n">
        <v>10</v>
      </c>
      <c r="V119" s="42" t="n">
        <v>5</v>
      </c>
      <c r="W119" s="42" t="n">
        <v>6.66666666666667</v>
      </c>
      <c r="X119" s="42" t="n">
        <v>5</v>
      </c>
      <c r="Y119" s="42" t="n">
        <v>10</v>
      </c>
      <c r="Z119" s="42" t="n">
        <v>7.5</v>
      </c>
      <c r="AA119" s="42" t="n">
        <v>7.5</v>
      </c>
      <c r="AB119" s="42" t="n">
        <v>7.5</v>
      </c>
      <c r="AC119" s="42" t="n">
        <v>2.5</v>
      </c>
      <c r="AD119" s="42" t="n">
        <v>5</v>
      </c>
      <c r="AE119" s="42" t="n">
        <v>5</v>
      </c>
      <c r="AF119" s="42" t="n">
        <v>4.16666666666667</v>
      </c>
      <c r="AG119" s="42" t="n">
        <v>7.5</v>
      </c>
      <c r="AH119" s="42" t="n">
        <v>5</v>
      </c>
      <c r="AI119" s="42" t="n">
        <v>7.5</v>
      </c>
      <c r="AJ119" s="42" t="n">
        <v>6.66666666666667</v>
      </c>
      <c r="AK119" s="42" t="n">
        <v>6.45833333333333</v>
      </c>
      <c r="AL119" s="42" t="n">
        <v>8.99131206999003</v>
      </c>
      <c r="AM119" s="47" t="n">
        <v>5.33333333333333</v>
      </c>
      <c r="AN119" s="47" t="n">
        <v>5</v>
      </c>
      <c r="AO119" s="47" t="n">
        <v>7.5</v>
      </c>
      <c r="AP119" s="47" t="n">
        <v>10</v>
      </c>
      <c r="AQ119" s="47" t="n">
        <v>8.75</v>
      </c>
      <c r="AR119" s="47" t="n">
        <v>7.5</v>
      </c>
      <c r="AS119" s="42" t="n">
        <v>7.11492908066467</v>
      </c>
      <c r="AT119" s="42" t="n">
        <v>0</v>
      </c>
      <c r="AU119" s="42" t="n">
        <v>0</v>
      </c>
      <c r="AV119" s="42" t="n">
        <v>0</v>
      </c>
      <c r="AW119" s="42" t="n">
        <v>10</v>
      </c>
      <c r="AX119" s="42" t="n">
        <v>10</v>
      </c>
      <c r="AY119" s="42" t="n">
        <v>10</v>
      </c>
      <c r="AZ119" s="42" t="n">
        <v>5</v>
      </c>
      <c r="BA119" s="71" t="n">
        <v>5</v>
      </c>
      <c r="BB119" s="43" t="n">
        <f aca="false">AVERAGE(Table278572[[#This Row],[RULE OF LAW]],Table278572[[#This Row],[SECURITY &amp; SAFETY]],Table278572[[#This Row],[PERSONAL FREEDOM (minus Security &amp;Safety and Rule of Law)]],Table278572[[#This Row],[PERSONAL FREEDOM (minus Security &amp;Safety and Rule of Law)]])</f>
        <v>6.05277962734857</v>
      </c>
      <c r="BC119" s="44" t="n">
        <v>7.01</v>
      </c>
      <c r="BD119" s="45" t="n">
        <f aca="false">AVERAGE(Table278572[[#This Row],[PERSONAL FREEDOM]:[ECONOMIC FREEDOM]])</f>
        <v>6.53138981367429</v>
      </c>
      <c r="BE119" s="61" t="n">
        <f aca="false">RANK(BF119,$BF$2:$BF$160)</f>
        <v>101</v>
      </c>
      <c r="BF119" s="72" t="n">
        <f aca="false">ROUND(BD119, 2)</f>
        <v>6.53</v>
      </c>
      <c r="BG119" s="73" t="n">
        <f aca="false">Table278572[[#This Row],[1 Rule of Law]]</f>
        <v>4.05258910742987</v>
      </c>
      <c r="BH119" s="73" t="n">
        <f aca="false">Table278572[[#This Row],[2 Security &amp; Safety]]</f>
        <v>7.06255776969854</v>
      </c>
      <c r="BI119" s="73" t="n">
        <f aca="false">AVERAGE(AS119,W119,AK119,BA119,Z119)</f>
        <v>6.54798581613293</v>
      </c>
    </row>
    <row r="120" customFormat="false" ht="15" hidden="false" customHeight="true" outlineLevel="0" collapsed="false">
      <c r="A120" s="41" t="s">
        <v>168</v>
      </c>
      <c r="B120" s="42" t="n">
        <v>8.35926176870102</v>
      </c>
      <c r="C120" s="42" t="n">
        <v>6.54748605618279</v>
      </c>
      <c r="D120" s="42" t="n">
        <v>7.3857940291362</v>
      </c>
      <c r="E120" s="42" t="n">
        <v>7.43084728467334</v>
      </c>
      <c r="F120" s="42" t="n">
        <v>9.68725466667641</v>
      </c>
      <c r="G120" s="42" t="n">
        <v>10</v>
      </c>
      <c r="H120" s="42" t="n">
        <v>10</v>
      </c>
      <c r="I120" s="42" t="n">
        <v>10</v>
      </c>
      <c r="J120" s="42" t="n">
        <v>10</v>
      </c>
      <c r="K120" s="42" t="n">
        <v>10</v>
      </c>
      <c r="L120" s="42" t="n">
        <v>10</v>
      </c>
      <c r="M120" s="42" t="n">
        <v>10</v>
      </c>
      <c r="N120" s="42" t="n">
        <v>10</v>
      </c>
      <c r="O120" s="47" t="n">
        <v>10</v>
      </c>
      <c r="P120" s="47" t="n">
        <v>10</v>
      </c>
      <c r="Q120" s="47" t="n">
        <v>10</v>
      </c>
      <c r="R120" s="47" t="n">
        <v>10</v>
      </c>
      <c r="S120" s="42" t="n">
        <v>9.8957515555588</v>
      </c>
      <c r="T120" s="42" t="n">
        <v>10</v>
      </c>
      <c r="U120" s="42" t="n">
        <v>10</v>
      </c>
      <c r="V120" s="42" t="n">
        <v>10</v>
      </c>
      <c r="W120" s="42" t="n">
        <v>10</v>
      </c>
      <c r="X120" s="42" t="n">
        <v>10</v>
      </c>
      <c r="Y120" s="42" t="n">
        <v>10</v>
      </c>
      <c r="Z120" s="42" t="n">
        <v>10</v>
      </c>
      <c r="AA120" s="42" t="n">
        <v>10</v>
      </c>
      <c r="AB120" s="42" t="n">
        <v>10</v>
      </c>
      <c r="AC120" s="42" t="n">
        <v>10</v>
      </c>
      <c r="AD120" s="42" t="n">
        <v>10</v>
      </c>
      <c r="AE120" s="42" t="n">
        <v>5</v>
      </c>
      <c r="AF120" s="42" t="n">
        <v>8.33333333333333</v>
      </c>
      <c r="AG120" s="42" t="n">
        <v>10</v>
      </c>
      <c r="AH120" s="42" t="n">
        <v>10</v>
      </c>
      <c r="AI120" s="42" t="n">
        <v>10</v>
      </c>
      <c r="AJ120" s="42" t="n">
        <v>10</v>
      </c>
      <c r="AK120" s="42" t="n">
        <v>9.58333333333333</v>
      </c>
      <c r="AL120" s="42" t="n">
        <v>10</v>
      </c>
      <c r="AM120" s="47" t="n">
        <v>7</v>
      </c>
      <c r="AN120" s="47" t="n">
        <v>7.5</v>
      </c>
      <c r="AO120" s="47" t="n">
        <v>10</v>
      </c>
      <c r="AP120" s="47" t="n">
        <v>10</v>
      </c>
      <c r="AQ120" s="47" t="n">
        <v>10</v>
      </c>
      <c r="AR120" s="47" t="n">
        <v>10</v>
      </c>
      <c r="AS120" s="42" t="n">
        <v>8.9</v>
      </c>
      <c r="AT120" s="42" t="n">
        <v>10</v>
      </c>
      <c r="AU120" s="42" t="n">
        <v>10</v>
      </c>
      <c r="AV120" s="42" t="n">
        <v>10</v>
      </c>
      <c r="AW120" s="42" t="n">
        <v>10</v>
      </c>
      <c r="AX120" s="42" t="n">
        <v>10</v>
      </c>
      <c r="AY120" s="42" t="n">
        <v>10</v>
      </c>
      <c r="AZ120" s="42" t="n">
        <v>10</v>
      </c>
      <c r="BA120" s="71" t="n">
        <v>10</v>
      </c>
      <c r="BB120" s="43" t="n">
        <f aca="false">AVERAGE(Table278572[[#This Row],[RULE OF LAW]],Table278572[[#This Row],[SECURITY &amp; SAFETY]],Table278572[[#This Row],[PERSONAL FREEDOM (minus Security &amp;Safety and Rule of Law)]],Table278572[[#This Row],[PERSONAL FREEDOM (minus Security &amp;Safety and Rule of Law)]])</f>
        <v>9.17998304339137</v>
      </c>
      <c r="BC120" s="44" t="n">
        <v>7.42</v>
      </c>
      <c r="BD120" s="45" t="n">
        <f aca="false">AVERAGE(Table278572[[#This Row],[PERSONAL FREEDOM]:[ECONOMIC FREEDOM]])</f>
        <v>8.29999152169568</v>
      </c>
      <c r="BE120" s="61" t="n">
        <f aca="false">RANK(BF120,$BF$2:$BF$160)</f>
        <v>21</v>
      </c>
      <c r="BF120" s="72" t="n">
        <f aca="false">ROUND(BD120, 2)</f>
        <v>8.3</v>
      </c>
      <c r="BG120" s="73" t="n">
        <f aca="false">Table278572[[#This Row],[1 Rule of Law]]</f>
        <v>7.43084728467334</v>
      </c>
      <c r="BH120" s="73" t="n">
        <f aca="false">Table278572[[#This Row],[2 Security &amp; Safety]]</f>
        <v>9.8957515555588</v>
      </c>
      <c r="BI120" s="73" t="n">
        <f aca="false">AVERAGE(AS120,W120,AK120,BA120,Z120)</f>
        <v>9.69666666666667</v>
      </c>
    </row>
    <row r="121" customFormat="false" ht="15" hidden="false" customHeight="true" outlineLevel="0" collapsed="false">
      <c r="A121" s="41" t="s">
        <v>169</v>
      </c>
      <c r="B121" s="42" t="n">
        <v>7.8649932567648</v>
      </c>
      <c r="C121" s="42" t="n">
        <v>6.53721993051877</v>
      </c>
      <c r="D121" s="42" t="n">
        <v>6.69925468565041</v>
      </c>
      <c r="E121" s="42" t="n">
        <v>7.03382262431133</v>
      </c>
      <c r="F121" s="42" t="n">
        <v>9.46230377688197</v>
      </c>
      <c r="G121" s="42" t="n">
        <v>10</v>
      </c>
      <c r="H121" s="42" t="n">
        <v>10</v>
      </c>
      <c r="I121" s="42" t="n">
        <v>10</v>
      </c>
      <c r="J121" s="42" t="n">
        <v>10</v>
      </c>
      <c r="K121" s="42" t="n">
        <v>10</v>
      </c>
      <c r="L121" s="42" t="n">
        <v>10</v>
      </c>
      <c r="M121" s="42" t="n">
        <v>10</v>
      </c>
      <c r="N121" s="42" t="n">
        <v>10</v>
      </c>
      <c r="O121" s="47" t="n">
        <v>10</v>
      </c>
      <c r="P121" s="47" t="n">
        <v>10</v>
      </c>
      <c r="Q121" s="47" t="n">
        <v>10</v>
      </c>
      <c r="R121" s="47" t="n">
        <v>10</v>
      </c>
      <c r="S121" s="42" t="n">
        <v>9.82076792562732</v>
      </c>
      <c r="T121" s="42" t="n">
        <v>10</v>
      </c>
      <c r="U121" s="42" t="n">
        <v>10</v>
      </c>
      <c r="V121" s="42" t="n">
        <v>10</v>
      </c>
      <c r="W121" s="42" t="n">
        <v>10</v>
      </c>
      <c r="X121" s="42" t="n">
        <v>10</v>
      </c>
      <c r="Y121" s="42" t="n">
        <v>10</v>
      </c>
      <c r="Z121" s="42" t="n">
        <v>10</v>
      </c>
      <c r="AA121" s="42" t="n">
        <v>10</v>
      </c>
      <c r="AB121" s="42" t="n">
        <v>10</v>
      </c>
      <c r="AC121" s="42" t="n">
        <v>10</v>
      </c>
      <c r="AD121" s="42" t="n">
        <v>10</v>
      </c>
      <c r="AE121" s="42" t="n">
        <v>10</v>
      </c>
      <c r="AF121" s="42" t="n">
        <v>10</v>
      </c>
      <c r="AG121" s="42" t="n">
        <v>10</v>
      </c>
      <c r="AH121" s="42" t="n">
        <v>10</v>
      </c>
      <c r="AI121" s="42" t="n">
        <v>10</v>
      </c>
      <c r="AJ121" s="42" t="n">
        <v>10</v>
      </c>
      <c r="AK121" s="42" t="n">
        <v>10</v>
      </c>
      <c r="AL121" s="42" t="n">
        <v>10</v>
      </c>
      <c r="AM121" s="58" t="n">
        <v>8.33333333333333</v>
      </c>
      <c r="AN121" s="42" t="n">
        <v>8.25</v>
      </c>
      <c r="AO121" s="42" t="n">
        <v>10</v>
      </c>
      <c r="AP121" s="42" t="n">
        <v>10</v>
      </c>
      <c r="AQ121" s="47" t="n">
        <v>10</v>
      </c>
      <c r="AR121" s="42" t="n">
        <v>10</v>
      </c>
      <c r="AS121" s="42" t="n">
        <v>9.31666666666667</v>
      </c>
      <c r="AT121" s="42" t="n">
        <v>10</v>
      </c>
      <c r="AU121" s="42" t="n">
        <v>10</v>
      </c>
      <c r="AV121" s="42" t="n">
        <v>10</v>
      </c>
      <c r="AW121" s="42" t="n">
        <v>10</v>
      </c>
      <c r="AX121" s="42" t="n">
        <v>10</v>
      </c>
      <c r="AY121" s="42" t="n">
        <v>10</v>
      </c>
      <c r="AZ121" s="42" t="n">
        <v>10</v>
      </c>
      <c r="BA121" s="71" t="n">
        <v>10</v>
      </c>
      <c r="BB121" s="43" t="n">
        <f aca="false">AVERAGE(Table278572[[#This Row],[RULE OF LAW]],Table278572[[#This Row],[SECURITY &amp; SAFETY]],Table278572[[#This Row],[PERSONAL FREEDOM (minus Security &amp;Safety and Rule of Law)]],Table278572[[#This Row],[PERSONAL FREEDOM (minus Security &amp;Safety and Rule of Law)]])</f>
        <v>9.14531430415133</v>
      </c>
      <c r="BC121" s="44" t="n">
        <v>7.49</v>
      </c>
      <c r="BD121" s="45" t="n">
        <f aca="false">AVERAGE(Table278572[[#This Row],[PERSONAL FREEDOM]:[ECONOMIC FREEDOM]])</f>
        <v>8.31765715207566</v>
      </c>
      <c r="BE121" s="61" t="n">
        <f aca="false">RANK(BF121,$BF$2:$BF$160)</f>
        <v>19</v>
      </c>
      <c r="BF121" s="72" t="n">
        <f aca="false">ROUND(BD121, 2)</f>
        <v>8.32</v>
      </c>
      <c r="BG121" s="73" t="n">
        <f aca="false">Table278572[[#This Row],[1 Rule of Law]]</f>
        <v>7.03382262431133</v>
      </c>
      <c r="BH121" s="73" t="n">
        <f aca="false">Table278572[[#This Row],[2 Security &amp; Safety]]</f>
        <v>9.82076792562732</v>
      </c>
      <c r="BI121" s="73" t="n">
        <f aca="false">AVERAGE(AS121,W121,AK121,BA121,Z121)</f>
        <v>9.86333333333333</v>
      </c>
    </row>
    <row r="122" customFormat="false" ht="15" hidden="false" customHeight="true" outlineLevel="0" collapsed="false">
      <c r="A122" s="41" t="s">
        <v>209</v>
      </c>
      <c r="B122" s="42" t="s">
        <v>60</v>
      </c>
      <c r="C122" s="42" t="s">
        <v>60</v>
      </c>
      <c r="D122" s="42" t="s">
        <v>60</v>
      </c>
      <c r="E122" s="42" t="n">
        <v>6.64026009802257</v>
      </c>
      <c r="F122" s="42" t="n">
        <v>6.77773237309759</v>
      </c>
      <c r="G122" s="42" t="n">
        <v>5</v>
      </c>
      <c r="H122" s="42" t="n">
        <v>10</v>
      </c>
      <c r="I122" s="42" t="n">
        <v>10</v>
      </c>
      <c r="J122" s="42" t="n">
        <v>10</v>
      </c>
      <c r="K122" s="42" t="n">
        <v>10</v>
      </c>
      <c r="L122" s="42" t="n">
        <v>9</v>
      </c>
      <c r="M122" s="42" t="n">
        <v>10</v>
      </c>
      <c r="N122" s="42" t="n">
        <v>7.5</v>
      </c>
      <c r="O122" s="47" t="n">
        <v>0</v>
      </c>
      <c r="P122" s="47" t="n">
        <v>0</v>
      </c>
      <c r="Q122" s="47" t="n">
        <v>0</v>
      </c>
      <c r="R122" s="47" t="n">
        <v>5.83333333333333</v>
      </c>
      <c r="S122" s="42" t="n">
        <v>7.20368856881031</v>
      </c>
      <c r="T122" s="42" t="n">
        <v>0</v>
      </c>
      <c r="U122" s="42" t="n">
        <v>10</v>
      </c>
      <c r="V122" s="42" t="n">
        <v>0</v>
      </c>
      <c r="W122" s="42" t="n">
        <v>3.33333333333333</v>
      </c>
      <c r="X122" s="42" t="n">
        <v>2.5</v>
      </c>
      <c r="Y122" s="42" t="n">
        <v>2.5</v>
      </c>
      <c r="Z122" s="42" t="n">
        <v>2.5</v>
      </c>
      <c r="AA122" s="42" t="n">
        <v>2.5</v>
      </c>
      <c r="AB122" s="42" t="n">
        <v>5</v>
      </c>
      <c r="AC122" s="42" t="n">
        <v>0</v>
      </c>
      <c r="AD122" s="42" t="n">
        <v>0</v>
      </c>
      <c r="AE122" s="42" t="n">
        <v>5</v>
      </c>
      <c r="AF122" s="42" t="n">
        <v>1.66666666666667</v>
      </c>
      <c r="AG122" s="42" t="n">
        <v>0</v>
      </c>
      <c r="AH122" s="42" t="n">
        <v>0</v>
      </c>
      <c r="AI122" s="42" t="n">
        <v>2.5</v>
      </c>
      <c r="AJ122" s="42" t="n">
        <v>0.833333333333333</v>
      </c>
      <c r="AK122" s="42" t="n">
        <v>2.5</v>
      </c>
      <c r="AL122" s="42" t="n">
        <v>10</v>
      </c>
      <c r="AM122" s="47" t="n">
        <v>3</v>
      </c>
      <c r="AN122" s="47" t="n">
        <v>4</v>
      </c>
      <c r="AO122" s="47" t="n">
        <v>7.5</v>
      </c>
      <c r="AP122" s="47" t="n">
        <v>5</v>
      </c>
      <c r="AQ122" s="47" t="n">
        <v>6.25</v>
      </c>
      <c r="AR122" s="47" t="n">
        <v>5</v>
      </c>
      <c r="AS122" s="42" t="n">
        <v>5.65</v>
      </c>
      <c r="AT122" s="42" t="n">
        <v>0</v>
      </c>
      <c r="AU122" s="42" t="n">
        <v>0</v>
      </c>
      <c r="AV122" s="42" t="n">
        <v>0</v>
      </c>
      <c r="AW122" s="42" t="n">
        <v>0</v>
      </c>
      <c r="AX122" s="42" t="n">
        <v>0</v>
      </c>
      <c r="AY122" s="42" t="n">
        <v>0</v>
      </c>
      <c r="AZ122" s="42" t="n">
        <v>0</v>
      </c>
      <c r="BA122" s="71" t="n">
        <v>0</v>
      </c>
      <c r="BB122" s="43" t="n">
        <f aca="false">AVERAGE(Table278572[[#This Row],[RULE OF LAW]],Table278572[[#This Row],[SECURITY &amp; SAFETY]],Table278572[[#This Row],[PERSONAL FREEDOM (minus Security &amp;Safety and Rule of Law)]],Table278572[[#This Row],[PERSONAL FREEDOM (minus Security &amp;Safety and Rule of Law)]])</f>
        <v>4.85932050004155</v>
      </c>
      <c r="BC122" s="44" t="n">
        <v>7.91</v>
      </c>
      <c r="BD122" s="45" t="n">
        <f aca="false">AVERAGE(Table278572[[#This Row],[PERSONAL FREEDOM]:[ECONOMIC FREEDOM]])</f>
        <v>6.38466025002078</v>
      </c>
      <c r="BE122" s="61" t="n">
        <f aca="false">RANK(BF122,$BF$2:$BF$160)</f>
        <v>117</v>
      </c>
      <c r="BF122" s="72" t="n">
        <f aca="false">ROUND(BD122, 2)</f>
        <v>6.38</v>
      </c>
      <c r="BG122" s="73" t="n">
        <f aca="false">Table278572[[#This Row],[1 Rule of Law]]</f>
        <v>6.64026009802257</v>
      </c>
      <c r="BH122" s="73" t="n">
        <f aca="false">Table278572[[#This Row],[2 Security &amp; Safety]]</f>
        <v>7.20368856881031</v>
      </c>
      <c r="BI122" s="73" t="n">
        <f aca="false">AVERAGE(AS122,W122,AK122,BA122,Z122)</f>
        <v>2.79666666666667</v>
      </c>
    </row>
    <row r="123" customFormat="false" ht="15" hidden="false" customHeight="true" outlineLevel="0" collapsed="false">
      <c r="A123" s="41" t="s">
        <v>170</v>
      </c>
      <c r="B123" s="42" t="n">
        <v>7.01152131351314</v>
      </c>
      <c r="C123" s="42" t="n">
        <v>6.33267973280778</v>
      </c>
      <c r="D123" s="42" t="n">
        <v>5.96155580030792</v>
      </c>
      <c r="E123" s="42" t="n">
        <v>6.43525228220961</v>
      </c>
      <c r="F123" s="42" t="n">
        <v>9.3809320457314</v>
      </c>
      <c r="G123" s="42" t="n">
        <v>10</v>
      </c>
      <c r="H123" s="42" t="n">
        <v>10</v>
      </c>
      <c r="I123" s="42" t="n">
        <v>10</v>
      </c>
      <c r="J123" s="42" t="n">
        <v>10</v>
      </c>
      <c r="K123" s="42" t="n">
        <v>10</v>
      </c>
      <c r="L123" s="42" t="n">
        <v>10</v>
      </c>
      <c r="M123" s="42" t="n">
        <v>10</v>
      </c>
      <c r="N123" s="42" t="n">
        <v>10</v>
      </c>
      <c r="O123" s="47" t="n">
        <v>10</v>
      </c>
      <c r="P123" s="47" t="n">
        <v>10</v>
      </c>
      <c r="Q123" s="47" t="n">
        <v>10</v>
      </c>
      <c r="R123" s="47" t="n">
        <v>10</v>
      </c>
      <c r="S123" s="42" t="n">
        <v>9.7936440152438</v>
      </c>
      <c r="T123" s="42" t="n">
        <v>10</v>
      </c>
      <c r="U123" s="42" t="n">
        <v>10</v>
      </c>
      <c r="V123" s="42" t="n">
        <v>10</v>
      </c>
      <c r="W123" s="42" t="n">
        <v>10</v>
      </c>
      <c r="X123" s="42" t="n">
        <v>10</v>
      </c>
      <c r="Y123" s="42" t="n">
        <v>5</v>
      </c>
      <c r="Z123" s="42" t="n">
        <v>7.5</v>
      </c>
      <c r="AA123" s="42" t="n">
        <v>10</v>
      </c>
      <c r="AB123" s="42" t="n">
        <v>7.5</v>
      </c>
      <c r="AC123" s="42" t="n">
        <v>7.5</v>
      </c>
      <c r="AD123" s="42" t="n">
        <v>5</v>
      </c>
      <c r="AE123" s="42" t="n">
        <v>7.5</v>
      </c>
      <c r="AF123" s="42" t="n">
        <v>6.66666666666667</v>
      </c>
      <c r="AG123" s="42" t="n">
        <v>10</v>
      </c>
      <c r="AH123" s="42" t="n">
        <v>5</v>
      </c>
      <c r="AI123" s="42" t="n">
        <v>10</v>
      </c>
      <c r="AJ123" s="42" t="n">
        <v>8.33333333333333</v>
      </c>
      <c r="AK123" s="42" t="n">
        <v>8.125</v>
      </c>
      <c r="AL123" s="42" t="n">
        <v>10</v>
      </c>
      <c r="AM123" s="47" t="n">
        <v>6</v>
      </c>
      <c r="AN123" s="47" t="n">
        <v>6.25</v>
      </c>
      <c r="AO123" s="47" t="n">
        <v>10</v>
      </c>
      <c r="AP123" s="47" t="n">
        <v>10</v>
      </c>
      <c r="AQ123" s="47" t="n">
        <v>10</v>
      </c>
      <c r="AR123" s="47" t="n">
        <v>10</v>
      </c>
      <c r="AS123" s="42" t="n">
        <v>8.45</v>
      </c>
      <c r="AT123" s="42" t="n">
        <v>10</v>
      </c>
      <c r="AU123" s="42" t="n">
        <v>10</v>
      </c>
      <c r="AV123" s="42" t="n">
        <v>10</v>
      </c>
      <c r="AW123" s="42" t="n">
        <v>10</v>
      </c>
      <c r="AX123" s="42" t="n">
        <v>10</v>
      </c>
      <c r="AY123" s="42" t="n">
        <v>10</v>
      </c>
      <c r="AZ123" s="42" t="n">
        <v>10</v>
      </c>
      <c r="BA123" s="71" t="n">
        <v>10</v>
      </c>
      <c r="BB123" s="43" t="n">
        <f aca="false">AVERAGE(Table278572[[#This Row],[RULE OF LAW]],Table278572[[#This Row],[SECURITY &amp; SAFETY]],Table278572[[#This Row],[PERSONAL FREEDOM (minus Security &amp;Safety and Rule of Law)]],Table278572[[#This Row],[PERSONAL FREEDOM (minus Security &amp;Safety and Rule of Law)]])</f>
        <v>8.46472407436335</v>
      </c>
      <c r="BC123" s="44" t="n">
        <v>7.66</v>
      </c>
      <c r="BD123" s="45" t="n">
        <f aca="false">AVERAGE(Table278572[[#This Row],[PERSONAL FREEDOM]:[ECONOMIC FREEDOM]])</f>
        <v>8.06236203718168</v>
      </c>
      <c r="BE123" s="61" t="n">
        <f aca="false">RANK(BF123,$BF$2:$BF$160)</f>
        <v>30</v>
      </c>
      <c r="BF123" s="72" t="n">
        <f aca="false">ROUND(BD123, 2)</f>
        <v>8.06</v>
      </c>
      <c r="BG123" s="73" t="n">
        <f aca="false">Table278572[[#This Row],[1 Rule of Law]]</f>
        <v>6.43525228220961</v>
      </c>
      <c r="BH123" s="73" t="n">
        <f aca="false">Table278572[[#This Row],[2 Security &amp; Safety]]</f>
        <v>9.7936440152438</v>
      </c>
      <c r="BI123" s="73" t="n">
        <f aca="false">AVERAGE(AS123,W123,AK123,BA123,Z123)</f>
        <v>8.815</v>
      </c>
    </row>
    <row r="124" customFormat="false" ht="15" hidden="false" customHeight="true" outlineLevel="0" collapsed="false">
      <c r="A124" s="41" t="s">
        <v>171</v>
      </c>
      <c r="B124" s="42" t="n">
        <v>3.92346471223138</v>
      </c>
      <c r="C124" s="42" t="n">
        <v>5.01515415389509</v>
      </c>
      <c r="D124" s="42" t="n">
        <v>3.60146023353524</v>
      </c>
      <c r="E124" s="42" t="n">
        <v>4.1800263665539</v>
      </c>
      <c r="F124" s="42" t="n">
        <v>6.39986090118233</v>
      </c>
      <c r="G124" s="42" t="n">
        <v>0</v>
      </c>
      <c r="H124" s="42" t="n">
        <v>9.61294094361619</v>
      </c>
      <c r="I124" s="42" t="n">
        <v>5</v>
      </c>
      <c r="J124" s="42" t="n">
        <v>9.84471283366637</v>
      </c>
      <c r="K124" s="42" t="n">
        <v>9.8804057047341</v>
      </c>
      <c r="L124" s="42" t="n">
        <v>6.86761189640333</v>
      </c>
      <c r="M124" s="42" t="n">
        <v>10</v>
      </c>
      <c r="N124" s="42" t="n">
        <v>10</v>
      </c>
      <c r="O124" s="47" t="n">
        <v>10</v>
      </c>
      <c r="P124" s="47" t="n">
        <v>10</v>
      </c>
      <c r="Q124" s="47" t="n">
        <v>10</v>
      </c>
      <c r="R124" s="47" t="n">
        <v>10</v>
      </c>
      <c r="S124" s="42" t="n">
        <v>7.75582426586189</v>
      </c>
      <c r="T124" s="42" t="n">
        <v>10</v>
      </c>
      <c r="U124" s="42" t="n">
        <v>0</v>
      </c>
      <c r="V124" s="42" t="n">
        <v>10</v>
      </c>
      <c r="W124" s="42" t="n">
        <v>6.66666666666667</v>
      </c>
      <c r="X124" s="42" t="n">
        <v>2.5</v>
      </c>
      <c r="Y124" s="42" t="n">
        <v>5</v>
      </c>
      <c r="Z124" s="42" t="n">
        <v>3.75</v>
      </c>
      <c r="AA124" s="42" t="n">
        <v>5</v>
      </c>
      <c r="AB124" s="42" t="n">
        <v>2.5</v>
      </c>
      <c r="AC124" s="42" t="n">
        <v>5</v>
      </c>
      <c r="AD124" s="42" t="n">
        <v>7.5</v>
      </c>
      <c r="AE124" s="42" t="n">
        <v>7.5</v>
      </c>
      <c r="AF124" s="42" t="n">
        <v>6.66666666666667</v>
      </c>
      <c r="AG124" s="42" t="n">
        <v>2.5</v>
      </c>
      <c r="AH124" s="42" t="n">
        <v>5</v>
      </c>
      <c r="AI124" s="42" t="n">
        <v>2.5</v>
      </c>
      <c r="AJ124" s="42" t="n">
        <v>3.33333333333333</v>
      </c>
      <c r="AK124" s="42" t="n">
        <v>4.375</v>
      </c>
      <c r="AL124" s="42" t="n">
        <v>10</v>
      </c>
      <c r="AM124" s="47" t="n">
        <v>1.66666666666667</v>
      </c>
      <c r="AN124" s="47" t="n">
        <v>1.5</v>
      </c>
      <c r="AO124" s="47" t="n">
        <v>10</v>
      </c>
      <c r="AP124" s="47" t="n">
        <v>10</v>
      </c>
      <c r="AQ124" s="47" t="n">
        <v>10</v>
      </c>
      <c r="AR124" s="47" t="n">
        <v>10</v>
      </c>
      <c r="AS124" s="42" t="n">
        <v>6.63333333333333</v>
      </c>
      <c r="AT124" s="42" t="n">
        <v>10</v>
      </c>
      <c r="AU124" s="42" t="n">
        <v>10</v>
      </c>
      <c r="AV124" s="42" t="n">
        <v>10</v>
      </c>
      <c r="AW124" s="42" t="n">
        <v>10</v>
      </c>
      <c r="AX124" s="42" t="n">
        <v>10</v>
      </c>
      <c r="AY124" s="42" t="n">
        <v>10</v>
      </c>
      <c r="AZ124" s="42" t="n">
        <v>10</v>
      </c>
      <c r="BA124" s="71" t="n">
        <v>10</v>
      </c>
      <c r="BB124" s="43" t="n">
        <f aca="false">AVERAGE(Table278572[[#This Row],[RULE OF LAW]],Table278572[[#This Row],[SECURITY &amp; SAFETY]],Table278572[[#This Row],[PERSONAL FREEDOM (minus Security &amp;Safety and Rule of Law)]],Table278572[[#This Row],[PERSONAL FREEDOM (minus Security &amp;Safety and Rule of Law)]])</f>
        <v>6.12646265810395</v>
      </c>
      <c r="BC124" s="44" t="n">
        <v>6.66</v>
      </c>
      <c r="BD124" s="45" t="n">
        <f aca="false">AVERAGE(Table278572[[#This Row],[PERSONAL FREEDOM]:[ECONOMIC FREEDOM]])</f>
        <v>6.39323132905197</v>
      </c>
      <c r="BE124" s="61" t="n">
        <f aca="false">RANK(BF124,$BF$2:$BF$160)</f>
        <v>115</v>
      </c>
      <c r="BF124" s="72" t="n">
        <f aca="false">ROUND(BD124, 2)</f>
        <v>6.39</v>
      </c>
      <c r="BG124" s="73" t="n">
        <f aca="false">Table278572[[#This Row],[1 Rule of Law]]</f>
        <v>4.1800263665539</v>
      </c>
      <c r="BH124" s="73" t="n">
        <f aca="false">Table278572[[#This Row],[2 Security &amp; Safety]]</f>
        <v>7.75582426586189</v>
      </c>
      <c r="BI124" s="73" t="n">
        <f aca="false">AVERAGE(AS124,W124,AK124,BA124,Z124)</f>
        <v>6.285</v>
      </c>
    </row>
    <row r="125" customFormat="false" ht="15" hidden="false" customHeight="true" outlineLevel="0" collapsed="false">
      <c r="A125" s="41" t="s">
        <v>172</v>
      </c>
      <c r="B125" s="42" t="s">
        <v>60</v>
      </c>
      <c r="C125" s="42" t="s">
        <v>60</v>
      </c>
      <c r="D125" s="42" t="s">
        <v>60</v>
      </c>
      <c r="E125" s="42" t="n">
        <v>5.2517244256493</v>
      </c>
      <c r="F125" s="42" t="n">
        <v>8.15442515326576</v>
      </c>
      <c r="G125" s="42" t="n">
        <v>0</v>
      </c>
      <c r="H125" s="42" t="n">
        <v>10</v>
      </c>
      <c r="I125" s="42" t="n">
        <v>5</v>
      </c>
      <c r="J125" s="42" t="n">
        <v>9.97060952782678</v>
      </c>
      <c r="K125" s="42" t="n">
        <v>9.7178514671371</v>
      </c>
      <c r="L125" s="42" t="n">
        <v>6.93769219899278</v>
      </c>
      <c r="M125" s="42" t="n">
        <v>10</v>
      </c>
      <c r="N125" s="42" t="n">
        <v>10</v>
      </c>
      <c r="O125" s="47" t="n">
        <v>5</v>
      </c>
      <c r="P125" s="47" t="n">
        <v>5</v>
      </c>
      <c r="Q125" s="47" t="n">
        <v>5</v>
      </c>
      <c r="R125" s="47" t="n">
        <v>8.33333333333333</v>
      </c>
      <c r="S125" s="42" t="n">
        <v>7.80848356186396</v>
      </c>
      <c r="T125" s="42" t="n">
        <v>5</v>
      </c>
      <c r="U125" s="42" t="n">
        <v>10</v>
      </c>
      <c r="V125" s="42" t="n">
        <v>5</v>
      </c>
      <c r="W125" s="42" t="n">
        <v>6.66666666666667</v>
      </c>
      <c r="X125" s="42" t="n">
        <v>5</v>
      </c>
      <c r="Y125" s="42" t="n">
        <v>2.5</v>
      </c>
      <c r="Z125" s="42" t="n">
        <v>3.75</v>
      </c>
      <c r="AA125" s="42" t="n">
        <v>5</v>
      </c>
      <c r="AB125" s="42" t="n">
        <v>5</v>
      </c>
      <c r="AC125" s="42" t="n">
        <v>0</v>
      </c>
      <c r="AD125" s="42" t="n">
        <v>2.5</v>
      </c>
      <c r="AE125" s="42" t="n">
        <v>2.5</v>
      </c>
      <c r="AF125" s="42" t="n">
        <v>1.66666666666667</v>
      </c>
      <c r="AG125" s="42" t="n">
        <v>0</v>
      </c>
      <c r="AH125" s="42" t="n">
        <v>2.5</v>
      </c>
      <c r="AI125" s="42" t="n">
        <v>5</v>
      </c>
      <c r="AJ125" s="42" t="n">
        <v>2.5</v>
      </c>
      <c r="AK125" s="42" t="n">
        <v>3.54166666666667</v>
      </c>
      <c r="AL125" s="42" t="n">
        <v>10</v>
      </c>
      <c r="AM125" s="47" t="n">
        <v>2.66666666666667</v>
      </c>
      <c r="AN125" s="47" t="n">
        <v>1.5</v>
      </c>
      <c r="AO125" s="47" t="n">
        <v>10</v>
      </c>
      <c r="AP125" s="47" t="n">
        <v>7.5</v>
      </c>
      <c r="AQ125" s="47" t="n">
        <v>8.75</v>
      </c>
      <c r="AR125" s="47" t="n">
        <v>7.5</v>
      </c>
      <c r="AS125" s="42" t="n">
        <v>6.08333333333333</v>
      </c>
      <c r="AT125" s="42" t="n">
        <v>5</v>
      </c>
      <c r="AU125" s="42" t="n">
        <v>10</v>
      </c>
      <c r="AV125" s="42" t="n">
        <v>7.5</v>
      </c>
      <c r="AW125" s="42" t="n">
        <v>10</v>
      </c>
      <c r="AX125" s="42" t="n">
        <v>10</v>
      </c>
      <c r="AY125" s="42" t="n">
        <v>10</v>
      </c>
      <c r="AZ125" s="42" t="n">
        <v>10</v>
      </c>
      <c r="BA125" s="71" t="n">
        <v>9.16666666666667</v>
      </c>
      <c r="BB125" s="43" t="n">
        <f aca="false">AVERAGE(Table278572[[#This Row],[RULE OF LAW]],Table278572[[#This Row],[SECURITY &amp; SAFETY]],Table278572[[#This Row],[PERSONAL FREEDOM (minus Security &amp;Safety and Rule of Law)]],Table278572[[#This Row],[PERSONAL FREEDOM (minus Security &amp;Safety and Rule of Law)]])</f>
        <v>6.18588533021165</v>
      </c>
      <c r="BC125" s="44" t="n">
        <v>7.38</v>
      </c>
      <c r="BD125" s="45" t="n">
        <f aca="false">AVERAGE(Table278572[[#This Row],[PERSONAL FREEDOM]:[ECONOMIC FREEDOM]])</f>
        <v>6.78294266510583</v>
      </c>
      <c r="BE125" s="61" t="n">
        <f aca="false">RANK(BF125,$BF$2:$BF$160)</f>
        <v>85</v>
      </c>
      <c r="BF125" s="72" t="n">
        <f aca="false">ROUND(BD125, 2)</f>
        <v>6.78</v>
      </c>
      <c r="BG125" s="73" t="n">
        <f aca="false">Table278572[[#This Row],[1 Rule of Law]]</f>
        <v>5.2517244256493</v>
      </c>
      <c r="BH125" s="73" t="n">
        <f aca="false">Table278572[[#This Row],[2 Security &amp; Safety]]</f>
        <v>7.80848356186396</v>
      </c>
      <c r="BI125" s="73" t="n">
        <f aca="false">AVERAGE(AS125,W125,AK125,BA125,Z125)</f>
        <v>5.84166666666667</v>
      </c>
    </row>
    <row r="126" customFormat="false" ht="15" hidden="false" customHeight="true" outlineLevel="0" collapsed="false">
      <c r="A126" s="41" t="s">
        <v>210</v>
      </c>
      <c r="B126" s="42" t="s">
        <v>60</v>
      </c>
      <c r="C126" s="42" t="s">
        <v>60</v>
      </c>
      <c r="D126" s="42" t="s">
        <v>60</v>
      </c>
      <c r="E126" s="42" t="n">
        <v>5.54105271574366</v>
      </c>
      <c r="F126" s="42" t="n">
        <v>7.50292679329865</v>
      </c>
      <c r="G126" s="42" t="n">
        <v>0</v>
      </c>
      <c r="H126" s="42" t="n">
        <v>10</v>
      </c>
      <c r="I126" s="42" t="n">
        <v>5</v>
      </c>
      <c r="J126" s="42" t="n">
        <v>9.78415628336978</v>
      </c>
      <c r="K126" s="42" t="n">
        <v>9.85106783552515</v>
      </c>
      <c r="L126" s="42" t="n">
        <v>6.92704482377899</v>
      </c>
      <c r="M126" s="42" t="n">
        <v>10</v>
      </c>
      <c r="N126" s="42" t="n">
        <v>5</v>
      </c>
      <c r="O126" s="47" t="n">
        <v>0</v>
      </c>
      <c r="P126" s="47" t="n">
        <v>0</v>
      </c>
      <c r="Q126" s="47" t="n">
        <v>0</v>
      </c>
      <c r="R126" s="47" t="n">
        <v>5</v>
      </c>
      <c r="S126" s="42" t="n">
        <v>6.47665720569255</v>
      </c>
      <c r="T126" s="42" t="n">
        <v>0</v>
      </c>
      <c r="U126" s="42" t="n">
        <v>0</v>
      </c>
      <c r="V126" s="42" t="n">
        <v>0</v>
      </c>
      <c r="W126" s="42" t="n">
        <v>0</v>
      </c>
      <c r="X126" s="42" t="n">
        <v>2.5</v>
      </c>
      <c r="Y126" s="42" t="n">
        <v>2.5</v>
      </c>
      <c r="Z126" s="42" t="n">
        <v>2.5</v>
      </c>
      <c r="AA126" s="42" t="n">
        <v>0</v>
      </c>
      <c r="AB126" s="42" t="n">
        <v>0</v>
      </c>
      <c r="AC126" s="42" t="n">
        <v>0</v>
      </c>
      <c r="AD126" s="42" t="n">
        <v>0</v>
      </c>
      <c r="AE126" s="42" t="n">
        <v>0</v>
      </c>
      <c r="AF126" s="42" t="n">
        <v>0</v>
      </c>
      <c r="AG126" s="42" t="n">
        <v>0</v>
      </c>
      <c r="AH126" s="42" t="n">
        <v>0</v>
      </c>
      <c r="AI126" s="42" t="n">
        <v>2.5</v>
      </c>
      <c r="AJ126" s="42" t="n">
        <v>0.833333333333333</v>
      </c>
      <c r="AK126" s="42" t="n">
        <v>0.208333333333333</v>
      </c>
      <c r="AL126" s="42" t="n">
        <v>10</v>
      </c>
      <c r="AM126" s="47" t="n">
        <v>0.333333333333333</v>
      </c>
      <c r="AN126" s="47" t="n">
        <v>2.75</v>
      </c>
      <c r="AO126" s="47" t="n">
        <v>5</v>
      </c>
      <c r="AP126" s="47" t="n">
        <v>2.5</v>
      </c>
      <c r="AQ126" s="47" t="n">
        <v>3.75</v>
      </c>
      <c r="AR126" s="47" t="n">
        <v>2.5</v>
      </c>
      <c r="AS126" s="42" t="n">
        <v>3.86666666666667</v>
      </c>
      <c r="AT126" s="42" t="n">
        <v>0</v>
      </c>
      <c r="AU126" s="42" t="n">
        <v>0</v>
      </c>
      <c r="AV126" s="42" t="n">
        <v>0</v>
      </c>
      <c r="AW126" s="42" t="n">
        <v>0</v>
      </c>
      <c r="AX126" s="42" t="n">
        <v>0</v>
      </c>
      <c r="AY126" s="42" t="n">
        <v>0</v>
      </c>
      <c r="AZ126" s="42" t="n">
        <v>0</v>
      </c>
      <c r="BA126" s="71" t="n">
        <v>0</v>
      </c>
      <c r="BB126" s="43" t="n">
        <f aca="false">AVERAGE(Table278572[[#This Row],[RULE OF LAW]],Table278572[[#This Row],[SECURITY &amp; SAFETY]],Table278572[[#This Row],[PERSONAL FREEDOM (minus Security &amp;Safety and Rule of Law)]],Table278572[[#This Row],[PERSONAL FREEDOM (minus Security &amp;Safety and Rule of Law)]])</f>
        <v>3.66192748035905</v>
      </c>
      <c r="BC126" s="44" t="n">
        <v>6.95</v>
      </c>
      <c r="BD126" s="45" t="n">
        <f aca="false">AVERAGE(Table278572[[#This Row],[PERSONAL FREEDOM]:[ECONOMIC FREEDOM]])</f>
        <v>5.30596374017953</v>
      </c>
      <c r="BE126" s="61" t="n">
        <f aca="false">RANK(BF126,$BF$2:$BF$160)</f>
        <v>144</v>
      </c>
      <c r="BF126" s="72" t="n">
        <f aca="false">ROUND(BD126, 2)</f>
        <v>5.31</v>
      </c>
      <c r="BG126" s="73" t="n">
        <f aca="false">Table278572[[#This Row],[1 Rule of Law]]</f>
        <v>5.54105271574366</v>
      </c>
      <c r="BH126" s="73" t="n">
        <f aca="false">Table278572[[#This Row],[2 Security &amp; Safety]]</f>
        <v>6.47665720569255</v>
      </c>
      <c r="BI126" s="73" t="n">
        <f aca="false">AVERAGE(AS126,W126,AK126,BA126,Z126)</f>
        <v>1.315</v>
      </c>
    </row>
    <row r="127" customFormat="false" ht="15" hidden="false" customHeight="true" outlineLevel="0" collapsed="false">
      <c r="A127" s="41" t="s">
        <v>173</v>
      </c>
      <c r="B127" s="42" t="n">
        <v>4.49517577009349</v>
      </c>
      <c r="C127" s="42" t="n">
        <v>5.34768467323211</v>
      </c>
      <c r="D127" s="42" t="n">
        <v>4.35623215178716</v>
      </c>
      <c r="E127" s="42" t="n">
        <v>4.73303086503759</v>
      </c>
      <c r="F127" s="42" t="n">
        <v>6.7750170558868</v>
      </c>
      <c r="G127" s="42" t="n">
        <v>10</v>
      </c>
      <c r="H127" s="42" t="n">
        <v>10</v>
      </c>
      <c r="I127" s="42" t="n">
        <v>5</v>
      </c>
      <c r="J127" s="42" t="n">
        <v>9.84097295833757</v>
      </c>
      <c r="K127" s="42" t="n">
        <v>9.95910733214395</v>
      </c>
      <c r="L127" s="42" t="n">
        <v>8.9600160580963</v>
      </c>
      <c r="M127" s="42" t="n">
        <v>7.4</v>
      </c>
      <c r="N127" s="42" t="n">
        <v>10</v>
      </c>
      <c r="O127" s="47" t="n">
        <v>5</v>
      </c>
      <c r="P127" s="47" t="n">
        <v>5</v>
      </c>
      <c r="Q127" s="47" t="n">
        <v>5</v>
      </c>
      <c r="R127" s="47" t="n">
        <v>7.46666666666667</v>
      </c>
      <c r="S127" s="42" t="n">
        <v>7.73389992688326</v>
      </c>
      <c r="T127" s="42" t="n">
        <v>5</v>
      </c>
      <c r="U127" s="42" t="n">
        <v>10</v>
      </c>
      <c r="V127" s="42" t="n">
        <v>5</v>
      </c>
      <c r="W127" s="42" t="n">
        <v>6.66666666666667</v>
      </c>
      <c r="X127" s="42" t="n">
        <v>7.5</v>
      </c>
      <c r="Y127" s="42" t="n">
        <v>5</v>
      </c>
      <c r="Z127" s="42" t="n">
        <v>6.25</v>
      </c>
      <c r="AA127" s="42" t="n">
        <v>10</v>
      </c>
      <c r="AB127" s="42" t="n">
        <v>10</v>
      </c>
      <c r="AC127" s="42" t="n">
        <v>7.5</v>
      </c>
      <c r="AD127" s="42" t="n">
        <v>7.5</v>
      </c>
      <c r="AE127" s="42" t="n">
        <v>7.5</v>
      </c>
      <c r="AF127" s="42" t="n">
        <v>7.5</v>
      </c>
      <c r="AG127" s="42" t="n">
        <v>10</v>
      </c>
      <c r="AH127" s="42" t="n">
        <v>10</v>
      </c>
      <c r="AI127" s="42" t="n">
        <v>10</v>
      </c>
      <c r="AJ127" s="42" t="n">
        <v>10</v>
      </c>
      <c r="AK127" s="42" t="n">
        <v>9.375</v>
      </c>
      <c r="AL127" s="42" t="n">
        <v>10</v>
      </c>
      <c r="AM127" s="47" t="n">
        <v>4</v>
      </c>
      <c r="AN127" s="47" t="n">
        <v>6</v>
      </c>
      <c r="AO127" s="47" t="n">
        <v>10</v>
      </c>
      <c r="AP127" s="47" t="n">
        <v>10</v>
      </c>
      <c r="AQ127" s="47" t="n">
        <v>10</v>
      </c>
      <c r="AR127" s="47" t="n">
        <v>10</v>
      </c>
      <c r="AS127" s="42" t="n">
        <v>8</v>
      </c>
      <c r="AT127" s="42" t="n">
        <v>0</v>
      </c>
      <c r="AU127" s="42" t="n">
        <v>5</v>
      </c>
      <c r="AV127" s="42" t="n">
        <v>2.5</v>
      </c>
      <c r="AW127" s="42" t="n">
        <v>0</v>
      </c>
      <c r="AX127" s="42" t="n">
        <v>0</v>
      </c>
      <c r="AY127" s="42" t="n">
        <v>0</v>
      </c>
      <c r="AZ127" s="42" t="n">
        <v>5</v>
      </c>
      <c r="BA127" s="71" t="n">
        <v>2.5</v>
      </c>
      <c r="BB127" s="43" t="n">
        <f aca="false">AVERAGE(Table278572[[#This Row],[RULE OF LAW]],Table278572[[#This Row],[SECURITY &amp; SAFETY]],Table278572[[#This Row],[PERSONAL FREEDOM (minus Security &amp;Safety and Rule of Law)]],Table278572[[#This Row],[PERSONAL FREEDOM (minus Security &amp;Safety and Rule of Law)]])</f>
        <v>6.39589936464688</v>
      </c>
      <c r="BC127" s="44" t="n">
        <v>6.42</v>
      </c>
      <c r="BD127" s="45" t="n">
        <f aca="false">AVERAGE(Table278572[[#This Row],[PERSONAL FREEDOM]:[ECONOMIC FREEDOM]])</f>
        <v>6.40794968232344</v>
      </c>
      <c r="BE127" s="61" t="n">
        <f aca="false">RANK(BF127,$BF$2:$BF$160)</f>
        <v>111</v>
      </c>
      <c r="BF127" s="72" t="n">
        <f aca="false">ROUND(BD127, 2)</f>
        <v>6.41</v>
      </c>
      <c r="BG127" s="73" t="n">
        <f aca="false">Table278572[[#This Row],[1 Rule of Law]]</f>
        <v>4.73303086503759</v>
      </c>
      <c r="BH127" s="73" t="n">
        <f aca="false">Table278572[[#This Row],[2 Security &amp; Safety]]</f>
        <v>7.73389992688326</v>
      </c>
      <c r="BI127" s="73" t="n">
        <f aca="false">AVERAGE(AS127,W127,AK127,BA127,Z127)</f>
        <v>6.55833333333333</v>
      </c>
    </row>
    <row r="128" customFormat="false" ht="15" hidden="false" customHeight="true" outlineLevel="0" collapsed="false">
      <c r="A128" s="41" t="s">
        <v>174</v>
      </c>
      <c r="B128" s="42" t="n">
        <v>5.14751551221917</v>
      </c>
      <c r="C128" s="42" t="n">
        <v>4.69279652517414</v>
      </c>
      <c r="D128" s="42" t="n">
        <v>3.84077585362474</v>
      </c>
      <c r="E128" s="42" t="n">
        <v>4.56036263033935</v>
      </c>
      <c r="F128" s="42" t="n">
        <v>9.41990554437844</v>
      </c>
      <c r="G128" s="42" t="n">
        <v>10</v>
      </c>
      <c r="H128" s="42" t="n">
        <v>10</v>
      </c>
      <c r="I128" s="42" t="n">
        <v>7.5</v>
      </c>
      <c r="J128" s="42" t="n">
        <v>10</v>
      </c>
      <c r="K128" s="42" t="n">
        <v>10</v>
      </c>
      <c r="L128" s="42" t="n">
        <v>9.5</v>
      </c>
      <c r="M128" s="42" t="n">
        <v>10</v>
      </c>
      <c r="N128" s="42" t="n">
        <v>10</v>
      </c>
      <c r="O128" s="47" t="n">
        <v>5</v>
      </c>
      <c r="P128" s="47" t="n">
        <v>10</v>
      </c>
      <c r="Q128" s="47" t="n">
        <v>7.5</v>
      </c>
      <c r="R128" s="47" t="n">
        <v>9.16666666666667</v>
      </c>
      <c r="S128" s="42" t="n">
        <v>9.36219073701504</v>
      </c>
      <c r="T128" s="42" t="n">
        <v>5</v>
      </c>
      <c r="U128" s="42" t="n">
        <v>5</v>
      </c>
      <c r="V128" s="42" t="n">
        <v>10</v>
      </c>
      <c r="W128" s="42" t="n">
        <v>6.66666666666667</v>
      </c>
      <c r="X128" s="42" t="n">
        <v>5</v>
      </c>
      <c r="Y128" s="42" t="n">
        <v>7.5</v>
      </c>
      <c r="Z128" s="42" t="n">
        <v>6.25</v>
      </c>
      <c r="AA128" s="42" t="n">
        <v>7.5</v>
      </c>
      <c r="AB128" s="42" t="n">
        <v>10</v>
      </c>
      <c r="AC128" s="42" t="n">
        <v>5</v>
      </c>
      <c r="AD128" s="42" t="n">
        <v>5</v>
      </c>
      <c r="AE128" s="42" t="n">
        <v>7.5</v>
      </c>
      <c r="AF128" s="42" t="n">
        <v>5.83333333333333</v>
      </c>
      <c r="AG128" s="42" t="n">
        <v>10</v>
      </c>
      <c r="AH128" s="42" t="n">
        <v>5</v>
      </c>
      <c r="AI128" s="42" t="n">
        <v>7.5</v>
      </c>
      <c r="AJ128" s="42" t="n">
        <v>7.5</v>
      </c>
      <c r="AK128" s="42" t="n">
        <v>7.70833333333333</v>
      </c>
      <c r="AL128" s="42" t="n">
        <v>10</v>
      </c>
      <c r="AM128" s="47" t="n">
        <v>6.33333333333333</v>
      </c>
      <c r="AN128" s="47" t="n">
        <v>5.75</v>
      </c>
      <c r="AO128" s="47" t="n">
        <v>10</v>
      </c>
      <c r="AP128" s="47" t="n">
        <v>7.5</v>
      </c>
      <c r="AQ128" s="47" t="n">
        <v>8.75</v>
      </c>
      <c r="AR128" s="47" t="n">
        <v>10</v>
      </c>
      <c r="AS128" s="42" t="n">
        <v>8.16666666666667</v>
      </c>
      <c r="AT128" s="42" t="n">
        <v>10</v>
      </c>
      <c r="AU128" s="42" t="n">
        <v>10</v>
      </c>
      <c r="AV128" s="42" t="n">
        <v>10</v>
      </c>
      <c r="AW128" s="42" t="n">
        <v>10</v>
      </c>
      <c r="AX128" s="42" t="n">
        <v>10</v>
      </c>
      <c r="AY128" s="42" t="n">
        <v>10</v>
      </c>
      <c r="AZ128" s="42" t="n">
        <v>10</v>
      </c>
      <c r="BA128" s="71" t="n">
        <v>10</v>
      </c>
      <c r="BB128" s="43" t="n">
        <f aca="false">AVERAGE(Table278572[[#This Row],[RULE OF LAW]],Table278572[[#This Row],[SECURITY &amp; SAFETY]],Table278572[[#This Row],[PERSONAL FREEDOM (minus Security &amp;Safety and Rule of Law)]],Table278572[[#This Row],[PERSONAL FREEDOM (minus Security &amp;Safety and Rule of Law)]])</f>
        <v>7.35980500850526</v>
      </c>
      <c r="BC128" s="44" t="n">
        <v>6.68</v>
      </c>
      <c r="BD128" s="45" t="n">
        <f aca="false">AVERAGE(Table278572[[#This Row],[PERSONAL FREEDOM]:[ECONOMIC FREEDOM]])</f>
        <v>7.01990250425263</v>
      </c>
      <c r="BE128" s="61" t="n">
        <f aca="false">RANK(BF128,$BF$2:$BF$160)</f>
        <v>67</v>
      </c>
      <c r="BF128" s="72" t="n">
        <f aca="false">ROUND(BD128, 2)</f>
        <v>7.02</v>
      </c>
      <c r="BG128" s="73" t="n">
        <f aca="false">Table278572[[#This Row],[1 Rule of Law]]</f>
        <v>4.56036263033935</v>
      </c>
      <c r="BH128" s="73" t="n">
        <f aca="false">Table278572[[#This Row],[2 Security &amp; Safety]]</f>
        <v>9.36219073701504</v>
      </c>
      <c r="BI128" s="73" t="n">
        <f aca="false">AVERAGE(AS128,W128,AK128,BA128,Z128)</f>
        <v>7.75833333333333</v>
      </c>
    </row>
    <row r="129" customFormat="false" ht="15" hidden="false" customHeight="true" outlineLevel="0" collapsed="false">
      <c r="A129" s="41" t="s">
        <v>227</v>
      </c>
      <c r="B129" s="42" t="s">
        <v>60</v>
      </c>
      <c r="C129" s="42" t="s">
        <v>60</v>
      </c>
      <c r="D129" s="42" t="s">
        <v>60</v>
      </c>
      <c r="E129" s="42" t="n">
        <v>5.28097768134162</v>
      </c>
      <c r="F129" s="42" t="n">
        <v>9.12288395754759</v>
      </c>
      <c r="G129" s="42" t="n">
        <v>10</v>
      </c>
      <c r="H129" s="42" t="n">
        <v>10</v>
      </c>
      <c r="I129" s="42" t="s">
        <v>60</v>
      </c>
      <c r="J129" s="42" t="n">
        <v>10</v>
      </c>
      <c r="K129" s="42" t="n">
        <v>10</v>
      </c>
      <c r="L129" s="42" t="n">
        <v>10</v>
      </c>
      <c r="M129" s="42" t="s">
        <v>60</v>
      </c>
      <c r="N129" s="42" t="s">
        <v>60</v>
      </c>
      <c r="O129" s="47" t="s">
        <v>60</v>
      </c>
      <c r="P129" s="47" t="s">
        <v>60</v>
      </c>
      <c r="Q129" s="47" t="s">
        <v>60</v>
      </c>
      <c r="R129" s="47" t="s">
        <v>60</v>
      </c>
      <c r="S129" s="42" t="n">
        <v>9.56144197877379</v>
      </c>
      <c r="T129" s="42" t="n">
        <v>10</v>
      </c>
      <c r="U129" s="42" t="n">
        <v>10</v>
      </c>
      <c r="V129" s="42" t="s">
        <v>60</v>
      </c>
      <c r="W129" s="42" t="n">
        <v>10</v>
      </c>
      <c r="X129" s="42" t="s">
        <v>60</v>
      </c>
      <c r="Y129" s="42" t="s">
        <v>60</v>
      </c>
      <c r="Z129" s="42" t="s">
        <v>60</v>
      </c>
      <c r="AA129" s="42" t="s">
        <v>60</v>
      </c>
      <c r="AB129" s="42" t="s">
        <v>60</v>
      </c>
      <c r="AC129" s="42" t="s">
        <v>60</v>
      </c>
      <c r="AD129" s="42" t="s">
        <v>60</v>
      </c>
      <c r="AE129" s="42" t="s">
        <v>60</v>
      </c>
      <c r="AF129" s="42" t="s">
        <v>60</v>
      </c>
      <c r="AG129" s="42" t="s">
        <v>60</v>
      </c>
      <c r="AH129" s="42" t="s">
        <v>60</v>
      </c>
      <c r="AI129" s="42" t="s">
        <v>60</v>
      </c>
      <c r="AJ129" s="42" t="s">
        <v>60</v>
      </c>
      <c r="AK129" s="42" t="s">
        <v>60</v>
      </c>
      <c r="AL129" s="42" t="n">
        <v>10</v>
      </c>
      <c r="AM129" s="47" t="n">
        <v>4.66666666666667</v>
      </c>
      <c r="AN129" s="47" t="n">
        <v>5.75</v>
      </c>
      <c r="AO129" s="47" t="s">
        <v>60</v>
      </c>
      <c r="AP129" s="47" t="s">
        <v>60</v>
      </c>
      <c r="AQ129" s="47" t="s">
        <v>60</v>
      </c>
      <c r="AR129" s="47" t="s">
        <v>60</v>
      </c>
      <c r="AS129" s="42" t="n">
        <v>6.80555555555556</v>
      </c>
      <c r="AT129" s="42" t="s">
        <v>60</v>
      </c>
      <c r="AU129" s="42" t="s">
        <v>60</v>
      </c>
      <c r="AV129" s="42" t="s">
        <v>60</v>
      </c>
      <c r="AW129" s="42" t="n">
        <v>0</v>
      </c>
      <c r="AX129" s="42" t="n">
        <v>10</v>
      </c>
      <c r="AY129" s="42" t="n">
        <v>5</v>
      </c>
      <c r="AZ129" s="42" t="s">
        <v>60</v>
      </c>
      <c r="BA129" s="71" t="n">
        <v>5</v>
      </c>
      <c r="BB129" s="43" t="n">
        <f aca="false">AVERAGE(Table278572[[#This Row],[RULE OF LAW]],Table278572[[#This Row],[SECURITY &amp; SAFETY]],Table278572[[#This Row],[PERSONAL FREEDOM (minus Security &amp;Safety and Rule of Law)]],Table278572[[#This Row],[PERSONAL FREEDOM (minus Security &amp;Safety and Rule of Law)]])</f>
        <v>7.34486417428811</v>
      </c>
      <c r="BC129" s="44" t="n">
        <v>7.48</v>
      </c>
      <c r="BD129" s="45" t="n">
        <f aca="false">AVERAGE(Table278572[[#This Row],[PERSONAL FREEDOM]:[ECONOMIC FREEDOM]])</f>
        <v>7.41243208714406</v>
      </c>
      <c r="BE129" s="61" t="n">
        <f aca="false">RANK(BF129,$BF$2:$BF$160)</f>
        <v>51</v>
      </c>
      <c r="BF129" s="72" t="n">
        <f aca="false">ROUND(BD129, 2)</f>
        <v>7.41</v>
      </c>
      <c r="BG129" s="73" t="n">
        <f aca="false">Table278572[[#This Row],[1 Rule of Law]]</f>
        <v>5.28097768134162</v>
      </c>
      <c r="BH129" s="73" t="n">
        <f aca="false">Table278572[[#This Row],[2 Security &amp; Safety]]</f>
        <v>9.56144197877379</v>
      </c>
      <c r="BI129" s="73" t="n">
        <f aca="false">AVERAGE(AS129,W129,AK129,BA129,Z129)</f>
        <v>7.26851851851852</v>
      </c>
    </row>
    <row r="130" customFormat="false" ht="15" hidden="false" customHeight="true" outlineLevel="0" collapsed="false">
      <c r="A130" s="41" t="s">
        <v>175</v>
      </c>
      <c r="B130" s="42" t="n">
        <v>4.41188316909825</v>
      </c>
      <c r="C130" s="42" t="n">
        <v>4.27852920921797</v>
      </c>
      <c r="D130" s="42" t="n">
        <v>3.34882291374595</v>
      </c>
      <c r="E130" s="42" t="n">
        <v>4.01307843068739</v>
      </c>
      <c r="F130" s="42" t="n">
        <v>9.27027539485179</v>
      </c>
      <c r="G130" s="42" t="n">
        <v>10</v>
      </c>
      <c r="H130" s="42" t="n">
        <v>10</v>
      </c>
      <c r="I130" s="42" t="n">
        <v>7.5</v>
      </c>
      <c r="J130" s="42" t="n">
        <v>10</v>
      </c>
      <c r="K130" s="42" t="n">
        <v>10</v>
      </c>
      <c r="L130" s="42" t="n">
        <v>9.5</v>
      </c>
      <c r="M130" s="42" t="n">
        <v>1.2</v>
      </c>
      <c r="N130" s="42" t="n">
        <v>10</v>
      </c>
      <c r="O130" s="47" t="n">
        <v>5</v>
      </c>
      <c r="P130" s="47" t="n">
        <v>5</v>
      </c>
      <c r="Q130" s="47" t="n">
        <v>5</v>
      </c>
      <c r="R130" s="47" t="n">
        <v>5.4</v>
      </c>
      <c r="S130" s="42" t="n">
        <v>8.0567584649506</v>
      </c>
      <c r="T130" s="42" t="n">
        <v>5</v>
      </c>
      <c r="U130" s="42" t="n">
        <v>0</v>
      </c>
      <c r="V130" s="42" t="n">
        <v>5</v>
      </c>
      <c r="W130" s="42" t="n">
        <v>3.33333333333333</v>
      </c>
      <c r="X130" s="42" t="n">
        <v>7.5</v>
      </c>
      <c r="Y130" s="42" t="n">
        <v>7.5</v>
      </c>
      <c r="Z130" s="42" t="n">
        <v>7.5</v>
      </c>
      <c r="AA130" s="42" t="n">
        <v>5</v>
      </c>
      <c r="AB130" s="42" t="n">
        <v>5</v>
      </c>
      <c r="AC130" s="42" t="n">
        <v>5</v>
      </c>
      <c r="AD130" s="42" t="n">
        <v>5</v>
      </c>
      <c r="AE130" s="42" t="n">
        <v>7.5</v>
      </c>
      <c r="AF130" s="42" t="n">
        <v>5.83333333333333</v>
      </c>
      <c r="AG130" s="42" t="n">
        <v>5</v>
      </c>
      <c r="AH130" s="42" t="n">
        <v>5</v>
      </c>
      <c r="AI130" s="42" t="n">
        <v>5</v>
      </c>
      <c r="AJ130" s="42" t="n">
        <v>5</v>
      </c>
      <c r="AK130" s="42" t="n">
        <v>5.20833333333333</v>
      </c>
      <c r="AL130" s="42" t="n">
        <v>10</v>
      </c>
      <c r="AM130" s="47" t="n">
        <v>5</v>
      </c>
      <c r="AN130" s="47" t="n">
        <v>5.25</v>
      </c>
      <c r="AO130" s="47" t="n">
        <v>7.5</v>
      </c>
      <c r="AP130" s="47" t="n">
        <v>5</v>
      </c>
      <c r="AQ130" s="47" t="n">
        <v>6.25</v>
      </c>
      <c r="AR130" s="47" t="n">
        <v>7.5</v>
      </c>
      <c r="AS130" s="42" t="n">
        <v>6.8</v>
      </c>
      <c r="AT130" s="42" t="n">
        <v>10</v>
      </c>
      <c r="AU130" s="42" t="n">
        <v>10</v>
      </c>
      <c r="AV130" s="42" t="n">
        <v>10</v>
      </c>
      <c r="AW130" s="42" t="n">
        <v>0</v>
      </c>
      <c r="AX130" s="42" t="n">
        <v>10</v>
      </c>
      <c r="AY130" s="42" t="n">
        <v>5</v>
      </c>
      <c r="AZ130" s="42" t="n">
        <v>10</v>
      </c>
      <c r="BA130" s="71" t="n">
        <v>8.33333333333333</v>
      </c>
      <c r="BB130" s="43" t="n">
        <f aca="false">AVERAGE(Table278572[[#This Row],[RULE OF LAW]],Table278572[[#This Row],[SECURITY &amp; SAFETY]],Table278572[[#This Row],[PERSONAL FREEDOM (minus Security &amp;Safety and Rule of Law)]],Table278572[[#This Row],[PERSONAL FREEDOM (minus Security &amp;Safety and Rule of Law)]])</f>
        <v>6.1349592239095</v>
      </c>
      <c r="BC130" s="44" t="n">
        <v>5.92</v>
      </c>
      <c r="BD130" s="45" t="n">
        <f aca="false">AVERAGE(Table278572[[#This Row],[PERSONAL FREEDOM]:[ECONOMIC FREEDOM]])</f>
        <v>6.02747961195475</v>
      </c>
      <c r="BE130" s="61" t="n">
        <f aca="false">RANK(BF130,$BF$2:$BF$160)</f>
        <v>133</v>
      </c>
      <c r="BF130" s="72" t="n">
        <f aca="false">ROUND(BD130, 2)</f>
        <v>6.03</v>
      </c>
      <c r="BG130" s="73" t="n">
        <f aca="false">Table278572[[#This Row],[1 Rule of Law]]</f>
        <v>4.01307843068739</v>
      </c>
      <c r="BH130" s="73" t="n">
        <f aca="false">Table278572[[#This Row],[2 Security &amp; Safety]]</f>
        <v>8.0567584649506</v>
      </c>
      <c r="BI130" s="73" t="n">
        <f aca="false">AVERAGE(AS130,W130,AK130,BA130,Z130)</f>
        <v>6.235</v>
      </c>
    </row>
    <row r="131" customFormat="false" ht="15" hidden="false" customHeight="true" outlineLevel="0" collapsed="false">
      <c r="A131" s="41" t="s">
        <v>176</v>
      </c>
      <c r="B131" s="42" t="n">
        <v>7.38599815929569</v>
      </c>
      <c r="C131" s="42" t="n">
        <v>8.43025168188556</v>
      </c>
      <c r="D131" s="42" t="n">
        <v>8.20874041329867</v>
      </c>
      <c r="E131" s="42" t="n">
        <v>8.00833008482664</v>
      </c>
      <c r="F131" s="42" t="n">
        <v>9.87483436972706</v>
      </c>
      <c r="G131" s="42" t="n">
        <v>10</v>
      </c>
      <c r="H131" s="42" t="n">
        <v>10</v>
      </c>
      <c r="I131" s="42" t="n">
        <v>10</v>
      </c>
      <c r="J131" s="42" t="n">
        <v>10</v>
      </c>
      <c r="K131" s="42" t="n">
        <v>10</v>
      </c>
      <c r="L131" s="42" t="n">
        <v>10</v>
      </c>
      <c r="M131" s="42" t="n">
        <v>10</v>
      </c>
      <c r="N131" s="42" t="n">
        <v>10</v>
      </c>
      <c r="O131" s="47" t="n">
        <v>5</v>
      </c>
      <c r="P131" s="47" t="n">
        <v>5</v>
      </c>
      <c r="Q131" s="47" t="n">
        <v>5</v>
      </c>
      <c r="R131" s="47" t="n">
        <v>8.33333333333333</v>
      </c>
      <c r="S131" s="42" t="n">
        <v>9.4027225676868</v>
      </c>
      <c r="T131" s="42" t="n">
        <v>5</v>
      </c>
      <c r="U131" s="42" t="n">
        <v>5</v>
      </c>
      <c r="V131" s="42" t="n">
        <v>10</v>
      </c>
      <c r="W131" s="42" t="n">
        <v>6.66666666666667</v>
      </c>
      <c r="X131" s="42" t="n">
        <v>5</v>
      </c>
      <c r="Y131" s="42" t="n">
        <v>5</v>
      </c>
      <c r="Z131" s="42" t="n">
        <v>5</v>
      </c>
      <c r="AA131" s="42" t="n">
        <v>2.5</v>
      </c>
      <c r="AB131" s="42" t="n">
        <v>0</v>
      </c>
      <c r="AC131" s="42" t="n">
        <v>5</v>
      </c>
      <c r="AD131" s="42" t="n">
        <v>2.5</v>
      </c>
      <c r="AE131" s="42" t="n">
        <v>5</v>
      </c>
      <c r="AF131" s="42" t="n">
        <v>4.16666666666667</v>
      </c>
      <c r="AG131" s="42" t="n">
        <v>5</v>
      </c>
      <c r="AH131" s="42" t="n">
        <v>2.5</v>
      </c>
      <c r="AI131" s="42" t="n">
        <v>5</v>
      </c>
      <c r="AJ131" s="42" t="n">
        <v>4.16666666666667</v>
      </c>
      <c r="AK131" s="42" t="n">
        <v>2.70833333333333</v>
      </c>
      <c r="AL131" s="42" t="n">
        <v>10</v>
      </c>
      <c r="AM131" s="47" t="n">
        <v>2</v>
      </c>
      <c r="AN131" s="47" t="n">
        <v>4.5</v>
      </c>
      <c r="AO131" s="47" t="n">
        <v>5</v>
      </c>
      <c r="AP131" s="47" t="n">
        <v>7.5</v>
      </c>
      <c r="AQ131" s="47" t="n">
        <v>6.25</v>
      </c>
      <c r="AR131" s="47" t="n">
        <v>5</v>
      </c>
      <c r="AS131" s="42" t="n">
        <v>5.55</v>
      </c>
      <c r="AT131" s="42" t="n">
        <v>10</v>
      </c>
      <c r="AU131" s="42" t="n">
        <v>10</v>
      </c>
      <c r="AV131" s="42" t="n">
        <v>10</v>
      </c>
      <c r="AW131" s="42" t="n">
        <v>0</v>
      </c>
      <c r="AX131" s="42" t="n">
        <v>0</v>
      </c>
      <c r="AY131" s="42" t="n">
        <v>0</v>
      </c>
      <c r="AZ131" s="42" t="n">
        <v>10</v>
      </c>
      <c r="BA131" s="71" t="n">
        <v>6.66666666666667</v>
      </c>
      <c r="BB131" s="43" t="n">
        <f aca="false">AVERAGE(Table278572[[#This Row],[RULE OF LAW]],Table278572[[#This Row],[SECURITY &amp; SAFETY]],Table278572[[#This Row],[PERSONAL FREEDOM (minus Security &amp;Safety and Rule of Law)]],Table278572[[#This Row],[PERSONAL FREEDOM (minus Security &amp;Safety and Rule of Law)]])</f>
        <v>7.01192982979503</v>
      </c>
      <c r="BC131" s="44" t="n">
        <v>8.71</v>
      </c>
      <c r="BD131" s="45" t="n">
        <f aca="false">AVERAGE(Table278572[[#This Row],[PERSONAL FREEDOM]:[ECONOMIC FREEDOM]])</f>
        <v>7.86096491489751</v>
      </c>
      <c r="BE131" s="61" t="n">
        <f aca="false">RANK(BF131,$BF$2:$BF$160)</f>
        <v>40</v>
      </c>
      <c r="BF131" s="72" t="n">
        <f aca="false">ROUND(BD131, 2)</f>
        <v>7.86</v>
      </c>
      <c r="BG131" s="73" t="n">
        <f aca="false">Table278572[[#This Row],[1 Rule of Law]]</f>
        <v>8.00833008482664</v>
      </c>
      <c r="BH131" s="73" t="n">
        <f aca="false">Table278572[[#This Row],[2 Security &amp; Safety]]</f>
        <v>9.4027225676868</v>
      </c>
      <c r="BI131" s="73" t="n">
        <f aca="false">AVERAGE(AS131,W131,AK131,BA131,Z131)</f>
        <v>5.31833333333333</v>
      </c>
    </row>
    <row r="132" customFormat="false" ht="15" hidden="false" customHeight="true" outlineLevel="0" collapsed="false">
      <c r="A132" s="41" t="s">
        <v>177</v>
      </c>
      <c r="B132" s="42" t="s">
        <v>60</v>
      </c>
      <c r="C132" s="42" t="s">
        <v>60</v>
      </c>
      <c r="D132" s="42" t="s">
        <v>60</v>
      </c>
      <c r="E132" s="42" t="n">
        <v>5.85341990232055</v>
      </c>
      <c r="F132" s="42" t="n">
        <v>9.42618313513712</v>
      </c>
      <c r="G132" s="42" t="n">
        <v>10</v>
      </c>
      <c r="H132" s="42" t="n">
        <v>10</v>
      </c>
      <c r="I132" s="42" t="n">
        <v>7.5</v>
      </c>
      <c r="J132" s="42" t="n">
        <v>10</v>
      </c>
      <c r="K132" s="42" t="n">
        <v>10</v>
      </c>
      <c r="L132" s="42" t="n">
        <v>9.5</v>
      </c>
      <c r="M132" s="42" t="n">
        <v>10</v>
      </c>
      <c r="N132" s="42" t="n">
        <v>10</v>
      </c>
      <c r="O132" s="47" t="n">
        <v>10</v>
      </c>
      <c r="P132" s="47" t="n">
        <v>10</v>
      </c>
      <c r="Q132" s="47" t="n">
        <v>10</v>
      </c>
      <c r="R132" s="47" t="n">
        <v>10</v>
      </c>
      <c r="S132" s="42" t="n">
        <v>9.64206104504571</v>
      </c>
      <c r="T132" s="42" t="n">
        <v>10</v>
      </c>
      <c r="U132" s="42" t="n">
        <v>10</v>
      </c>
      <c r="V132" s="42" t="n">
        <v>10</v>
      </c>
      <c r="W132" s="42" t="n">
        <v>10</v>
      </c>
      <c r="X132" s="42" t="n">
        <v>10</v>
      </c>
      <c r="Y132" s="42" t="n">
        <v>10</v>
      </c>
      <c r="Z132" s="42" t="n">
        <v>10</v>
      </c>
      <c r="AA132" s="42" t="n">
        <v>10</v>
      </c>
      <c r="AB132" s="42" t="n">
        <v>10</v>
      </c>
      <c r="AC132" s="42" t="n">
        <v>10</v>
      </c>
      <c r="AD132" s="42" t="n">
        <v>10</v>
      </c>
      <c r="AE132" s="42" t="n">
        <v>10</v>
      </c>
      <c r="AF132" s="42" t="n">
        <v>10</v>
      </c>
      <c r="AG132" s="42" t="n">
        <v>10</v>
      </c>
      <c r="AH132" s="42" t="n">
        <v>10</v>
      </c>
      <c r="AI132" s="42" t="n">
        <v>10</v>
      </c>
      <c r="AJ132" s="42" t="n">
        <v>10</v>
      </c>
      <c r="AK132" s="42" t="n">
        <v>10</v>
      </c>
      <c r="AL132" s="42" t="n">
        <v>10</v>
      </c>
      <c r="AM132" s="47" t="n">
        <v>7.66666666666667</v>
      </c>
      <c r="AN132" s="47" t="n">
        <v>7.75</v>
      </c>
      <c r="AO132" s="47" t="n">
        <v>10</v>
      </c>
      <c r="AP132" s="47" t="n">
        <v>10</v>
      </c>
      <c r="AQ132" s="47" t="n">
        <v>10</v>
      </c>
      <c r="AR132" s="47" t="n">
        <v>10</v>
      </c>
      <c r="AS132" s="42" t="n">
        <v>9.08333333333333</v>
      </c>
      <c r="AT132" s="42" t="n">
        <v>10</v>
      </c>
      <c r="AU132" s="42" t="n">
        <v>10</v>
      </c>
      <c r="AV132" s="42" t="n">
        <v>10</v>
      </c>
      <c r="AW132" s="42" t="n">
        <v>10</v>
      </c>
      <c r="AX132" s="42" t="n">
        <v>10</v>
      </c>
      <c r="AY132" s="42" t="n">
        <v>10</v>
      </c>
      <c r="AZ132" s="42" t="n">
        <v>10</v>
      </c>
      <c r="BA132" s="71" t="n">
        <v>10</v>
      </c>
      <c r="BB132" s="43" t="n">
        <f aca="false">AVERAGE(Table278572[[#This Row],[RULE OF LAW]],Table278572[[#This Row],[SECURITY &amp; SAFETY]],Table278572[[#This Row],[PERSONAL FREEDOM (minus Security &amp;Safety and Rule of Law)]],Table278572[[#This Row],[PERSONAL FREEDOM (minus Security &amp;Safety and Rule of Law)]])</f>
        <v>8.7822035701749</v>
      </c>
      <c r="BC132" s="44" t="n">
        <v>7.45</v>
      </c>
      <c r="BD132" s="45" t="n">
        <f aca="false">AVERAGE(Table278572[[#This Row],[PERSONAL FREEDOM]:[ECONOMIC FREEDOM]])</f>
        <v>8.11610178508745</v>
      </c>
      <c r="BE132" s="61" t="n">
        <f aca="false">RANK(BF132,$BF$2:$BF$160)</f>
        <v>27</v>
      </c>
      <c r="BF132" s="72" t="n">
        <f aca="false">ROUND(BD132, 2)</f>
        <v>8.12</v>
      </c>
      <c r="BG132" s="73" t="n">
        <f aca="false">Table278572[[#This Row],[1 Rule of Law]]</f>
        <v>5.85341990232055</v>
      </c>
      <c r="BH132" s="73" t="n">
        <f aca="false">Table278572[[#This Row],[2 Security &amp; Safety]]</f>
        <v>9.64206104504571</v>
      </c>
      <c r="BI132" s="73" t="n">
        <f aca="false">AVERAGE(AS132,W132,AK132,BA132,Z132)</f>
        <v>9.81666666666667</v>
      </c>
    </row>
    <row r="133" customFormat="false" ht="15" hidden="false" customHeight="true" outlineLevel="0" collapsed="false">
      <c r="A133" s="41" t="s">
        <v>178</v>
      </c>
      <c r="B133" s="42" t="n">
        <v>8.01383812922095</v>
      </c>
      <c r="C133" s="42" t="n">
        <v>6.41654581764915</v>
      </c>
      <c r="D133" s="42" t="n">
        <v>6.30380283174476</v>
      </c>
      <c r="E133" s="42" t="n">
        <v>6.91139559287162</v>
      </c>
      <c r="F133" s="42" t="n">
        <v>9.76748633136693</v>
      </c>
      <c r="G133" s="42" t="n">
        <v>10</v>
      </c>
      <c r="H133" s="42" t="n">
        <v>10</v>
      </c>
      <c r="I133" s="42" t="n">
        <v>7.5</v>
      </c>
      <c r="J133" s="42" t="n">
        <v>10</v>
      </c>
      <c r="K133" s="42" t="n">
        <v>10</v>
      </c>
      <c r="L133" s="42" t="n">
        <v>9.5</v>
      </c>
      <c r="M133" s="42" t="n">
        <v>10</v>
      </c>
      <c r="N133" s="42" t="n">
        <v>10</v>
      </c>
      <c r="O133" s="47" t="n">
        <v>10</v>
      </c>
      <c r="P133" s="47" t="n">
        <v>10</v>
      </c>
      <c r="Q133" s="47" t="n">
        <v>10</v>
      </c>
      <c r="R133" s="47" t="n">
        <v>10</v>
      </c>
      <c r="S133" s="42" t="n">
        <v>9.75582877712231</v>
      </c>
      <c r="T133" s="42" t="n">
        <v>10</v>
      </c>
      <c r="U133" s="42" t="n">
        <v>10</v>
      </c>
      <c r="V133" s="42" t="n">
        <v>10</v>
      </c>
      <c r="W133" s="42" t="n">
        <v>10</v>
      </c>
      <c r="X133" s="42" t="n">
        <v>10</v>
      </c>
      <c r="Y133" s="42" t="n">
        <v>10</v>
      </c>
      <c r="Z133" s="42" t="n">
        <v>10</v>
      </c>
      <c r="AA133" s="42" t="n">
        <v>10</v>
      </c>
      <c r="AB133" s="42" t="n">
        <v>10</v>
      </c>
      <c r="AC133" s="42" t="n">
        <v>10</v>
      </c>
      <c r="AD133" s="42" t="n">
        <v>10</v>
      </c>
      <c r="AE133" s="42" t="n">
        <v>10</v>
      </c>
      <c r="AF133" s="42" t="n">
        <v>10</v>
      </c>
      <c r="AG133" s="42" t="n">
        <v>10</v>
      </c>
      <c r="AH133" s="42" t="n">
        <v>10</v>
      </c>
      <c r="AI133" s="42" t="n">
        <v>10</v>
      </c>
      <c r="AJ133" s="42" t="n">
        <v>10</v>
      </c>
      <c r="AK133" s="42" t="n">
        <v>10</v>
      </c>
      <c r="AL133" s="42" t="n">
        <v>10</v>
      </c>
      <c r="AM133" s="47" t="n">
        <v>7.66666666666667</v>
      </c>
      <c r="AN133" s="47" t="n">
        <v>7.5</v>
      </c>
      <c r="AO133" s="47" t="n">
        <v>10</v>
      </c>
      <c r="AP133" s="47" t="n">
        <v>10</v>
      </c>
      <c r="AQ133" s="47" t="n">
        <v>10</v>
      </c>
      <c r="AR133" s="47" t="n">
        <v>10</v>
      </c>
      <c r="AS133" s="42" t="n">
        <v>9.03333333333334</v>
      </c>
      <c r="AT133" s="42" t="n">
        <v>10</v>
      </c>
      <c r="AU133" s="42" t="n">
        <v>10</v>
      </c>
      <c r="AV133" s="42" t="n">
        <v>10</v>
      </c>
      <c r="AW133" s="42" t="n">
        <v>10</v>
      </c>
      <c r="AX133" s="42" t="n">
        <v>10</v>
      </c>
      <c r="AY133" s="42" t="n">
        <v>10</v>
      </c>
      <c r="AZ133" s="42" t="n">
        <v>10</v>
      </c>
      <c r="BA133" s="71" t="n">
        <v>10</v>
      </c>
      <c r="BB133" s="43" t="n">
        <f aca="false">AVERAGE(Table278572[[#This Row],[RULE OF LAW]],Table278572[[#This Row],[SECURITY &amp; SAFETY]],Table278572[[#This Row],[PERSONAL FREEDOM (minus Security &amp;Safety and Rule of Law)]],Table278572[[#This Row],[PERSONAL FREEDOM (minus Security &amp;Safety and Rule of Law)]])</f>
        <v>9.07013942583181</v>
      </c>
      <c r="BC133" s="44" t="n">
        <v>6.73</v>
      </c>
      <c r="BD133" s="45" t="n">
        <f aca="false">AVERAGE(Table278572[[#This Row],[PERSONAL FREEDOM]:[ECONOMIC FREEDOM]])</f>
        <v>7.90006971291591</v>
      </c>
      <c r="BE133" s="61" t="n">
        <f aca="false">RANK(BF133,$BF$2:$BF$160)</f>
        <v>39</v>
      </c>
      <c r="BF133" s="72" t="n">
        <f aca="false">ROUND(BD133, 2)</f>
        <v>7.9</v>
      </c>
      <c r="BG133" s="73" t="n">
        <f aca="false">Table278572[[#This Row],[1 Rule of Law]]</f>
        <v>6.91139559287162</v>
      </c>
      <c r="BH133" s="73" t="n">
        <f aca="false">Table278572[[#This Row],[2 Security &amp; Safety]]</f>
        <v>9.75582877712231</v>
      </c>
      <c r="BI133" s="73" t="n">
        <f aca="false">AVERAGE(AS133,W133,AK133,BA133,Z133)</f>
        <v>9.80666666666667</v>
      </c>
    </row>
    <row r="134" customFormat="false" ht="15" hidden="false" customHeight="true" outlineLevel="0" collapsed="false">
      <c r="A134" s="41" t="s">
        <v>179</v>
      </c>
      <c r="B134" s="42" t="n">
        <v>5.55093041946218</v>
      </c>
      <c r="C134" s="42" t="n">
        <v>5.62363814794936</v>
      </c>
      <c r="D134" s="42" t="n">
        <v>5.01909831168353</v>
      </c>
      <c r="E134" s="42" t="n">
        <v>5.39788895969835</v>
      </c>
      <c r="F134" s="42" t="n">
        <v>0</v>
      </c>
      <c r="G134" s="42" t="n">
        <v>5</v>
      </c>
      <c r="H134" s="42" t="n">
        <v>10</v>
      </c>
      <c r="I134" s="42" t="n">
        <v>2.5</v>
      </c>
      <c r="J134" s="42" t="n">
        <v>9.94444645363104</v>
      </c>
      <c r="K134" s="42" t="n">
        <v>9.97037144193655</v>
      </c>
      <c r="L134" s="42" t="n">
        <v>7.48296357911352</v>
      </c>
      <c r="M134" s="42" t="n">
        <v>10</v>
      </c>
      <c r="N134" s="42" t="n">
        <v>7.5</v>
      </c>
      <c r="O134" s="47" t="n">
        <v>10</v>
      </c>
      <c r="P134" s="47" t="n">
        <v>10</v>
      </c>
      <c r="Q134" s="47" t="n">
        <v>10</v>
      </c>
      <c r="R134" s="47" t="n">
        <v>9.16666666666667</v>
      </c>
      <c r="S134" s="42" t="n">
        <v>5.54987674859339</v>
      </c>
      <c r="T134" s="42" t="n">
        <v>10</v>
      </c>
      <c r="U134" s="42" t="n">
        <v>10</v>
      </c>
      <c r="V134" s="42" t="n">
        <v>10</v>
      </c>
      <c r="W134" s="42" t="n">
        <v>10</v>
      </c>
      <c r="X134" s="42" t="n">
        <v>7.5</v>
      </c>
      <c r="Y134" s="42" t="n">
        <v>10</v>
      </c>
      <c r="Z134" s="42" t="n">
        <v>8.75</v>
      </c>
      <c r="AA134" s="42" t="n">
        <v>10</v>
      </c>
      <c r="AB134" s="42" t="n">
        <v>10</v>
      </c>
      <c r="AC134" s="42" t="n">
        <v>5</v>
      </c>
      <c r="AD134" s="42" t="n">
        <v>2.5</v>
      </c>
      <c r="AE134" s="42" t="n">
        <v>7.5</v>
      </c>
      <c r="AF134" s="42" t="n">
        <v>5</v>
      </c>
      <c r="AG134" s="42" t="n">
        <v>10</v>
      </c>
      <c r="AH134" s="42" t="n">
        <v>7.5</v>
      </c>
      <c r="AI134" s="42" t="n">
        <v>7.5</v>
      </c>
      <c r="AJ134" s="42" t="n">
        <v>8.33333333333333</v>
      </c>
      <c r="AK134" s="42" t="n">
        <v>8.33333333333333</v>
      </c>
      <c r="AL134" s="42" t="n">
        <v>8.14821512103461</v>
      </c>
      <c r="AM134" s="47" t="n">
        <v>6.66666666666667</v>
      </c>
      <c r="AN134" s="47" t="n">
        <v>5.75</v>
      </c>
      <c r="AO134" s="47" t="n">
        <v>10</v>
      </c>
      <c r="AP134" s="47" t="n">
        <v>10</v>
      </c>
      <c r="AQ134" s="47" t="n">
        <v>10</v>
      </c>
      <c r="AR134" s="47" t="n">
        <v>7.5</v>
      </c>
      <c r="AS134" s="42" t="n">
        <v>7.61297635754025</v>
      </c>
      <c r="AT134" s="42" t="n">
        <v>10</v>
      </c>
      <c r="AU134" s="42" t="n">
        <v>10</v>
      </c>
      <c r="AV134" s="42" t="n">
        <v>10</v>
      </c>
      <c r="AW134" s="42" t="n">
        <v>10</v>
      </c>
      <c r="AX134" s="42" t="n">
        <v>10</v>
      </c>
      <c r="AY134" s="42" t="n">
        <v>10</v>
      </c>
      <c r="AZ134" s="42" t="n">
        <v>10</v>
      </c>
      <c r="BA134" s="71" t="n">
        <v>10</v>
      </c>
      <c r="BB134" s="43" t="n">
        <f aca="false">AVERAGE(Table278572[[#This Row],[RULE OF LAW]],Table278572[[#This Row],[SECURITY &amp; SAFETY]],Table278572[[#This Row],[PERSONAL FREEDOM (minus Security &amp;Safety and Rule of Law)]],Table278572[[#This Row],[PERSONAL FREEDOM (minus Security &amp;Safety and Rule of Law)]])</f>
        <v>7.2065723961603</v>
      </c>
      <c r="BC134" s="44" t="n">
        <v>6.64</v>
      </c>
      <c r="BD134" s="45" t="n">
        <f aca="false">AVERAGE(Table278572[[#This Row],[PERSONAL FREEDOM]:[ECONOMIC FREEDOM]])</f>
        <v>6.92328619808015</v>
      </c>
      <c r="BE134" s="61" t="n">
        <f aca="false">RANK(BF134,$BF$2:$BF$160)</f>
        <v>74</v>
      </c>
      <c r="BF134" s="72" t="n">
        <f aca="false">ROUND(BD134, 2)</f>
        <v>6.92</v>
      </c>
      <c r="BG134" s="73" t="n">
        <f aca="false">Table278572[[#This Row],[1 Rule of Law]]</f>
        <v>5.39788895969835</v>
      </c>
      <c r="BH134" s="73" t="n">
        <f aca="false">Table278572[[#This Row],[2 Security &amp; Safety]]</f>
        <v>5.54987674859339</v>
      </c>
      <c r="BI134" s="73" t="n">
        <f aca="false">AVERAGE(AS134,W134,AK134,BA134,Z134)</f>
        <v>8.93926193817472</v>
      </c>
    </row>
    <row r="135" customFormat="false" ht="15" hidden="false" customHeight="true" outlineLevel="0" collapsed="false">
      <c r="A135" s="41" t="s">
        <v>180</v>
      </c>
      <c r="B135" s="42" t="n">
        <v>8.16016623336761</v>
      </c>
      <c r="C135" s="42" t="n">
        <v>6.41871348873873</v>
      </c>
      <c r="D135" s="42" t="n">
        <v>6.15126360366145</v>
      </c>
      <c r="E135" s="42" t="n">
        <v>6.91004777525593</v>
      </c>
      <c r="F135" s="42" t="n">
        <v>9.74957729389734</v>
      </c>
      <c r="G135" s="42" t="n">
        <v>0</v>
      </c>
      <c r="H135" s="42" t="n">
        <v>10</v>
      </c>
      <c r="I135" s="42" t="n">
        <v>10</v>
      </c>
      <c r="J135" s="42" t="n">
        <v>10</v>
      </c>
      <c r="K135" s="42" t="n">
        <v>10</v>
      </c>
      <c r="L135" s="42" t="n">
        <v>8</v>
      </c>
      <c r="M135" s="42" t="n">
        <v>10</v>
      </c>
      <c r="N135" s="42" t="n">
        <v>10</v>
      </c>
      <c r="O135" s="47" t="n">
        <v>5</v>
      </c>
      <c r="P135" s="47" t="n">
        <v>10</v>
      </c>
      <c r="Q135" s="47" t="n">
        <v>7.5</v>
      </c>
      <c r="R135" s="47" t="n">
        <v>9.16666666666667</v>
      </c>
      <c r="S135" s="42" t="n">
        <v>8.972081320188</v>
      </c>
      <c r="T135" s="42" t="n">
        <v>10</v>
      </c>
      <c r="U135" s="42" t="n">
        <v>10</v>
      </c>
      <c r="V135" s="42" t="n">
        <v>10</v>
      </c>
      <c r="W135" s="42" t="n">
        <v>10</v>
      </c>
      <c r="X135" s="42" t="n">
        <v>7.5</v>
      </c>
      <c r="Y135" s="42" t="n">
        <v>7.5</v>
      </c>
      <c r="Z135" s="42" t="n">
        <v>7.5</v>
      </c>
      <c r="AA135" s="42" t="n">
        <v>10</v>
      </c>
      <c r="AB135" s="42" t="n">
        <v>10</v>
      </c>
      <c r="AC135" s="42" t="n">
        <v>7.5</v>
      </c>
      <c r="AD135" s="42" t="n">
        <v>7.5</v>
      </c>
      <c r="AE135" s="42" t="n">
        <v>10</v>
      </c>
      <c r="AF135" s="42" t="n">
        <v>8.33333333333333</v>
      </c>
      <c r="AG135" s="42" t="n">
        <v>10</v>
      </c>
      <c r="AH135" s="42" t="n">
        <v>10</v>
      </c>
      <c r="AI135" s="42" t="n">
        <v>7.5</v>
      </c>
      <c r="AJ135" s="42" t="n">
        <v>9.16666666666667</v>
      </c>
      <c r="AK135" s="42" t="n">
        <v>9.375</v>
      </c>
      <c r="AL135" s="42" t="n">
        <v>10</v>
      </c>
      <c r="AM135" s="47" t="n">
        <v>8</v>
      </c>
      <c r="AN135" s="47" t="n">
        <v>6.5</v>
      </c>
      <c r="AO135" s="47" t="n">
        <v>7.5</v>
      </c>
      <c r="AP135" s="47" t="n">
        <v>10</v>
      </c>
      <c r="AQ135" s="47" t="n">
        <v>8.75</v>
      </c>
      <c r="AR135" s="47" t="n">
        <v>10</v>
      </c>
      <c r="AS135" s="42" t="n">
        <v>8.65</v>
      </c>
      <c r="AT135" s="42" t="n">
        <v>10</v>
      </c>
      <c r="AU135" s="42" t="n">
        <v>10</v>
      </c>
      <c r="AV135" s="42" t="n">
        <v>10</v>
      </c>
      <c r="AW135" s="42" t="n">
        <v>10</v>
      </c>
      <c r="AX135" s="42" t="n">
        <v>10</v>
      </c>
      <c r="AY135" s="42" t="n">
        <v>10</v>
      </c>
      <c r="AZ135" s="42" t="n">
        <v>10</v>
      </c>
      <c r="BA135" s="71" t="n">
        <v>10</v>
      </c>
      <c r="BB135" s="43" t="n">
        <f aca="false">AVERAGE(Table278572[[#This Row],[RULE OF LAW]],Table278572[[#This Row],[SECURITY &amp; SAFETY]],Table278572[[#This Row],[PERSONAL FREEDOM (minus Security &amp;Safety and Rule of Law)]],Table278572[[#This Row],[PERSONAL FREEDOM (minus Security &amp;Safety and Rule of Law)]])</f>
        <v>8.52303227386098</v>
      </c>
      <c r="BC135" s="44" t="n">
        <v>7.38</v>
      </c>
      <c r="BD135" s="45" t="n">
        <f aca="false">AVERAGE(Table278572[[#This Row],[PERSONAL FREEDOM]:[ECONOMIC FREEDOM]])</f>
        <v>7.95151613693049</v>
      </c>
      <c r="BE135" s="61" t="n">
        <f aca="false">RANK(BF135,$BF$2:$BF$160)</f>
        <v>36</v>
      </c>
      <c r="BF135" s="72" t="n">
        <f aca="false">ROUND(BD135, 2)</f>
        <v>7.95</v>
      </c>
      <c r="BG135" s="73" t="n">
        <f aca="false">Table278572[[#This Row],[1 Rule of Law]]</f>
        <v>6.91004777525593</v>
      </c>
      <c r="BH135" s="73" t="n">
        <f aca="false">Table278572[[#This Row],[2 Security &amp; Safety]]</f>
        <v>8.972081320188</v>
      </c>
      <c r="BI135" s="73" t="n">
        <f aca="false">AVERAGE(AS135,W135,AK135,BA135,Z135)</f>
        <v>9.105</v>
      </c>
    </row>
    <row r="136" customFormat="false" ht="15" hidden="false" customHeight="true" outlineLevel="0" collapsed="false">
      <c r="A136" s="41" t="s">
        <v>181</v>
      </c>
      <c r="B136" s="42" t="n">
        <v>3.28765035434524</v>
      </c>
      <c r="C136" s="42" t="n">
        <v>4.71222402657909</v>
      </c>
      <c r="D136" s="42" t="n">
        <v>4.52793948530373</v>
      </c>
      <c r="E136" s="42" t="n">
        <v>4.17593795540935</v>
      </c>
      <c r="F136" s="42" t="n">
        <v>8.88368055212611</v>
      </c>
      <c r="G136" s="42" t="n">
        <v>0</v>
      </c>
      <c r="H136" s="42" t="n">
        <v>10</v>
      </c>
      <c r="I136" s="42" t="n">
        <v>5</v>
      </c>
      <c r="J136" s="42" t="n">
        <v>9.95185595301141</v>
      </c>
      <c r="K136" s="42" t="n">
        <v>9.37412738914833</v>
      </c>
      <c r="L136" s="42" t="n">
        <v>6.86519666843195</v>
      </c>
      <c r="M136" s="42" t="n">
        <v>10</v>
      </c>
      <c r="N136" s="42" t="n">
        <v>10</v>
      </c>
      <c r="O136" s="47" t="n">
        <v>5</v>
      </c>
      <c r="P136" s="47" t="n">
        <v>5</v>
      </c>
      <c r="Q136" s="47" t="n">
        <v>5</v>
      </c>
      <c r="R136" s="47" t="n">
        <v>8.33333333333333</v>
      </c>
      <c r="S136" s="42" t="n">
        <v>8.0274035179638</v>
      </c>
      <c r="T136" s="42" t="n">
        <v>5</v>
      </c>
      <c r="U136" s="42" t="n">
        <v>5</v>
      </c>
      <c r="V136" s="42" t="n">
        <v>10</v>
      </c>
      <c r="W136" s="42" t="n">
        <v>6.66666666666667</v>
      </c>
      <c r="X136" s="42" t="n">
        <v>7.5</v>
      </c>
      <c r="Y136" s="42" t="n">
        <v>5</v>
      </c>
      <c r="Z136" s="42" t="n">
        <v>6.25</v>
      </c>
      <c r="AA136" s="42" t="n">
        <v>7.5</v>
      </c>
      <c r="AB136" s="42" t="n">
        <v>7.5</v>
      </c>
      <c r="AC136" s="42" t="n">
        <v>10</v>
      </c>
      <c r="AD136" s="42" t="n">
        <v>5</v>
      </c>
      <c r="AE136" s="42" t="n">
        <v>5</v>
      </c>
      <c r="AF136" s="42" t="n">
        <v>6.66666666666667</v>
      </c>
      <c r="AG136" s="42" t="n">
        <v>7.5</v>
      </c>
      <c r="AH136" s="42" t="n">
        <v>7.5</v>
      </c>
      <c r="AI136" s="42" t="n">
        <v>7.5</v>
      </c>
      <c r="AJ136" s="42" t="n">
        <v>7.5</v>
      </c>
      <c r="AK136" s="42" t="n">
        <v>7.29166666666667</v>
      </c>
      <c r="AL136" s="42" t="n">
        <v>10</v>
      </c>
      <c r="AM136" s="47" t="n">
        <v>2.33333333333333</v>
      </c>
      <c r="AN136" s="47" t="n">
        <v>1.75</v>
      </c>
      <c r="AO136" s="47" t="n">
        <v>10</v>
      </c>
      <c r="AP136" s="47" t="n">
        <v>7.5</v>
      </c>
      <c r="AQ136" s="47" t="n">
        <v>8.75</v>
      </c>
      <c r="AR136" s="47" t="n">
        <v>7.5</v>
      </c>
      <c r="AS136" s="42" t="n">
        <v>6.06666666666667</v>
      </c>
      <c r="AT136" s="42" t="n">
        <v>0</v>
      </c>
      <c r="AU136" s="42" t="n">
        <v>0</v>
      </c>
      <c r="AV136" s="42" t="n">
        <v>0</v>
      </c>
      <c r="AW136" s="42" t="n">
        <v>0</v>
      </c>
      <c r="AX136" s="42" t="n">
        <v>0</v>
      </c>
      <c r="AY136" s="42" t="n">
        <v>0</v>
      </c>
      <c r="AZ136" s="42" t="n">
        <v>0</v>
      </c>
      <c r="BA136" s="71" t="n">
        <v>0</v>
      </c>
      <c r="BB136" s="43" t="n">
        <f aca="false">AVERAGE(Table278572[[#This Row],[RULE OF LAW]],Table278572[[#This Row],[SECURITY &amp; SAFETY]],Table278572[[#This Row],[PERSONAL FREEDOM (minus Security &amp;Safety and Rule of Law)]],Table278572[[#This Row],[PERSONAL FREEDOM (minus Security &amp;Safety and Rule of Law)]])</f>
        <v>5.67833536834329</v>
      </c>
      <c r="BC136" s="44" t="n">
        <v>6.52</v>
      </c>
      <c r="BD136" s="45" t="n">
        <f aca="false">AVERAGE(Table278572[[#This Row],[PERSONAL FREEDOM]:[ECONOMIC FREEDOM]])</f>
        <v>6.09916768417164</v>
      </c>
      <c r="BE136" s="61" t="n">
        <f aca="false">RANK(BF136,$BF$2:$BF$160)</f>
        <v>130</v>
      </c>
      <c r="BF136" s="72" t="n">
        <f aca="false">ROUND(BD136, 2)</f>
        <v>6.1</v>
      </c>
      <c r="BG136" s="73" t="n">
        <f aca="false">Table278572[[#This Row],[1 Rule of Law]]</f>
        <v>4.17593795540935</v>
      </c>
      <c r="BH136" s="73" t="n">
        <f aca="false">Table278572[[#This Row],[2 Security &amp; Safety]]</f>
        <v>8.0274035179638</v>
      </c>
      <c r="BI136" s="73" t="n">
        <f aca="false">AVERAGE(AS136,W136,AK136,BA136,Z136)</f>
        <v>5.255</v>
      </c>
    </row>
    <row r="137" customFormat="false" ht="15" hidden="false" customHeight="true" outlineLevel="0" collapsed="false">
      <c r="A137" s="41" t="s">
        <v>211</v>
      </c>
      <c r="B137" s="42" t="s">
        <v>60</v>
      </c>
      <c r="C137" s="42" t="s">
        <v>60</v>
      </c>
      <c r="D137" s="42" t="s">
        <v>60</v>
      </c>
      <c r="E137" s="42" t="n">
        <v>4.87460554459826</v>
      </c>
      <c r="F137" s="42" t="n">
        <v>6.28788460531583</v>
      </c>
      <c r="G137" s="42" t="n">
        <v>10</v>
      </c>
      <c r="H137" s="42" t="n">
        <v>10</v>
      </c>
      <c r="I137" s="42" t="s">
        <v>60</v>
      </c>
      <c r="J137" s="42" t="n">
        <v>10</v>
      </c>
      <c r="K137" s="42" t="n">
        <v>10</v>
      </c>
      <c r="L137" s="42" t="n">
        <v>10</v>
      </c>
      <c r="M137" s="42" t="s">
        <v>60</v>
      </c>
      <c r="N137" s="42" t="s">
        <v>60</v>
      </c>
      <c r="O137" s="47" t="s">
        <v>60</v>
      </c>
      <c r="P137" s="47" t="s">
        <v>60</v>
      </c>
      <c r="Q137" s="47" t="s">
        <v>60</v>
      </c>
      <c r="R137" s="47" t="s">
        <v>60</v>
      </c>
      <c r="S137" s="42" t="n">
        <v>8.14394230265791</v>
      </c>
      <c r="T137" s="42" t="n">
        <v>10</v>
      </c>
      <c r="U137" s="42" t="n">
        <v>10</v>
      </c>
      <c r="V137" s="42" t="s">
        <v>60</v>
      </c>
      <c r="W137" s="42" t="n">
        <v>10</v>
      </c>
      <c r="X137" s="42" t="s">
        <v>60</v>
      </c>
      <c r="Y137" s="42" t="s">
        <v>60</v>
      </c>
      <c r="Z137" s="42" t="s">
        <v>60</v>
      </c>
      <c r="AA137" s="42" t="s">
        <v>60</v>
      </c>
      <c r="AB137" s="42" t="s">
        <v>60</v>
      </c>
      <c r="AC137" s="42" t="s">
        <v>60</v>
      </c>
      <c r="AD137" s="42" t="s">
        <v>60</v>
      </c>
      <c r="AE137" s="42" t="s">
        <v>60</v>
      </c>
      <c r="AF137" s="42" t="s">
        <v>60</v>
      </c>
      <c r="AG137" s="42" t="s">
        <v>60</v>
      </c>
      <c r="AH137" s="42" t="s">
        <v>60</v>
      </c>
      <c r="AI137" s="42" t="s">
        <v>60</v>
      </c>
      <c r="AJ137" s="42" t="s">
        <v>60</v>
      </c>
      <c r="AK137" s="42" t="s">
        <v>60</v>
      </c>
      <c r="AL137" s="42" t="n">
        <v>10</v>
      </c>
      <c r="AM137" s="47" t="n">
        <v>7.33333333333333</v>
      </c>
      <c r="AN137" s="47" t="n">
        <v>6.5</v>
      </c>
      <c r="AO137" s="47" t="s">
        <v>60</v>
      </c>
      <c r="AP137" s="47" t="s">
        <v>60</v>
      </c>
      <c r="AQ137" s="47" t="s">
        <v>60</v>
      </c>
      <c r="AR137" s="47" t="s">
        <v>60</v>
      </c>
      <c r="AS137" s="42" t="n">
        <v>7.94444444444444</v>
      </c>
      <c r="AT137" s="42" t="s">
        <v>60</v>
      </c>
      <c r="AU137" s="42" t="s">
        <v>60</v>
      </c>
      <c r="AV137" s="42" t="s">
        <v>60</v>
      </c>
      <c r="AW137" s="42" t="n">
        <v>10</v>
      </c>
      <c r="AX137" s="42" t="n">
        <v>10</v>
      </c>
      <c r="AY137" s="42" t="n">
        <v>10</v>
      </c>
      <c r="AZ137" s="42" t="s">
        <v>60</v>
      </c>
      <c r="BA137" s="71" t="n">
        <v>10</v>
      </c>
      <c r="BB137" s="43" t="n">
        <f aca="false">AVERAGE(Table278572[[#This Row],[RULE OF LAW]],Table278572[[#This Row],[SECURITY &amp; SAFETY]],Table278572[[#This Row],[PERSONAL FREEDOM (minus Security &amp;Safety and Rule of Law)]],Table278572[[#This Row],[PERSONAL FREEDOM (minus Security &amp;Safety and Rule of Law)]])</f>
        <v>7.91204436922145</v>
      </c>
      <c r="BC137" s="44" t="n">
        <v>6.73</v>
      </c>
      <c r="BD137" s="45" t="n">
        <f aca="false">AVERAGE(Table278572[[#This Row],[PERSONAL FREEDOM]:[ECONOMIC FREEDOM]])</f>
        <v>7.32102218461073</v>
      </c>
      <c r="BE137" s="61" t="n">
        <f aca="false">RANK(BF137,$BF$2:$BF$160)</f>
        <v>55</v>
      </c>
      <c r="BF137" s="72" t="n">
        <f aca="false">ROUND(BD137, 2)</f>
        <v>7.32</v>
      </c>
      <c r="BG137" s="73" t="n">
        <f aca="false">Table278572[[#This Row],[1 Rule of Law]]</f>
        <v>4.87460554459826</v>
      </c>
      <c r="BH137" s="73" t="n">
        <f aca="false">Table278572[[#This Row],[2 Security &amp; Safety]]</f>
        <v>8.14394230265791</v>
      </c>
      <c r="BI137" s="73" t="n">
        <f aca="false">AVERAGE(AS137,W137,AK137,BA137,Z137)</f>
        <v>9.31481481481482</v>
      </c>
    </row>
    <row r="138" customFormat="false" ht="15" hidden="false" customHeight="true" outlineLevel="0" collapsed="false">
      <c r="A138" s="41" t="s">
        <v>212</v>
      </c>
      <c r="B138" s="42" t="s">
        <v>60</v>
      </c>
      <c r="C138" s="42" t="s">
        <v>60</v>
      </c>
      <c r="D138" s="42" t="s">
        <v>60</v>
      </c>
      <c r="E138" s="42" t="n">
        <v>4.69903174305046</v>
      </c>
      <c r="F138" s="42" t="n">
        <v>3.02684998005276</v>
      </c>
      <c r="G138" s="42" t="n">
        <v>5</v>
      </c>
      <c r="H138" s="42" t="n">
        <v>10</v>
      </c>
      <c r="I138" s="42" t="n">
        <v>7.5</v>
      </c>
      <c r="J138" s="42" t="n">
        <v>10</v>
      </c>
      <c r="K138" s="42" t="n">
        <v>10</v>
      </c>
      <c r="L138" s="42" t="n">
        <v>8.5</v>
      </c>
      <c r="M138" s="42" t="n">
        <v>10</v>
      </c>
      <c r="N138" s="42" t="n">
        <v>10</v>
      </c>
      <c r="O138" s="47" t="n">
        <v>0</v>
      </c>
      <c r="P138" s="47" t="n">
        <v>5</v>
      </c>
      <c r="Q138" s="47" t="n">
        <v>2.5</v>
      </c>
      <c r="R138" s="47" t="n">
        <v>7.5</v>
      </c>
      <c r="S138" s="42" t="n">
        <v>6.34228332668425</v>
      </c>
      <c r="T138" s="42" t="n">
        <v>5</v>
      </c>
      <c r="U138" s="42" t="n">
        <v>5</v>
      </c>
      <c r="V138" s="42" t="n">
        <v>5</v>
      </c>
      <c r="W138" s="42" t="n">
        <v>5</v>
      </c>
      <c r="X138" s="42" t="s">
        <v>60</v>
      </c>
      <c r="Y138" s="42" t="s">
        <v>60</v>
      </c>
      <c r="Z138" s="42" t="s">
        <v>60</v>
      </c>
      <c r="AA138" s="42" t="s">
        <v>60</v>
      </c>
      <c r="AB138" s="42" t="s">
        <v>60</v>
      </c>
      <c r="AC138" s="42" t="s">
        <v>60</v>
      </c>
      <c r="AD138" s="42" t="s">
        <v>60</v>
      </c>
      <c r="AE138" s="42" t="s">
        <v>60</v>
      </c>
      <c r="AF138" s="42" t="s">
        <v>60</v>
      </c>
      <c r="AG138" s="42" t="s">
        <v>60</v>
      </c>
      <c r="AH138" s="42" t="s">
        <v>60</v>
      </c>
      <c r="AI138" s="42" t="s">
        <v>60</v>
      </c>
      <c r="AJ138" s="42" t="s">
        <v>60</v>
      </c>
      <c r="AK138" s="42" t="s">
        <v>60</v>
      </c>
      <c r="AL138" s="42" t="n">
        <v>10</v>
      </c>
      <c r="AM138" s="47" t="n">
        <v>1.66666666666667</v>
      </c>
      <c r="AN138" s="47" t="n">
        <v>3</v>
      </c>
      <c r="AO138" s="47" t="s">
        <v>60</v>
      </c>
      <c r="AP138" s="47" t="s">
        <v>60</v>
      </c>
      <c r="AQ138" s="47" t="s">
        <v>60</v>
      </c>
      <c r="AR138" s="47" t="s">
        <v>60</v>
      </c>
      <c r="AS138" s="42" t="n">
        <v>4.88888888888889</v>
      </c>
      <c r="AT138" s="42" t="n">
        <v>5</v>
      </c>
      <c r="AU138" s="42" t="n">
        <v>0</v>
      </c>
      <c r="AV138" s="42" t="n">
        <v>2.5</v>
      </c>
      <c r="AW138" s="42" t="n">
        <v>0</v>
      </c>
      <c r="AX138" s="42" t="n">
        <v>10</v>
      </c>
      <c r="AY138" s="42" t="n">
        <v>5</v>
      </c>
      <c r="AZ138" s="42" t="n">
        <v>5</v>
      </c>
      <c r="BA138" s="71" t="n">
        <v>4.16666666666667</v>
      </c>
      <c r="BB138" s="43" t="n">
        <f aca="false">AVERAGE(Table278572[[#This Row],[RULE OF LAW]],Table278572[[#This Row],[SECURITY &amp; SAFETY]],Table278572[[#This Row],[PERSONAL FREEDOM (minus Security &amp;Safety and Rule of Law)]],Table278572[[#This Row],[PERSONAL FREEDOM (minus Security &amp;Safety and Rule of Law)]])</f>
        <v>5.10292136002627</v>
      </c>
      <c r="BC138" s="44" t="n">
        <v>6.77</v>
      </c>
      <c r="BD138" s="45" t="n">
        <f aca="false">AVERAGE(Table278572[[#This Row],[PERSONAL FREEDOM]:[ECONOMIC FREEDOM]])</f>
        <v>5.93646068001314</v>
      </c>
      <c r="BE138" s="61" t="n">
        <f aca="false">RANK(BF138,$BF$2:$BF$160)</f>
        <v>134</v>
      </c>
      <c r="BF138" s="72" t="n">
        <f aca="false">ROUND(BD138, 2)</f>
        <v>5.94</v>
      </c>
      <c r="BG138" s="73" t="n">
        <f aca="false">Table278572[[#This Row],[1 Rule of Law]]</f>
        <v>4.69903174305046</v>
      </c>
      <c r="BH138" s="73" t="n">
        <f aca="false">Table278572[[#This Row],[2 Security &amp; Safety]]</f>
        <v>6.34228332668425</v>
      </c>
      <c r="BI138" s="73" t="n">
        <f aca="false">AVERAGE(AS138,W138,AK138,BA138,Z138)</f>
        <v>4.68518518518519</v>
      </c>
    </row>
    <row r="139" customFormat="false" ht="15" hidden="false" customHeight="true" outlineLevel="0" collapsed="false">
      <c r="A139" s="41" t="s">
        <v>182</v>
      </c>
      <c r="B139" s="42" t="n">
        <v>9.38993335415641</v>
      </c>
      <c r="C139" s="42" t="n">
        <v>8.10643281240256</v>
      </c>
      <c r="D139" s="42" t="n">
        <v>7.75427107409346</v>
      </c>
      <c r="E139" s="42" t="n">
        <v>8.41687908021748</v>
      </c>
      <c r="F139" s="42" t="n">
        <v>9.63333955953668</v>
      </c>
      <c r="G139" s="42" t="n">
        <v>10</v>
      </c>
      <c r="H139" s="42" t="n">
        <v>10</v>
      </c>
      <c r="I139" s="42" t="n">
        <v>10</v>
      </c>
      <c r="J139" s="42" t="n">
        <v>10</v>
      </c>
      <c r="K139" s="42" t="n">
        <v>9.87623902781631</v>
      </c>
      <c r="L139" s="42" t="n">
        <v>9.97524780556326</v>
      </c>
      <c r="M139" s="42" t="n">
        <v>10</v>
      </c>
      <c r="N139" s="42" t="n">
        <v>10</v>
      </c>
      <c r="O139" s="47" t="n">
        <v>10</v>
      </c>
      <c r="P139" s="47" t="n">
        <v>10</v>
      </c>
      <c r="Q139" s="47" t="n">
        <v>10</v>
      </c>
      <c r="R139" s="47" t="n">
        <v>10</v>
      </c>
      <c r="S139" s="42" t="n">
        <v>9.86952912169998</v>
      </c>
      <c r="T139" s="42" t="n">
        <v>10</v>
      </c>
      <c r="U139" s="42" t="n">
        <v>10</v>
      </c>
      <c r="V139" s="42" t="n">
        <v>10</v>
      </c>
      <c r="W139" s="42" t="n">
        <v>10</v>
      </c>
      <c r="X139" s="42" t="n">
        <v>10</v>
      </c>
      <c r="Y139" s="42" t="n">
        <v>10</v>
      </c>
      <c r="Z139" s="42" t="n">
        <v>10</v>
      </c>
      <c r="AA139" s="42" t="n">
        <v>10</v>
      </c>
      <c r="AB139" s="42" t="n">
        <v>10</v>
      </c>
      <c r="AC139" s="42" t="n">
        <v>10</v>
      </c>
      <c r="AD139" s="42" t="n">
        <v>10</v>
      </c>
      <c r="AE139" s="42" t="n">
        <v>10</v>
      </c>
      <c r="AF139" s="42" t="n">
        <v>10</v>
      </c>
      <c r="AG139" s="42" t="n">
        <v>10</v>
      </c>
      <c r="AH139" s="42" t="n">
        <v>10</v>
      </c>
      <c r="AI139" s="42" t="n">
        <v>10</v>
      </c>
      <c r="AJ139" s="42" t="n">
        <v>10</v>
      </c>
      <c r="AK139" s="42" t="n">
        <v>10</v>
      </c>
      <c r="AL139" s="42" t="n">
        <v>10</v>
      </c>
      <c r="AM139" s="47" t="n">
        <v>9.33333333333333</v>
      </c>
      <c r="AN139" s="47" t="n">
        <v>9</v>
      </c>
      <c r="AO139" s="47" t="n">
        <v>10</v>
      </c>
      <c r="AP139" s="47" t="n">
        <v>10</v>
      </c>
      <c r="AQ139" s="47" t="n">
        <v>10</v>
      </c>
      <c r="AR139" s="47" t="n">
        <v>10</v>
      </c>
      <c r="AS139" s="42" t="n">
        <v>9.66666666666667</v>
      </c>
      <c r="AT139" s="42" t="n">
        <v>10</v>
      </c>
      <c r="AU139" s="42" t="n">
        <v>10</v>
      </c>
      <c r="AV139" s="42" t="n">
        <v>10</v>
      </c>
      <c r="AW139" s="42" t="n">
        <v>10</v>
      </c>
      <c r="AX139" s="42" t="n">
        <v>10</v>
      </c>
      <c r="AY139" s="42" t="n">
        <v>10</v>
      </c>
      <c r="AZ139" s="42" t="n">
        <v>5</v>
      </c>
      <c r="BA139" s="71" t="n">
        <v>8.33333333333333</v>
      </c>
      <c r="BB139" s="43" t="n">
        <f aca="false">AVERAGE(Table278572[[#This Row],[RULE OF LAW]],Table278572[[#This Row],[SECURITY &amp; SAFETY]],Table278572[[#This Row],[PERSONAL FREEDOM (minus Security &amp;Safety and Rule of Law)]],Table278572[[#This Row],[PERSONAL FREEDOM (minus Security &amp;Safety and Rule of Law)]])</f>
        <v>9.37160205047936</v>
      </c>
      <c r="BC139" s="44" t="n">
        <v>7.46</v>
      </c>
      <c r="BD139" s="45" t="n">
        <f aca="false">AVERAGE(Table278572[[#This Row],[PERSONAL FREEDOM]:[ECONOMIC FREEDOM]])</f>
        <v>8.41580102523968</v>
      </c>
      <c r="BE139" s="61" t="n">
        <f aca="false">RANK(BF139,$BF$2:$BF$160)</f>
        <v>15</v>
      </c>
      <c r="BF139" s="72" t="n">
        <f aca="false">ROUND(BD139, 2)</f>
        <v>8.42</v>
      </c>
      <c r="BG139" s="73" t="n">
        <f aca="false">Table278572[[#This Row],[1 Rule of Law]]</f>
        <v>8.41687908021748</v>
      </c>
      <c r="BH139" s="73" t="n">
        <f aca="false">Table278572[[#This Row],[2 Security &amp; Safety]]</f>
        <v>9.86952912169998</v>
      </c>
      <c r="BI139" s="73" t="n">
        <f aca="false">AVERAGE(AS139,W139,AK139,BA139,Z139)</f>
        <v>9.6</v>
      </c>
    </row>
    <row r="140" customFormat="false" ht="15" hidden="false" customHeight="true" outlineLevel="0" collapsed="false">
      <c r="A140" s="41" t="s">
        <v>183</v>
      </c>
      <c r="B140" s="42" t="s">
        <v>60</v>
      </c>
      <c r="C140" s="42" t="s">
        <v>60</v>
      </c>
      <c r="D140" s="42" t="s">
        <v>60</v>
      </c>
      <c r="E140" s="42" t="n">
        <v>8.21951309957302</v>
      </c>
      <c r="F140" s="42" t="n">
        <v>9.70952585773725</v>
      </c>
      <c r="G140" s="42" t="n">
        <v>10</v>
      </c>
      <c r="H140" s="42" t="n">
        <v>10</v>
      </c>
      <c r="I140" s="42" t="n">
        <v>10</v>
      </c>
      <c r="J140" s="42" t="n">
        <v>10</v>
      </c>
      <c r="K140" s="42" t="n">
        <v>10</v>
      </c>
      <c r="L140" s="42" t="n">
        <v>10</v>
      </c>
      <c r="M140" s="42" t="n">
        <v>10</v>
      </c>
      <c r="N140" s="42" t="n">
        <v>10</v>
      </c>
      <c r="O140" s="47" t="n">
        <v>10</v>
      </c>
      <c r="P140" s="47" t="n">
        <v>5</v>
      </c>
      <c r="Q140" s="47" t="n">
        <v>7.5</v>
      </c>
      <c r="R140" s="47" t="n">
        <v>9.16666666666667</v>
      </c>
      <c r="S140" s="42" t="n">
        <v>9.62539750813464</v>
      </c>
      <c r="T140" s="42" t="n">
        <v>10</v>
      </c>
      <c r="U140" s="42" t="n">
        <v>10</v>
      </c>
      <c r="V140" s="42" t="n">
        <v>10</v>
      </c>
      <c r="W140" s="42" t="n">
        <v>10</v>
      </c>
      <c r="X140" s="42" t="n">
        <v>10</v>
      </c>
      <c r="Y140" s="42" t="n">
        <v>10</v>
      </c>
      <c r="Z140" s="42" t="n">
        <v>10</v>
      </c>
      <c r="AA140" s="42" t="n">
        <v>10</v>
      </c>
      <c r="AB140" s="42" t="n">
        <v>10</v>
      </c>
      <c r="AC140" s="42" t="n">
        <v>10</v>
      </c>
      <c r="AD140" s="42" t="n">
        <v>10</v>
      </c>
      <c r="AE140" s="42" t="n">
        <v>10</v>
      </c>
      <c r="AF140" s="42" t="n">
        <v>10</v>
      </c>
      <c r="AG140" s="42" t="n">
        <v>10</v>
      </c>
      <c r="AH140" s="42" t="n">
        <v>10</v>
      </c>
      <c r="AI140" s="42" t="n">
        <v>10</v>
      </c>
      <c r="AJ140" s="42" t="n">
        <v>10</v>
      </c>
      <c r="AK140" s="42" t="n">
        <v>10</v>
      </c>
      <c r="AL140" s="42" t="n">
        <v>10</v>
      </c>
      <c r="AM140" s="47" t="n">
        <v>8.66666666666667</v>
      </c>
      <c r="AN140" s="47" t="n">
        <v>9</v>
      </c>
      <c r="AO140" s="47" t="n">
        <v>10</v>
      </c>
      <c r="AP140" s="47" t="n">
        <v>10</v>
      </c>
      <c r="AQ140" s="47" t="n">
        <v>10</v>
      </c>
      <c r="AR140" s="47" t="n">
        <v>10</v>
      </c>
      <c r="AS140" s="42" t="n">
        <v>9.53333333333333</v>
      </c>
      <c r="AT140" s="42" t="n">
        <v>10</v>
      </c>
      <c r="AU140" s="42" t="n">
        <v>10</v>
      </c>
      <c r="AV140" s="42" t="n">
        <v>10</v>
      </c>
      <c r="AW140" s="42" t="n">
        <v>10</v>
      </c>
      <c r="AX140" s="42" t="n">
        <v>10</v>
      </c>
      <c r="AY140" s="42" t="n">
        <v>10</v>
      </c>
      <c r="AZ140" s="42" t="n">
        <v>10</v>
      </c>
      <c r="BA140" s="71" t="n">
        <v>10</v>
      </c>
      <c r="BB140" s="43" t="n">
        <f aca="false">AVERAGE(Table278572[[#This Row],[RULE OF LAW]],Table278572[[#This Row],[SECURITY &amp; SAFETY]],Table278572[[#This Row],[PERSONAL FREEDOM (minus Security &amp;Safety and Rule of Law)]],Table278572[[#This Row],[PERSONAL FREEDOM (minus Security &amp;Safety and Rule of Law)]])</f>
        <v>9.41456098526025</v>
      </c>
      <c r="BC140" s="44" t="n">
        <v>8.25</v>
      </c>
      <c r="BD140" s="45" t="n">
        <f aca="false">AVERAGE(Table278572[[#This Row],[PERSONAL FREEDOM]:[ECONOMIC FREEDOM]])</f>
        <v>8.83228049263012</v>
      </c>
      <c r="BE140" s="61" t="n">
        <f aca="false">RANK(BF140,$BF$2:$BF$160)</f>
        <v>2</v>
      </c>
      <c r="BF140" s="72" t="n">
        <f aca="false">ROUND(BD140, 2)</f>
        <v>8.83</v>
      </c>
      <c r="BG140" s="73" t="n">
        <f aca="false">Table278572[[#This Row],[1 Rule of Law]]</f>
        <v>8.21951309957302</v>
      </c>
      <c r="BH140" s="73" t="n">
        <f aca="false">Table278572[[#This Row],[2 Security &amp; Safety]]</f>
        <v>9.62539750813464</v>
      </c>
      <c r="BI140" s="73" t="n">
        <f aca="false">AVERAGE(AS140,W140,AK140,BA140,Z140)</f>
        <v>9.90666666666667</v>
      </c>
    </row>
    <row r="141" customFormat="false" ht="15" hidden="false" customHeight="true" outlineLevel="0" collapsed="false">
      <c r="A141" s="41" t="s">
        <v>184</v>
      </c>
      <c r="B141" s="42" t="s">
        <v>60</v>
      </c>
      <c r="C141" s="42" t="s">
        <v>60</v>
      </c>
      <c r="D141" s="42" t="s">
        <v>60</v>
      </c>
      <c r="E141" s="42" t="n">
        <v>3.07579971428903</v>
      </c>
      <c r="F141" s="42" t="n">
        <v>9.13991066681212</v>
      </c>
      <c r="G141" s="42" t="n">
        <v>0</v>
      </c>
      <c r="H141" s="42" t="n">
        <v>0</v>
      </c>
      <c r="I141" s="42" t="n">
        <v>0</v>
      </c>
      <c r="J141" s="42" t="n">
        <v>0</v>
      </c>
      <c r="K141" s="42" t="n">
        <v>0</v>
      </c>
      <c r="L141" s="42" t="n">
        <v>0</v>
      </c>
      <c r="M141" s="42" t="n">
        <v>10</v>
      </c>
      <c r="N141" s="42" t="n">
        <v>7.5</v>
      </c>
      <c r="O141" s="47" t="n">
        <v>0</v>
      </c>
      <c r="P141" s="47" t="n">
        <v>0</v>
      </c>
      <c r="Q141" s="47" t="n">
        <v>0</v>
      </c>
      <c r="R141" s="47" t="n">
        <v>5.83333333333333</v>
      </c>
      <c r="S141" s="42" t="n">
        <v>4.99108133338182</v>
      </c>
      <c r="T141" s="42" t="n">
        <v>0</v>
      </c>
      <c r="U141" s="42" t="n">
        <v>5</v>
      </c>
      <c r="V141" s="42" t="n">
        <v>0</v>
      </c>
      <c r="W141" s="42" t="n">
        <v>1.66666666666667</v>
      </c>
      <c r="X141" s="42" t="n">
        <v>10</v>
      </c>
      <c r="Y141" s="42" t="n">
        <v>7.5</v>
      </c>
      <c r="Z141" s="42" t="n">
        <v>8.75</v>
      </c>
      <c r="AA141" s="42" t="n">
        <v>7.5</v>
      </c>
      <c r="AB141" s="42" t="n">
        <v>2.5</v>
      </c>
      <c r="AC141" s="42" t="n">
        <v>2.5</v>
      </c>
      <c r="AD141" s="42" t="n">
        <v>2.5</v>
      </c>
      <c r="AE141" s="42" t="n">
        <v>7.5</v>
      </c>
      <c r="AF141" s="42" t="n">
        <v>4.16666666666667</v>
      </c>
      <c r="AG141" s="42" t="n">
        <v>5</v>
      </c>
      <c r="AH141" s="42" t="n">
        <v>2.5</v>
      </c>
      <c r="AI141" s="42" t="n">
        <v>10</v>
      </c>
      <c r="AJ141" s="42" t="n">
        <v>5.83333333333333</v>
      </c>
      <c r="AK141" s="42" t="n">
        <v>5</v>
      </c>
      <c r="AL141" s="42" t="n">
        <v>0</v>
      </c>
      <c r="AM141" s="47" t="n">
        <v>0.333333333333333</v>
      </c>
      <c r="AN141" s="47" t="n">
        <v>0.5</v>
      </c>
      <c r="AO141" s="47" t="n">
        <v>7.5</v>
      </c>
      <c r="AP141" s="47" t="n">
        <v>5</v>
      </c>
      <c r="AQ141" s="47" t="n">
        <v>6.25</v>
      </c>
      <c r="AR141" s="47" t="n">
        <v>7.5</v>
      </c>
      <c r="AS141" s="42" t="n">
        <v>2.91666666666667</v>
      </c>
      <c r="AT141" s="42" t="n">
        <v>0</v>
      </c>
      <c r="AU141" s="42" t="n">
        <v>0</v>
      </c>
      <c r="AV141" s="42" t="n">
        <v>0</v>
      </c>
      <c r="AW141" s="42" t="n">
        <v>0</v>
      </c>
      <c r="AX141" s="42" t="n">
        <v>0</v>
      </c>
      <c r="AY141" s="42" t="n">
        <v>0</v>
      </c>
      <c r="AZ141" s="42" t="n">
        <v>0</v>
      </c>
      <c r="BA141" s="71" t="n">
        <v>0</v>
      </c>
      <c r="BB141" s="43" t="n">
        <f aca="false">AVERAGE(Table278572[[#This Row],[RULE OF LAW]],Table278572[[#This Row],[SECURITY &amp; SAFETY]],Table278572[[#This Row],[PERSONAL FREEDOM (minus Security &amp;Safety and Rule of Law)]],Table278572[[#This Row],[PERSONAL FREEDOM (minus Security &amp;Safety and Rule of Law)]])</f>
        <v>3.85005359525104</v>
      </c>
      <c r="BC141" s="44" t="n">
        <v>5.59</v>
      </c>
      <c r="BD141" s="45" t="n">
        <f aca="false">AVERAGE(Table278572[[#This Row],[PERSONAL FREEDOM]:[ECONOMIC FREEDOM]])</f>
        <v>4.72002679762552</v>
      </c>
      <c r="BE141" s="61" t="n">
        <f aca="false">RANK(BF141,$BF$2:$BF$160)</f>
        <v>156</v>
      </c>
      <c r="BF141" s="72" t="n">
        <f aca="false">ROUND(BD141, 2)</f>
        <v>4.72</v>
      </c>
      <c r="BG141" s="73" t="n">
        <f aca="false">Table278572[[#This Row],[1 Rule of Law]]</f>
        <v>3.07579971428903</v>
      </c>
      <c r="BH141" s="73" t="n">
        <f aca="false">Table278572[[#This Row],[2 Security &amp; Safety]]</f>
        <v>4.99108133338182</v>
      </c>
      <c r="BI141" s="73" t="n">
        <f aca="false">AVERAGE(AS141,W141,AK141,BA141,Z141)</f>
        <v>3.66666666666667</v>
      </c>
    </row>
    <row r="142" customFormat="false" ht="15" hidden="false" customHeight="true" outlineLevel="0" collapsed="false">
      <c r="A142" s="41" t="s">
        <v>185</v>
      </c>
      <c r="B142" s="42" t="s">
        <v>60</v>
      </c>
      <c r="C142" s="42" t="s">
        <v>60</v>
      </c>
      <c r="D142" s="42" t="s">
        <v>60</v>
      </c>
      <c r="E142" s="42" t="n">
        <v>6.96294713781733</v>
      </c>
      <c r="F142" s="42" t="s">
        <v>60</v>
      </c>
      <c r="G142" s="42" t="n">
        <v>10</v>
      </c>
      <c r="H142" s="42" t="n">
        <v>10</v>
      </c>
      <c r="I142" s="42" t="n">
        <v>7.5</v>
      </c>
      <c r="J142" s="42" t="n">
        <v>10</v>
      </c>
      <c r="K142" s="42" t="n">
        <f aca="false">FALSE()</f>
        <v>0</v>
      </c>
      <c r="L142" s="42" t="n">
        <v>9.375</v>
      </c>
      <c r="M142" s="42" t="s">
        <v>60</v>
      </c>
      <c r="N142" s="42" t="s">
        <v>60</v>
      </c>
      <c r="O142" s="47" t="s">
        <v>60</v>
      </c>
      <c r="P142" s="47" t="s">
        <v>60</v>
      </c>
      <c r="Q142" s="47" t="s">
        <v>60</v>
      </c>
      <c r="R142" s="47" t="s">
        <v>60</v>
      </c>
      <c r="S142" s="42" t="n">
        <v>9.375</v>
      </c>
      <c r="T142" s="42" t="n">
        <v>10</v>
      </c>
      <c r="U142" s="42" t="n">
        <v>10</v>
      </c>
      <c r="V142" s="42" t="s">
        <v>60</v>
      </c>
      <c r="W142" s="42" t="n">
        <v>10</v>
      </c>
      <c r="X142" s="42" t="n">
        <v>10</v>
      </c>
      <c r="Y142" s="42" t="n">
        <v>7.5</v>
      </c>
      <c r="Z142" s="42" t="n">
        <v>8.75</v>
      </c>
      <c r="AA142" s="42" t="n">
        <v>10</v>
      </c>
      <c r="AB142" s="42" t="n">
        <v>10</v>
      </c>
      <c r="AC142" s="42" t="n">
        <v>7.5</v>
      </c>
      <c r="AD142" s="42" t="n">
        <v>7.5</v>
      </c>
      <c r="AE142" s="42" t="n">
        <v>7.5</v>
      </c>
      <c r="AF142" s="42" t="n">
        <v>7.5</v>
      </c>
      <c r="AG142" s="42" t="n">
        <v>10</v>
      </c>
      <c r="AH142" s="42" t="n">
        <v>10</v>
      </c>
      <c r="AI142" s="42" t="n">
        <v>10</v>
      </c>
      <c r="AJ142" s="42" t="n">
        <v>10</v>
      </c>
      <c r="AK142" s="42" t="n">
        <v>9.375</v>
      </c>
      <c r="AL142" s="42" t="n">
        <v>10</v>
      </c>
      <c r="AM142" s="47" t="n">
        <v>7</v>
      </c>
      <c r="AN142" s="47" t="n">
        <v>7.5</v>
      </c>
      <c r="AO142" s="47" t="n">
        <v>10</v>
      </c>
      <c r="AP142" s="47" t="n">
        <v>10</v>
      </c>
      <c r="AQ142" s="47" t="n">
        <v>10</v>
      </c>
      <c r="AR142" s="47" t="n">
        <v>10</v>
      </c>
      <c r="AS142" s="42" t="n">
        <v>8.9</v>
      </c>
      <c r="AT142" s="42" t="s">
        <v>60</v>
      </c>
      <c r="AU142" s="42" t="s">
        <v>60</v>
      </c>
      <c r="AV142" s="42" t="s">
        <v>60</v>
      </c>
      <c r="AW142" s="42" t="s">
        <v>60</v>
      </c>
      <c r="AX142" s="42" t="s">
        <v>60</v>
      </c>
      <c r="AY142" s="42" t="s">
        <v>60</v>
      </c>
      <c r="AZ142" s="42" t="s">
        <v>60</v>
      </c>
      <c r="BA142" s="71" t="s">
        <v>60</v>
      </c>
      <c r="BB142" s="43" t="n">
        <f aca="false">AVERAGE(Table278572[[#This Row],[RULE OF LAW]],Table278572[[#This Row],[SECURITY &amp; SAFETY]],Table278572[[#This Row],[PERSONAL FREEDOM (minus Security &amp;Safety and Rule of Law)]],Table278572[[#This Row],[PERSONAL FREEDOM (minus Security &amp;Safety and Rule of Law)]])</f>
        <v>8.71261178445433</v>
      </c>
      <c r="BC142" s="44" t="n">
        <v>7.65</v>
      </c>
      <c r="BD142" s="45" t="n">
        <f aca="false">AVERAGE(Table278572[[#This Row],[PERSONAL FREEDOM]:[ECONOMIC FREEDOM]])</f>
        <v>8.18130589222717</v>
      </c>
      <c r="BE142" s="61" t="n">
        <f aca="false">RANK(BF142,$BF$2:$BF$160)</f>
        <v>26</v>
      </c>
      <c r="BF142" s="72" t="n">
        <f aca="false">ROUND(BD142, 2)</f>
        <v>8.18</v>
      </c>
      <c r="BG142" s="73" t="n">
        <f aca="false">Table278572[[#This Row],[1 Rule of Law]]</f>
        <v>6.96294713781733</v>
      </c>
      <c r="BH142" s="73" t="n">
        <f aca="false">Table278572[[#This Row],[2 Security &amp; Safety]]</f>
        <v>9.375</v>
      </c>
      <c r="BI142" s="73" t="n">
        <f aca="false">AVERAGE(AS142,W142,AK142,BA142,Z142)</f>
        <v>9.25625</v>
      </c>
    </row>
    <row r="143" customFormat="false" ht="15" hidden="false" customHeight="true" outlineLevel="0" collapsed="false">
      <c r="A143" s="41" t="s">
        <v>213</v>
      </c>
      <c r="B143" s="42" t="s">
        <v>60</v>
      </c>
      <c r="C143" s="42" t="s">
        <v>60</v>
      </c>
      <c r="D143" s="42" t="s">
        <v>60</v>
      </c>
      <c r="E143" s="42" t="n">
        <v>3.65330075315349</v>
      </c>
      <c r="F143" s="42" t="n">
        <v>9.4151213676333</v>
      </c>
      <c r="G143" s="42" t="n">
        <v>10</v>
      </c>
      <c r="H143" s="42" t="n">
        <v>10</v>
      </c>
      <c r="I143" s="42" t="n">
        <v>2.5</v>
      </c>
      <c r="J143" s="42" t="n">
        <v>9.95981921862845</v>
      </c>
      <c r="K143" s="42" t="n">
        <v>9.95178306235415</v>
      </c>
      <c r="L143" s="42" t="n">
        <v>8.48232045619652</v>
      </c>
      <c r="M143" s="42" t="n">
        <v>10</v>
      </c>
      <c r="N143" s="42" t="n">
        <v>10</v>
      </c>
      <c r="O143" s="47" t="n">
        <v>5</v>
      </c>
      <c r="P143" s="47" t="n">
        <v>5</v>
      </c>
      <c r="Q143" s="47" t="n">
        <v>5</v>
      </c>
      <c r="R143" s="47" t="n">
        <v>8.33333333333333</v>
      </c>
      <c r="S143" s="42" t="n">
        <v>8.74359171905438</v>
      </c>
      <c r="T143" s="42" t="n">
        <v>5</v>
      </c>
      <c r="U143" s="42" t="n">
        <v>10</v>
      </c>
      <c r="V143" s="42" t="n">
        <v>10</v>
      </c>
      <c r="W143" s="42" t="n">
        <v>8.33333333333333</v>
      </c>
      <c r="X143" s="42" t="s">
        <v>60</v>
      </c>
      <c r="Y143" s="42" t="s">
        <v>60</v>
      </c>
      <c r="Z143" s="42" t="s">
        <v>60</v>
      </c>
      <c r="AA143" s="42" t="s">
        <v>60</v>
      </c>
      <c r="AB143" s="42" t="s">
        <v>60</v>
      </c>
      <c r="AC143" s="42" t="s">
        <v>60</v>
      </c>
      <c r="AD143" s="42" t="s">
        <v>60</v>
      </c>
      <c r="AE143" s="42" t="s">
        <v>60</v>
      </c>
      <c r="AF143" s="42" t="s">
        <v>60</v>
      </c>
      <c r="AG143" s="42" t="s">
        <v>60</v>
      </c>
      <c r="AH143" s="42" t="s">
        <v>60</v>
      </c>
      <c r="AI143" s="42" t="s">
        <v>60</v>
      </c>
      <c r="AJ143" s="42" t="s">
        <v>60</v>
      </c>
      <c r="AK143" s="42" t="s">
        <v>60</v>
      </c>
      <c r="AL143" s="42" t="n">
        <v>10</v>
      </c>
      <c r="AM143" s="47" t="n">
        <v>1.66666666666667</v>
      </c>
      <c r="AN143" s="47" t="n">
        <v>2</v>
      </c>
      <c r="AO143" s="47" t="s">
        <v>60</v>
      </c>
      <c r="AP143" s="47" t="s">
        <v>60</v>
      </c>
      <c r="AQ143" s="47" t="s">
        <v>60</v>
      </c>
      <c r="AR143" s="47" t="s">
        <v>60</v>
      </c>
      <c r="AS143" s="42" t="n">
        <v>4.55555555555556</v>
      </c>
      <c r="AT143" s="42" t="n">
        <v>10</v>
      </c>
      <c r="AU143" s="42" t="n">
        <v>10</v>
      </c>
      <c r="AV143" s="42" t="n">
        <v>10</v>
      </c>
      <c r="AW143" s="42" t="n">
        <v>10</v>
      </c>
      <c r="AX143" s="42" t="n">
        <v>10</v>
      </c>
      <c r="AY143" s="42" t="n">
        <v>10</v>
      </c>
      <c r="AZ143" s="42" t="n">
        <v>5</v>
      </c>
      <c r="BA143" s="71" t="n">
        <v>8.33333333333333</v>
      </c>
      <c r="BB143" s="43" t="n">
        <f aca="false">AVERAGE(Table278572[[#This Row],[RULE OF LAW]],Table278572[[#This Row],[SECURITY &amp; SAFETY]],Table278572[[#This Row],[PERSONAL FREEDOM (minus Security &amp;Safety and Rule of Law)]],Table278572[[#This Row],[PERSONAL FREEDOM (minus Security &amp;Safety and Rule of Law)]])</f>
        <v>6.63626015508901</v>
      </c>
      <c r="BC143" s="44" t="n">
        <v>6.97</v>
      </c>
      <c r="BD143" s="45" t="n">
        <f aca="false">AVERAGE(Table278572[[#This Row],[PERSONAL FREEDOM]:[ECONOMIC FREEDOM]])</f>
        <v>6.8031300775445</v>
      </c>
      <c r="BE143" s="61" t="n">
        <f aca="false">RANK(BF143,$BF$2:$BF$160)</f>
        <v>83</v>
      </c>
      <c r="BF143" s="72" t="n">
        <f aca="false">ROUND(BD143, 2)</f>
        <v>6.8</v>
      </c>
      <c r="BG143" s="73" t="n">
        <f aca="false">Table278572[[#This Row],[1 Rule of Law]]</f>
        <v>3.65330075315349</v>
      </c>
      <c r="BH143" s="73" t="n">
        <f aca="false">Table278572[[#This Row],[2 Security &amp; Safety]]</f>
        <v>8.74359171905438</v>
      </c>
      <c r="BI143" s="73" t="n">
        <f aca="false">AVERAGE(AS143,W143,AK143,BA143,Z143)</f>
        <v>7.07407407407407</v>
      </c>
    </row>
    <row r="144" customFormat="false" ht="15" hidden="false" customHeight="true" outlineLevel="0" collapsed="false">
      <c r="A144" s="41" t="s">
        <v>186</v>
      </c>
      <c r="B144" s="42" t="n">
        <v>4.56787672330404</v>
      </c>
      <c r="C144" s="42" t="n">
        <v>5.07409624272084</v>
      </c>
      <c r="D144" s="42" t="n">
        <v>3.74454475811316</v>
      </c>
      <c r="E144" s="42" t="n">
        <v>4.46217257471268</v>
      </c>
      <c r="F144" s="42" t="n">
        <v>6.72243537197788</v>
      </c>
      <c r="G144" s="42" t="n">
        <v>5</v>
      </c>
      <c r="H144" s="42" t="n">
        <v>10</v>
      </c>
      <c r="I144" s="42" t="n">
        <v>7.5</v>
      </c>
      <c r="J144" s="42" t="n">
        <v>9.97427120999277</v>
      </c>
      <c r="K144" s="42" t="n">
        <v>9.83404930445336</v>
      </c>
      <c r="L144" s="42" t="n">
        <v>8.46166410288923</v>
      </c>
      <c r="M144" s="42" t="n">
        <v>8.5</v>
      </c>
      <c r="N144" s="42" t="n">
        <v>7.5</v>
      </c>
      <c r="O144" s="47" t="n">
        <v>0</v>
      </c>
      <c r="P144" s="47" t="n">
        <v>0</v>
      </c>
      <c r="Q144" s="47" t="n">
        <v>0</v>
      </c>
      <c r="R144" s="47" t="n">
        <v>5.33333333333333</v>
      </c>
      <c r="S144" s="42" t="n">
        <v>6.83914426940014</v>
      </c>
      <c r="T144" s="42" t="n">
        <v>10</v>
      </c>
      <c r="U144" s="42" t="n">
        <v>10</v>
      </c>
      <c r="V144" s="42" t="n">
        <v>5</v>
      </c>
      <c r="W144" s="42" t="n">
        <v>8.33333333333333</v>
      </c>
      <c r="X144" s="42" t="n">
        <v>10</v>
      </c>
      <c r="Y144" s="42" t="n">
        <v>7.5</v>
      </c>
      <c r="Z144" s="42" t="n">
        <v>8.75</v>
      </c>
      <c r="AA144" s="42" t="n">
        <v>5</v>
      </c>
      <c r="AB144" s="42" t="n">
        <v>5</v>
      </c>
      <c r="AC144" s="42" t="n">
        <v>7.5</v>
      </c>
      <c r="AD144" s="42" t="n">
        <v>5</v>
      </c>
      <c r="AE144" s="42" t="n">
        <v>7.5</v>
      </c>
      <c r="AF144" s="42" t="n">
        <v>6.66666666666667</v>
      </c>
      <c r="AG144" s="42" t="n">
        <v>2.5</v>
      </c>
      <c r="AH144" s="42" t="n">
        <v>2.5</v>
      </c>
      <c r="AI144" s="42" t="n">
        <v>10</v>
      </c>
      <c r="AJ144" s="42" t="n">
        <v>5</v>
      </c>
      <c r="AK144" s="42" t="n">
        <v>5.41666666666667</v>
      </c>
      <c r="AL144" s="42" t="n">
        <v>10</v>
      </c>
      <c r="AM144" s="47" t="n">
        <v>4</v>
      </c>
      <c r="AN144" s="47" t="n">
        <v>4.75</v>
      </c>
      <c r="AO144" s="47" t="n">
        <v>7.5</v>
      </c>
      <c r="AP144" s="47" t="n">
        <v>7.5</v>
      </c>
      <c r="AQ144" s="47" t="n">
        <v>7.5</v>
      </c>
      <c r="AR144" s="47" t="n">
        <v>10</v>
      </c>
      <c r="AS144" s="42" t="n">
        <v>7.25</v>
      </c>
      <c r="AT144" s="42" t="n">
        <v>5</v>
      </c>
      <c r="AU144" s="42" t="n">
        <v>5</v>
      </c>
      <c r="AV144" s="42" t="n">
        <v>5</v>
      </c>
      <c r="AW144" s="42" t="n">
        <v>0</v>
      </c>
      <c r="AX144" s="42" t="n">
        <v>0</v>
      </c>
      <c r="AY144" s="42" t="n">
        <v>0</v>
      </c>
      <c r="AZ144" s="42" t="n">
        <v>10</v>
      </c>
      <c r="BA144" s="71" t="n">
        <v>5</v>
      </c>
      <c r="BB144" s="43" t="n">
        <f aca="false">AVERAGE(Table278572[[#This Row],[RULE OF LAW]],Table278572[[#This Row],[SECURITY &amp; SAFETY]],Table278572[[#This Row],[PERSONAL FREEDOM (minus Security &amp;Safety and Rule of Law)]],Table278572[[#This Row],[PERSONAL FREEDOM (minus Security &amp;Safety and Rule of Law)]])</f>
        <v>6.30032921102821</v>
      </c>
      <c r="BC144" s="44" t="n">
        <v>6.84</v>
      </c>
      <c r="BD144" s="45" t="n">
        <f aca="false">AVERAGE(Table278572[[#This Row],[PERSONAL FREEDOM]:[ECONOMIC FREEDOM]])</f>
        <v>6.5701646055141</v>
      </c>
      <c r="BE144" s="61" t="n">
        <f aca="false">RANK(BF144,$BF$2:$BF$160)</f>
        <v>99</v>
      </c>
      <c r="BF144" s="72" t="n">
        <f aca="false">ROUND(BD144, 2)</f>
        <v>6.57</v>
      </c>
      <c r="BG144" s="73" t="n">
        <f aca="false">Table278572[[#This Row],[1 Rule of Law]]</f>
        <v>4.46217257471268</v>
      </c>
      <c r="BH144" s="73" t="n">
        <f aca="false">Table278572[[#This Row],[2 Security &amp; Safety]]</f>
        <v>6.83914426940014</v>
      </c>
      <c r="BI144" s="73" t="n">
        <f aca="false">AVERAGE(AS144,W144,AK144,BA144,Z144)</f>
        <v>6.95</v>
      </c>
    </row>
    <row r="145" customFormat="false" ht="15" hidden="false" customHeight="true" outlineLevel="0" collapsed="false">
      <c r="A145" s="41" t="s">
        <v>187</v>
      </c>
      <c r="B145" s="42" t="n">
        <v>3.36727997063955</v>
      </c>
      <c r="C145" s="42" t="n">
        <v>4.6231215166001</v>
      </c>
      <c r="D145" s="42" t="n">
        <v>4.31924146383952</v>
      </c>
      <c r="E145" s="42" t="n">
        <v>4.10321431702639</v>
      </c>
      <c r="F145" s="42" t="n">
        <v>8.03826132624811</v>
      </c>
      <c r="G145" s="42" t="n">
        <v>5</v>
      </c>
      <c r="H145" s="42" t="n">
        <v>9.69977055136651</v>
      </c>
      <c r="I145" s="42" t="n">
        <v>5</v>
      </c>
      <c r="J145" s="42" t="n">
        <v>9.05501550594049</v>
      </c>
      <c r="K145" s="42" t="n">
        <v>8.07754716989768</v>
      </c>
      <c r="L145" s="42" t="n">
        <v>7.36646664544094</v>
      </c>
      <c r="M145" s="42" t="n">
        <v>10</v>
      </c>
      <c r="N145" s="42" t="n">
        <v>10</v>
      </c>
      <c r="O145" s="47" t="n">
        <v>5</v>
      </c>
      <c r="P145" s="47" t="n">
        <v>5</v>
      </c>
      <c r="Q145" s="47" t="n">
        <v>5</v>
      </c>
      <c r="R145" s="47" t="n">
        <v>8.33333333333333</v>
      </c>
      <c r="S145" s="42" t="n">
        <v>7.91268710167413</v>
      </c>
      <c r="T145" s="42" t="n">
        <v>10</v>
      </c>
      <c r="U145" s="42" t="n">
        <v>10</v>
      </c>
      <c r="V145" s="42" t="n">
        <v>10</v>
      </c>
      <c r="W145" s="42" t="n">
        <v>10</v>
      </c>
      <c r="X145" s="42" t="n">
        <v>7.5</v>
      </c>
      <c r="Y145" s="42" t="n">
        <v>7.5</v>
      </c>
      <c r="Z145" s="42" t="n">
        <v>7.5</v>
      </c>
      <c r="AA145" s="42" t="n">
        <v>7.5</v>
      </c>
      <c r="AB145" s="42" t="n">
        <v>7.5</v>
      </c>
      <c r="AC145" s="42" t="n">
        <v>7.5</v>
      </c>
      <c r="AD145" s="42" t="n">
        <v>7.5</v>
      </c>
      <c r="AE145" s="42" t="n">
        <v>7.5</v>
      </c>
      <c r="AF145" s="42" t="n">
        <v>7.5</v>
      </c>
      <c r="AG145" s="42" t="n">
        <v>10</v>
      </c>
      <c r="AH145" s="42" t="n">
        <v>7.5</v>
      </c>
      <c r="AI145" s="42" t="n">
        <v>7.5</v>
      </c>
      <c r="AJ145" s="42" t="n">
        <v>8.33333333333333</v>
      </c>
      <c r="AK145" s="42" t="n">
        <v>7.70833333333333</v>
      </c>
      <c r="AL145" s="42" t="n">
        <v>10</v>
      </c>
      <c r="AM145" s="47" t="n">
        <v>1</v>
      </c>
      <c r="AN145" s="47" t="n">
        <v>2.25</v>
      </c>
      <c r="AO145" s="47" t="n">
        <v>7.5</v>
      </c>
      <c r="AP145" s="47" t="n">
        <v>7.5</v>
      </c>
      <c r="AQ145" s="47" t="n">
        <v>7.5</v>
      </c>
      <c r="AR145" s="47" t="n">
        <v>5</v>
      </c>
      <c r="AS145" s="42" t="n">
        <v>5.15</v>
      </c>
      <c r="AT145" s="42" t="n">
        <v>10</v>
      </c>
      <c r="AU145" s="42" t="n">
        <v>5</v>
      </c>
      <c r="AV145" s="42" t="n">
        <v>7.5</v>
      </c>
      <c r="AW145" s="42" t="n">
        <v>10</v>
      </c>
      <c r="AX145" s="42" t="n">
        <v>10</v>
      </c>
      <c r="AY145" s="42" t="s">
        <v>60</v>
      </c>
      <c r="AZ145" s="42" t="n">
        <v>0</v>
      </c>
      <c r="BA145" s="71" t="n">
        <v>3.75</v>
      </c>
      <c r="BB145" s="43" t="n">
        <f aca="false">AVERAGE(Table278572[[#This Row],[RULE OF LAW]],Table278572[[#This Row],[SECURITY &amp; SAFETY]],Table278572[[#This Row],[PERSONAL FREEDOM (minus Security &amp;Safety and Rule of Law)]],Table278572[[#This Row],[PERSONAL FREEDOM (minus Security &amp;Safety and Rule of Law)]])</f>
        <v>6.41480868800846</v>
      </c>
      <c r="BC145" s="44" t="n">
        <v>6.56</v>
      </c>
      <c r="BD145" s="45" t="n">
        <f aca="false">AVERAGE(Table278572[[#This Row],[PERSONAL FREEDOM]:[ECONOMIC FREEDOM]])</f>
        <v>6.48740434400423</v>
      </c>
      <c r="BE145" s="61" t="n">
        <f aca="false">RANK(BF145,$BF$2:$BF$160)</f>
        <v>107</v>
      </c>
      <c r="BF145" s="72" t="n">
        <f aca="false">ROUND(BD145, 2)</f>
        <v>6.49</v>
      </c>
      <c r="BG145" s="73" t="n">
        <f aca="false">Table278572[[#This Row],[1 Rule of Law]]</f>
        <v>4.10321431702639</v>
      </c>
      <c r="BH145" s="73" t="n">
        <f aca="false">Table278572[[#This Row],[2 Security &amp; Safety]]</f>
        <v>7.91268710167413</v>
      </c>
      <c r="BI145" s="73" t="n">
        <f aca="false">AVERAGE(AS145,W145,AK145,BA145,Z145)</f>
        <v>6.82166666666667</v>
      </c>
    </row>
    <row r="146" customFormat="false" ht="15" hidden="false" customHeight="true" outlineLevel="0" collapsed="false">
      <c r="A146" s="41" t="s">
        <v>188</v>
      </c>
      <c r="B146" s="42" t="s">
        <v>60</v>
      </c>
      <c r="C146" s="42" t="s">
        <v>60</v>
      </c>
      <c r="D146" s="42" t="s">
        <v>60</v>
      </c>
      <c r="E146" s="42" t="n">
        <v>3.7886983351122</v>
      </c>
      <c r="F146" s="42" t="n">
        <v>6.23529414892025</v>
      </c>
      <c r="G146" s="42" t="n">
        <v>10</v>
      </c>
      <c r="H146" s="42" t="n">
        <v>10</v>
      </c>
      <c r="I146" s="42" t="n">
        <v>7.5</v>
      </c>
      <c r="J146" s="42" t="n">
        <v>10</v>
      </c>
      <c r="K146" s="42" t="n">
        <v>10</v>
      </c>
      <c r="L146" s="42" t="n">
        <v>9.5</v>
      </c>
      <c r="M146" s="42" t="n">
        <v>9.6</v>
      </c>
      <c r="N146" s="42" t="n">
        <v>10</v>
      </c>
      <c r="O146" s="47" t="n">
        <v>5</v>
      </c>
      <c r="P146" s="47" t="n">
        <v>5</v>
      </c>
      <c r="Q146" s="47" t="n">
        <v>5</v>
      </c>
      <c r="R146" s="47" t="n">
        <v>8.2</v>
      </c>
      <c r="S146" s="42" t="n">
        <v>7.97843138297342</v>
      </c>
      <c r="T146" s="42" t="n">
        <v>5</v>
      </c>
      <c r="U146" s="42" t="n">
        <v>0</v>
      </c>
      <c r="V146" s="42" t="n">
        <v>10</v>
      </c>
      <c r="W146" s="42" t="n">
        <v>5</v>
      </c>
      <c r="X146" s="42" t="n">
        <v>7.5</v>
      </c>
      <c r="Y146" s="42" t="n">
        <v>7.5</v>
      </c>
      <c r="Z146" s="42" t="n">
        <v>7.5</v>
      </c>
      <c r="AA146" s="42" t="n">
        <v>5</v>
      </c>
      <c r="AB146" s="42" t="n">
        <v>5</v>
      </c>
      <c r="AC146" s="42" t="n">
        <v>5</v>
      </c>
      <c r="AD146" s="42" t="n">
        <v>5</v>
      </c>
      <c r="AE146" s="42" t="n">
        <v>7.5</v>
      </c>
      <c r="AF146" s="42" t="n">
        <v>5.83333333333333</v>
      </c>
      <c r="AG146" s="42" t="n">
        <v>5</v>
      </c>
      <c r="AH146" s="42" t="n">
        <v>7.5</v>
      </c>
      <c r="AI146" s="42" t="n">
        <v>7.5</v>
      </c>
      <c r="AJ146" s="42" t="n">
        <v>6.66666666666667</v>
      </c>
      <c r="AK146" s="42" t="n">
        <v>5.625</v>
      </c>
      <c r="AL146" s="42" t="n">
        <v>10</v>
      </c>
      <c r="AM146" s="47" t="n">
        <v>3.66666666666667</v>
      </c>
      <c r="AN146" s="47" t="n">
        <v>4.25</v>
      </c>
      <c r="AO146" s="47" t="n">
        <v>7.5</v>
      </c>
      <c r="AP146" s="47" t="n">
        <v>7.5</v>
      </c>
      <c r="AQ146" s="47" t="n">
        <v>7.5</v>
      </c>
      <c r="AR146" s="47" t="n">
        <v>7.5</v>
      </c>
      <c r="AS146" s="42" t="n">
        <v>6.58333333333333</v>
      </c>
      <c r="AT146" s="42" t="n">
        <v>5</v>
      </c>
      <c r="AU146" s="42" t="n">
        <v>5</v>
      </c>
      <c r="AV146" s="42" t="n">
        <v>5</v>
      </c>
      <c r="AW146" s="42" t="n">
        <v>0</v>
      </c>
      <c r="AX146" s="42" t="n">
        <v>0</v>
      </c>
      <c r="AY146" s="42" t="n">
        <v>0</v>
      </c>
      <c r="AZ146" s="42" t="n">
        <v>5</v>
      </c>
      <c r="BA146" s="71" t="n">
        <v>3.33333333333333</v>
      </c>
      <c r="BB146" s="43" t="n">
        <f aca="false">AVERAGE(Table278572[[#This Row],[RULE OF LAW]],Table278572[[#This Row],[SECURITY &amp; SAFETY]],Table278572[[#This Row],[PERSONAL FREEDOM (minus Security &amp;Safety and Rule of Law)]],Table278572[[#This Row],[PERSONAL FREEDOM (minus Security &amp;Safety and Rule of Law)]])</f>
        <v>5.74594909618807</v>
      </c>
      <c r="BC146" s="44" t="n">
        <v>5.89</v>
      </c>
      <c r="BD146" s="45" t="n">
        <f aca="false">AVERAGE(Table278572[[#This Row],[PERSONAL FREEDOM]:[ECONOMIC FREEDOM]])</f>
        <v>5.81797454809404</v>
      </c>
      <c r="BE146" s="61" t="n">
        <f aca="false">RANK(BF146,$BF$2:$BF$160)</f>
        <v>136</v>
      </c>
      <c r="BF146" s="72" t="n">
        <f aca="false">ROUND(BD146, 2)</f>
        <v>5.82</v>
      </c>
      <c r="BG146" s="73" t="n">
        <f aca="false">Table278572[[#This Row],[1 Rule of Law]]</f>
        <v>3.7886983351122</v>
      </c>
      <c r="BH146" s="73" t="n">
        <f aca="false">Table278572[[#This Row],[2 Security &amp; Safety]]</f>
        <v>7.97843138297342</v>
      </c>
      <c r="BI146" s="73" t="n">
        <f aca="false">AVERAGE(AS146,W146,AK146,BA146,Z146)</f>
        <v>5.60833333333333</v>
      </c>
    </row>
    <row r="147" customFormat="false" ht="15" hidden="false" customHeight="true" outlineLevel="0" collapsed="false">
      <c r="A147" s="41" t="s">
        <v>189</v>
      </c>
      <c r="B147" s="42" t="s">
        <v>60</v>
      </c>
      <c r="C147" s="42" t="s">
        <v>60</v>
      </c>
      <c r="D147" s="42" t="s">
        <v>60</v>
      </c>
      <c r="E147" s="42" t="n">
        <v>4.92976886462568</v>
      </c>
      <c r="F147" s="42" t="n">
        <v>0</v>
      </c>
      <c r="G147" s="42" t="n">
        <v>10</v>
      </c>
      <c r="H147" s="42" t="n">
        <v>10</v>
      </c>
      <c r="I147" s="42" t="n">
        <v>7.5</v>
      </c>
      <c r="J147" s="42" t="n">
        <v>10</v>
      </c>
      <c r="K147" s="42" t="n">
        <v>10</v>
      </c>
      <c r="L147" s="42" t="n">
        <v>9.5</v>
      </c>
      <c r="M147" s="42" t="n">
        <v>10</v>
      </c>
      <c r="N147" s="42" t="n">
        <v>10</v>
      </c>
      <c r="O147" s="47" t="n">
        <v>5</v>
      </c>
      <c r="P147" s="47" t="n">
        <v>5</v>
      </c>
      <c r="Q147" s="47" t="n">
        <v>5</v>
      </c>
      <c r="R147" s="47" t="n">
        <v>8.33333333333333</v>
      </c>
      <c r="S147" s="42" t="n">
        <v>5.94444444444445</v>
      </c>
      <c r="T147" s="42" t="n">
        <v>10</v>
      </c>
      <c r="U147" s="42" t="n">
        <v>10</v>
      </c>
      <c r="V147" s="42" t="n">
        <v>10</v>
      </c>
      <c r="W147" s="42" t="n">
        <v>10</v>
      </c>
      <c r="X147" s="42" t="s">
        <v>60</v>
      </c>
      <c r="Y147" s="42" t="s">
        <v>60</v>
      </c>
      <c r="Z147" s="42" t="s">
        <v>60</v>
      </c>
      <c r="AA147" s="42" t="s">
        <v>60</v>
      </c>
      <c r="AB147" s="42" t="s">
        <v>60</v>
      </c>
      <c r="AC147" s="42" t="s">
        <v>60</v>
      </c>
      <c r="AD147" s="42" t="s">
        <v>60</v>
      </c>
      <c r="AE147" s="42" t="s">
        <v>60</v>
      </c>
      <c r="AF147" s="42" t="s">
        <v>60</v>
      </c>
      <c r="AG147" s="42" t="s">
        <v>60</v>
      </c>
      <c r="AH147" s="42" t="s">
        <v>60</v>
      </c>
      <c r="AI147" s="42" t="s">
        <v>60</v>
      </c>
      <c r="AJ147" s="42" t="s">
        <v>60</v>
      </c>
      <c r="AK147" s="42" t="s">
        <v>60</v>
      </c>
      <c r="AL147" s="42" t="n">
        <v>10</v>
      </c>
      <c r="AM147" s="47" t="n">
        <v>7.66666666666667</v>
      </c>
      <c r="AN147" s="47" t="n">
        <v>7</v>
      </c>
      <c r="AO147" s="47" t="s">
        <v>60</v>
      </c>
      <c r="AP147" s="47" t="s">
        <v>60</v>
      </c>
      <c r="AQ147" s="47" t="s">
        <v>60</v>
      </c>
      <c r="AR147" s="47" t="s">
        <v>60</v>
      </c>
      <c r="AS147" s="42" t="n">
        <v>8.22222222222222</v>
      </c>
      <c r="AT147" s="42" t="n">
        <v>10</v>
      </c>
      <c r="AU147" s="42" t="n">
        <v>10</v>
      </c>
      <c r="AV147" s="42" t="n">
        <v>10</v>
      </c>
      <c r="AW147" s="42" t="n">
        <v>0</v>
      </c>
      <c r="AX147" s="42" t="n">
        <v>0</v>
      </c>
      <c r="AY147" s="42" t="n">
        <v>0</v>
      </c>
      <c r="AZ147" s="42" t="n">
        <v>10</v>
      </c>
      <c r="BA147" s="71" t="n">
        <v>6.66666666666667</v>
      </c>
      <c r="BB147" s="43" t="n">
        <f aca="false">AVERAGE(Table278572[[#This Row],[RULE OF LAW]],Table278572[[#This Row],[SECURITY &amp; SAFETY]],Table278572[[#This Row],[PERSONAL FREEDOM (minus Security &amp;Safety and Rule of Law)]],Table278572[[#This Row],[PERSONAL FREEDOM (minus Security &amp;Safety and Rule of Law)]])</f>
        <v>6.86670147541568</v>
      </c>
      <c r="BC147" s="44" t="n">
        <v>6.77</v>
      </c>
      <c r="BD147" s="45" t="n">
        <f aca="false">AVERAGE(Table278572[[#This Row],[PERSONAL FREEDOM]:[ECONOMIC FREEDOM]])</f>
        <v>6.81835073770784</v>
      </c>
      <c r="BE147" s="61" t="n">
        <f aca="false">RANK(BF147,$BF$2:$BF$160)</f>
        <v>79</v>
      </c>
      <c r="BF147" s="72" t="n">
        <f aca="false">ROUND(BD147, 2)</f>
        <v>6.82</v>
      </c>
      <c r="BG147" s="73" t="n">
        <f aca="false">Table278572[[#This Row],[1 Rule of Law]]</f>
        <v>4.92976886462568</v>
      </c>
      <c r="BH147" s="73" t="n">
        <f aca="false">Table278572[[#This Row],[2 Security &amp; Safety]]</f>
        <v>5.94444444444445</v>
      </c>
      <c r="BI147" s="73" t="n">
        <f aca="false">AVERAGE(AS147,W147,AK147,BA147,Z147)</f>
        <v>8.2962962962963</v>
      </c>
    </row>
    <row r="148" customFormat="false" ht="15" hidden="false" customHeight="true" outlineLevel="0" collapsed="false">
      <c r="A148" s="41" t="s">
        <v>190</v>
      </c>
      <c r="B148" s="42" t="n">
        <v>4.09686169131747</v>
      </c>
      <c r="C148" s="42" t="n">
        <v>5.20595830028267</v>
      </c>
      <c r="D148" s="42" t="n">
        <v>4.92831380617784</v>
      </c>
      <c r="E148" s="42" t="n">
        <v>4.74371126592599</v>
      </c>
      <c r="F148" s="42" t="n">
        <v>8.77290578664971</v>
      </c>
      <c r="G148" s="42" t="n">
        <v>10</v>
      </c>
      <c r="H148" s="42" t="n">
        <v>10</v>
      </c>
      <c r="I148" s="42" t="n">
        <v>5</v>
      </c>
      <c r="J148" s="42" t="n">
        <v>8.69656681762242</v>
      </c>
      <c r="K148" s="42" t="n">
        <v>8.83600385573723</v>
      </c>
      <c r="L148" s="42" t="n">
        <v>8.50651413467193</v>
      </c>
      <c r="M148" s="42" t="n">
        <v>10</v>
      </c>
      <c r="N148" s="42" t="n">
        <v>7.5</v>
      </c>
      <c r="O148" s="47" t="n">
        <v>0</v>
      </c>
      <c r="P148" s="47" t="n">
        <v>0</v>
      </c>
      <c r="Q148" s="47" t="n">
        <v>0</v>
      </c>
      <c r="R148" s="47" t="n">
        <v>5.83333333333333</v>
      </c>
      <c r="S148" s="42" t="n">
        <v>7.70425108488499</v>
      </c>
      <c r="T148" s="42" t="n">
        <v>0</v>
      </c>
      <c r="U148" s="42" t="n">
        <v>10</v>
      </c>
      <c r="V148" s="42" t="n">
        <v>5</v>
      </c>
      <c r="W148" s="42" t="n">
        <v>5</v>
      </c>
      <c r="X148" s="42" t="n">
        <v>2.5</v>
      </c>
      <c r="Y148" s="42" t="n">
        <v>5</v>
      </c>
      <c r="Z148" s="42" t="n">
        <v>3.75</v>
      </c>
      <c r="AA148" s="42" t="n">
        <v>7.5</v>
      </c>
      <c r="AB148" s="42" t="n">
        <v>5</v>
      </c>
      <c r="AC148" s="42" t="n">
        <v>7.5</v>
      </c>
      <c r="AD148" s="42" t="n">
        <v>7.5</v>
      </c>
      <c r="AE148" s="42" t="n">
        <v>5</v>
      </c>
      <c r="AF148" s="42" t="n">
        <v>6.66666666666667</v>
      </c>
      <c r="AG148" s="42" t="n">
        <v>7.5</v>
      </c>
      <c r="AH148" s="42" t="n">
        <v>7.5</v>
      </c>
      <c r="AI148" s="42" t="n">
        <v>7.5</v>
      </c>
      <c r="AJ148" s="42" t="n">
        <v>7.5</v>
      </c>
      <c r="AK148" s="42" t="n">
        <v>6.66666666666667</v>
      </c>
      <c r="AL148" s="42" t="n">
        <v>10</v>
      </c>
      <c r="AM148" s="47" t="n">
        <v>4.66666666666667</v>
      </c>
      <c r="AN148" s="47" t="n">
        <v>6</v>
      </c>
      <c r="AO148" s="47" t="n">
        <v>10</v>
      </c>
      <c r="AP148" s="47" t="n">
        <v>7.5</v>
      </c>
      <c r="AQ148" s="47" t="n">
        <v>8.75</v>
      </c>
      <c r="AR148" s="47" t="n">
        <v>5</v>
      </c>
      <c r="AS148" s="42" t="n">
        <v>6.88333333333333</v>
      </c>
      <c r="AT148" s="42" t="n">
        <v>5</v>
      </c>
      <c r="AU148" s="42" t="n">
        <v>0</v>
      </c>
      <c r="AV148" s="42" t="n">
        <v>2.5</v>
      </c>
      <c r="AW148" s="42" t="n">
        <v>0</v>
      </c>
      <c r="AX148" s="42" t="n">
        <v>10</v>
      </c>
      <c r="AY148" s="42" t="n">
        <v>5</v>
      </c>
      <c r="AZ148" s="42" t="n">
        <v>10</v>
      </c>
      <c r="BA148" s="71" t="n">
        <v>5.83333333333333</v>
      </c>
      <c r="BB148" s="43" t="n">
        <f aca="false">AVERAGE(Table278572[[#This Row],[RULE OF LAW]],Table278572[[#This Row],[SECURITY &amp; SAFETY]],Table278572[[#This Row],[PERSONAL FREEDOM (minus Security &amp;Safety and Rule of Law)]],Table278572[[#This Row],[PERSONAL FREEDOM (minus Security &amp;Safety and Rule of Law)]])</f>
        <v>5.92532392103608</v>
      </c>
      <c r="BC148" s="44" t="n">
        <v>6.54</v>
      </c>
      <c r="BD148" s="45" t="n">
        <f aca="false">AVERAGE(Table278572[[#This Row],[PERSONAL FREEDOM]:[ECONOMIC FREEDOM]])</f>
        <v>6.23266196051804</v>
      </c>
      <c r="BE148" s="61" t="n">
        <f aca="false">RANK(BF148,$BF$2:$BF$160)</f>
        <v>123</v>
      </c>
      <c r="BF148" s="72" t="n">
        <f aca="false">ROUND(BD148, 2)</f>
        <v>6.23</v>
      </c>
      <c r="BG148" s="73" t="n">
        <f aca="false">Table278572[[#This Row],[1 Rule of Law]]</f>
        <v>4.74371126592599</v>
      </c>
      <c r="BH148" s="73" t="n">
        <f aca="false">Table278572[[#This Row],[2 Security &amp; Safety]]</f>
        <v>7.70425108488499</v>
      </c>
      <c r="BI148" s="73" t="n">
        <f aca="false">AVERAGE(AS148,W148,AK148,BA148,Z148)</f>
        <v>5.62666666666667</v>
      </c>
    </row>
    <row r="149" customFormat="false" ht="15" hidden="false" customHeight="true" outlineLevel="0" collapsed="false">
      <c r="A149" s="41" t="s">
        <v>191</v>
      </c>
      <c r="B149" s="42" t="n">
        <v>3.30183188562108</v>
      </c>
      <c r="C149" s="42" t="n">
        <v>4.94631319728298</v>
      </c>
      <c r="D149" s="42" t="n">
        <v>3.51364724522535</v>
      </c>
      <c r="E149" s="42" t="n">
        <v>3.9205974427098</v>
      </c>
      <c r="F149" s="42" t="n">
        <v>8.26054998707007</v>
      </c>
      <c r="G149" s="42" t="n">
        <v>10</v>
      </c>
      <c r="H149" s="42" t="n">
        <v>10</v>
      </c>
      <c r="I149" s="42" t="n">
        <v>5</v>
      </c>
      <c r="J149" s="42" t="n">
        <v>9.83318484150304</v>
      </c>
      <c r="K149" s="42" t="n">
        <v>9.78665219202757</v>
      </c>
      <c r="L149" s="42" t="n">
        <v>8.92396740670612</v>
      </c>
      <c r="M149" s="42" t="n">
        <v>10</v>
      </c>
      <c r="N149" s="42" t="n">
        <v>10</v>
      </c>
      <c r="O149" s="47" t="n">
        <v>10</v>
      </c>
      <c r="P149" s="47" t="n">
        <v>10</v>
      </c>
      <c r="Q149" s="47" t="n">
        <v>10</v>
      </c>
      <c r="R149" s="47" t="n">
        <v>10</v>
      </c>
      <c r="S149" s="42" t="n">
        <v>9.0615057979254</v>
      </c>
      <c r="T149" s="42" t="n">
        <v>10</v>
      </c>
      <c r="U149" s="42" t="n">
        <v>10</v>
      </c>
      <c r="V149" s="42" t="n">
        <v>10</v>
      </c>
      <c r="W149" s="42" t="n">
        <v>10</v>
      </c>
      <c r="X149" s="42" t="n">
        <v>5</v>
      </c>
      <c r="Y149" s="42" t="n">
        <v>5</v>
      </c>
      <c r="Z149" s="42" t="n">
        <v>5</v>
      </c>
      <c r="AA149" s="42" t="n">
        <v>7.5</v>
      </c>
      <c r="AB149" s="42" t="n">
        <v>7.5</v>
      </c>
      <c r="AC149" s="42" t="n">
        <v>5</v>
      </c>
      <c r="AD149" s="42" t="n">
        <v>7.5</v>
      </c>
      <c r="AE149" s="42" t="n">
        <v>5</v>
      </c>
      <c r="AF149" s="42" t="n">
        <v>5.83333333333333</v>
      </c>
      <c r="AG149" s="42" t="n">
        <v>7.5</v>
      </c>
      <c r="AH149" s="42" t="n">
        <v>7.5</v>
      </c>
      <c r="AI149" s="42" t="n">
        <v>7.5</v>
      </c>
      <c r="AJ149" s="42" t="n">
        <v>7.5</v>
      </c>
      <c r="AK149" s="42" t="n">
        <v>7.08333333333333</v>
      </c>
      <c r="AL149" s="42" t="n">
        <v>10</v>
      </c>
      <c r="AM149" s="47" t="n">
        <v>2</v>
      </c>
      <c r="AN149" s="47" t="n">
        <v>3.25</v>
      </c>
      <c r="AO149" s="47" t="n">
        <v>10</v>
      </c>
      <c r="AP149" s="47" t="n">
        <v>10</v>
      </c>
      <c r="AQ149" s="47" t="n">
        <v>10</v>
      </c>
      <c r="AR149" s="47" t="n">
        <v>5</v>
      </c>
      <c r="AS149" s="42" t="n">
        <v>6.05</v>
      </c>
      <c r="AT149" s="42" t="n">
        <v>10</v>
      </c>
      <c r="AU149" s="42" t="n">
        <v>10</v>
      </c>
      <c r="AV149" s="42" t="n">
        <v>10</v>
      </c>
      <c r="AW149" s="42" t="n">
        <v>10</v>
      </c>
      <c r="AX149" s="42" t="n">
        <v>10</v>
      </c>
      <c r="AY149" s="42" t="n">
        <v>10</v>
      </c>
      <c r="AZ149" s="42" t="n">
        <v>10</v>
      </c>
      <c r="BA149" s="71" t="n">
        <v>10</v>
      </c>
      <c r="BB149" s="43" t="n">
        <f aca="false">AVERAGE(Table278572[[#This Row],[RULE OF LAW]],Table278572[[#This Row],[SECURITY &amp; SAFETY]],Table278572[[#This Row],[PERSONAL FREEDOM (minus Security &amp;Safety and Rule of Law)]],Table278572[[#This Row],[PERSONAL FREEDOM (minus Security &amp;Safety and Rule of Law)]])</f>
        <v>7.05885914349213</v>
      </c>
      <c r="BC149" s="44" t="n">
        <v>6.86</v>
      </c>
      <c r="BD149" s="45" t="n">
        <f aca="false">AVERAGE(Table278572[[#This Row],[PERSONAL FREEDOM]:[ECONOMIC FREEDOM]])</f>
        <v>6.95942957174607</v>
      </c>
      <c r="BE149" s="61" t="n">
        <f aca="false">RANK(BF149,$BF$2:$BF$160)</f>
        <v>73</v>
      </c>
      <c r="BF149" s="72" t="n">
        <f aca="false">ROUND(BD149, 2)</f>
        <v>6.96</v>
      </c>
      <c r="BG149" s="73" t="n">
        <f aca="false">Table278572[[#This Row],[1 Rule of Law]]</f>
        <v>3.9205974427098</v>
      </c>
      <c r="BH149" s="73" t="n">
        <f aca="false">Table278572[[#This Row],[2 Security &amp; Safety]]</f>
        <v>9.0615057979254</v>
      </c>
      <c r="BI149" s="73" t="n">
        <f aca="false">AVERAGE(AS149,W149,AK149,BA149,Z149)</f>
        <v>7.62666666666667</v>
      </c>
    </row>
    <row r="150" customFormat="false" ht="15" hidden="false" customHeight="true" outlineLevel="0" collapsed="false">
      <c r="A150" s="41" t="s">
        <v>192</v>
      </c>
      <c r="B150" s="42" t="n">
        <v>2.28487688223759</v>
      </c>
      <c r="C150" s="42" t="n">
        <v>4.77229179639878</v>
      </c>
      <c r="D150" s="42" t="n">
        <v>3.39061822134027</v>
      </c>
      <c r="E150" s="42" t="n">
        <v>3.48259563332554</v>
      </c>
      <c r="F150" s="42" t="n">
        <v>5.79012331681924</v>
      </c>
      <c r="G150" s="42" t="n">
        <v>5</v>
      </c>
      <c r="H150" s="42" t="n">
        <v>2.37751843284108</v>
      </c>
      <c r="I150" s="42" t="n">
        <v>5</v>
      </c>
      <c r="J150" s="42" t="n">
        <v>10</v>
      </c>
      <c r="K150" s="42" t="n">
        <v>10</v>
      </c>
      <c r="L150" s="42" t="n">
        <v>6.47550368656822</v>
      </c>
      <c r="M150" s="42" t="n">
        <v>9.9</v>
      </c>
      <c r="N150" s="42" t="n">
        <v>7.5</v>
      </c>
      <c r="O150" s="47" t="n">
        <v>5</v>
      </c>
      <c r="P150" s="47" t="n">
        <v>5</v>
      </c>
      <c r="Q150" s="47" t="n">
        <v>5</v>
      </c>
      <c r="R150" s="47" t="n">
        <v>7.46666666666667</v>
      </c>
      <c r="S150" s="42" t="n">
        <v>6.57743122335137</v>
      </c>
      <c r="T150" s="42" t="n">
        <v>10</v>
      </c>
      <c r="U150" s="42" t="n">
        <v>10</v>
      </c>
      <c r="V150" s="42" t="n">
        <v>5</v>
      </c>
      <c r="W150" s="42" t="n">
        <v>8.33333333333333</v>
      </c>
      <c r="X150" s="42" t="n">
        <v>7.5</v>
      </c>
      <c r="Y150" s="42" t="n">
        <v>5</v>
      </c>
      <c r="Z150" s="42" t="n">
        <v>6.25</v>
      </c>
      <c r="AA150" s="42" t="n">
        <v>5</v>
      </c>
      <c r="AB150" s="42" t="n">
        <v>5</v>
      </c>
      <c r="AC150" s="42" t="n">
        <v>5</v>
      </c>
      <c r="AD150" s="42" t="n">
        <v>5</v>
      </c>
      <c r="AE150" s="42" t="n">
        <v>7.5</v>
      </c>
      <c r="AF150" s="42" t="n">
        <v>5.83333333333333</v>
      </c>
      <c r="AG150" s="42" t="n">
        <v>5</v>
      </c>
      <c r="AH150" s="42" t="n">
        <v>7.5</v>
      </c>
      <c r="AI150" s="42" t="n">
        <v>10</v>
      </c>
      <c r="AJ150" s="42" t="n">
        <v>7.5</v>
      </c>
      <c r="AK150" s="42" t="n">
        <v>5.83333333333333</v>
      </c>
      <c r="AL150" s="42" t="n">
        <v>10</v>
      </c>
      <c r="AM150" s="47" t="n">
        <v>3.66666666666667</v>
      </c>
      <c r="AN150" s="47" t="n">
        <v>4.25</v>
      </c>
      <c r="AO150" s="47" t="n">
        <v>10</v>
      </c>
      <c r="AP150" s="47" t="n">
        <v>7.5</v>
      </c>
      <c r="AQ150" s="47" t="n">
        <v>8.75</v>
      </c>
      <c r="AR150" s="47" t="n">
        <v>7.5</v>
      </c>
      <c r="AS150" s="42" t="n">
        <v>6.83333333333333</v>
      </c>
      <c r="AT150" s="42" t="n">
        <v>5</v>
      </c>
      <c r="AU150" s="42" t="n">
        <v>5</v>
      </c>
      <c r="AV150" s="42" t="n">
        <v>5</v>
      </c>
      <c r="AW150" s="42" t="n">
        <v>0</v>
      </c>
      <c r="AX150" s="42" t="n">
        <v>0</v>
      </c>
      <c r="AY150" s="42" t="n">
        <v>0</v>
      </c>
      <c r="AZ150" s="42" t="n">
        <v>10</v>
      </c>
      <c r="BA150" s="71" t="n">
        <v>5</v>
      </c>
      <c r="BB150" s="43" t="n">
        <f aca="false">AVERAGE(Table278572[[#This Row],[RULE OF LAW]],Table278572[[#This Row],[SECURITY &amp; SAFETY]],Table278572[[#This Row],[PERSONAL FREEDOM (minus Security &amp;Safety and Rule of Law)]],Table278572[[#This Row],[PERSONAL FREEDOM (minus Security &amp;Safety and Rule of Law)]])</f>
        <v>5.74000671416923</v>
      </c>
      <c r="BC150" s="44" t="n">
        <v>7.34</v>
      </c>
      <c r="BD150" s="45" t="n">
        <f aca="false">AVERAGE(Table278572[[#This Row],[PERSONAL FREEDOM]:[ECONOMIC FREEDOM]])</f>
        <v>6.54000335708462</v>
      </c>
      <c r="BE150" s="61" t="n">
        <f aca="false">RANK(BF150,$BF$2:$BF$160)</f>
        <v>100</v>
      </c>
      <c r="BF150" s="72" t="n">
        <f aca="false">ROUND(BD150, 2)</f>
        <v>6.54</v>
      </c>
      <c r="BG150" s="73" t="n">
        <f aca="false">Table278572[[#This Row],[1 Rule of Law]]</f>
        <v>3.48259563332554</v>
      </c>
      <c r="BH150" s="73" t="n">
        <f aca="false">Table278572[[#This Row],[2 Security &amp; Safety]]</f>
        <v>6.57743122335137</v>
      </c>
      <c r="BI150" s="73" t="n">
        <f aca="false">AVERAGE(AS150,W150,AK150,BA150,Z150)</f>
        <v>6.45</v>
      </c>
    </row>
    <row r="151" customFormat="false" ht="15" hidden="false" customHeight="true" outlineLevel="0" collapsed="false">
      <c r="A151" s="41" t="s">
        <v>193</v>
      </c>
      <c r="B151" s="42" t="n">
        <v>5.05789560748563</v>
      </c>
      <c r="C151" s="42" t="n">
        <v>4.87582842938764</v>
      </c>
      <c r="D151" s="42" t="n">
        <v>3.63962068169035</v>
      </c>
      <c r="E151" s="42" t="n">
        <v>4.5244482395212</v>
      </c>
      <c r="F151" s="42" t="n">
        <v>8.27318957433862</v>
      </c>
      <c r="G151" s="42" t="n">
        <v>10</v>
      </c>
      <c r="H151" s="42" t="n">
        <v>0</v>
      </c>
      <c r="I151" s="42" t="n">
        <v>0</v>
      </c>
      <c r="J151" s="42" t="n">
        <v>0</v>
      </c>
      <c r="K151" s="42" t="n">
        <v>4.62997295146474</v>
      </c>
      <c r="L151" s="42" t="n">
        <v>2.92599459029295</v>
      </c>
      <c r="M151" s="42" t="n">
        <v>10</v>
      </c>
      <c r="N151" s="42" t="n">
        <v>7.5</v>
      </c>
      <c r="O151" s="47" t="n">
        <v>10</v>
      </c>
      <c r="P151" s="47" t="n">
        <v>10</v>
      </c>
      <c r="Q151" s="47" t="n">
        <v>10</v>
      </c>
      <c r="R151" s="47" t="n">
        <v>9.16666666666667</v>
      </c>
      <c r="S151" s="42" t="n">
        <v>6.78861694376608</v>
      </c>
      <c r="T151" s="42" t="n">
        <v>10</v>
      </c>
      <c r="U151" s="42" t="n">
        <v>10</v>
      </c>
      <c r="V151" s="42" t="n">
        <v>10</v>
      </c>
      <c r="W151" s="42" t="n">
        <v>10</v>
      </c>
      <c r="X151" s="42" t="n">
        <v>7.5</v>
      </c>
      <c r="Y151" s="42" t="n">
        <v>7.5</v>
      </c>
      <c r="Z151" s="42" t="n">
        <v>7.5</v>
      </c>
      <c r="AA151" s="42" t="n">
        <v>7.5</v>
      </c>
      <c r="AB151" s="42" t="n">
        <v>7.5</v>
      </c>
      <c r="AC151" s="42" t="n">
        <v>5</v>
      </c>
      <c r="AD151" s="42" t="n">
        <v>7.5</v>
      </c>
      <c r="AE151" s="42" t="n">
        <v>7.5</v>
      </c>
      <c r="AF151" s="42" t="n">
        <v>6.66666666666667</v>
      </c>
      <c r="AG151" s="42" t="n">
        <v>5</v>
      </c>
      <c r="AH151" s="42" t="n">
        <v>7.5</v>
      </c>
      <c r="AI151" s="42" t="n">
        <v>7.5</v>
      </c>
      <c r="AJ151" s="42" t="n">
        <v>6.66666666666667</v>
      </c>
      <c r="AK151" s="42" t="n">
        <v>7.08333333333333</v>
      </c>
      <c r="AL151" s="42" t="n">
        <v>0</v>
      </c>
      <c r="AM151" s="47" t="n">
        <v>5.33333333333333</v>
      </c>
      <c r="AN151" s="47" t="n">
        <v>3.5</v>
      </c>
      <c r="AO151" s="47" t="n">
        <v>10</v>
      </c>
      <c r="AP151" s="47" t="n">
        <v>5</v>
      </c>
      <c r="AQ151" s="47" t="n">
        <v>7.5</v>
      </c>
      <c r="AR151" s="47" t="n">
        <v>10</v>
      </c>
      <c r="AS151" s="42" t="n">
        <v>5.26666666666667</v>
      </c>
      <c r="AT151" s="42" t="n">
        <v>10</v>
      </c>
      <c r="AU151" s="42" t="n">
        <v>10</v>
      </c>
      <c r="AV151" s="42" t="n">
        <v>10</v>
      </c>
      <c r="AW151" s="42" t="n">
        <v>10</v>
      </c>
      <c r="AX151" s="42" t="n">
        <v>10</v>
      </c>
      <c r="AY151" s="42" t="n">
        <v>10</v>
      </c>
      <c r="AZ151" s="42" t="n">
        <v>10</v>
      </c>
      <c r="BA151" s="71" t="n">
        <v>10</v>
      </c>
      <c r="BB151" s="43" t="n">
        <f aca="false">AVERAGE(Table278572[[#This Row],[RULE OF LAW]],Table278572[[#This Row],[SECURITY &amp; SAFETY]],Table278572[[#This Row],[PERSONAL FREEDOM (minus Security &amp;Safety and Rule of Law)]],Table278572[[#This Row],[PERSONAL FREEDOM (minus Security &amp;Safety and Rule of Law)]])</f>
        <v>6.81326629582182</v>
      </c>
      <c r="BC151" s="44" t="n">
        <v>6</v>
      </c>
      <c r="BD151" s="45" t="n">
        <f aca="false">AVERAGE(Table278572[[#This Row],[PERSONAL FREEDOM]:[ECONOMIC FREEDOM]])</f>
        <v>6.40663314791091</v>
      </c>
      <c r="BE151" s="61" t="n">
        <f aca="false">RANK(BF151,$BF$2:$BF$160)</f>
        <v>111</v>
      </c>
      <c r="BF151" s="72" t="n">
        <f aca="false">ROUND(BD151, 2)</f>
        <v>6.41</v>
      </c>
      <c r="BG151" s="73" t="n">
        <f aca="false">Table278572[[#This Row],[1 Rule of Law]]</f>
        <v>4.5244482395212</v>
      </c>
      <c r="BH151" s="73" t="n">
        <f aca="false">Table278572[[#This Row],[2 Security &amp; Safety]]</f>
        <v>6.78861694376608</v>
      </c>
      <c r="BI151" s="73" t="n">
        <f aca="false">AVERAGE(AS151,W151,AK151,BA151,Z151)</f>
        <v>7.97</v>
      </c>
    </row>
    <row r="152" customFormat="false" ht="15" hidden="false" customHeight="true" outlineLevel="0" collapsed="false">
      <c r="A152" s="41" t="s">
        <v>194</v>
      </c>
      <c r="B152" s="42" t="n">
        <v>5.8583812850742</v>
      </c>
      <c r="C152" s="42" t="n">
        <v>6.27673332048958</v>
      </c>
      <c r="D152" s="42" t="n">
        <v>7.68740435977824</v>
      </c>
      <c r="E152" s="42" t="n">
        <v>6.60750632178067</v>
      </c>
      <c r="F152" s="42" t="n">
        <v>9.75453291003342</v>
      </c>
      <c r="G152" s="42" t="n">
        <v>10</v>
      </c>
      <c r="H152" s="42" t="n">
        <v>10</v>
      </c>
      <c r="I152" s="42" t="n">
        <v>10</v>
      </c>
      <c r="J152" s="42" t="n">
        <v>9.96331408386628</v>
      </c>
      <c r="K152" s="42" t="n">
        <v>10</v>
      </c>
      <c r="L152" s="42" t="n">
        <v>9.99266281677326</v>
      </c>
      <c r="M152" s="42" t="n">
        <v>10</v>
      </c>
      <c r="N152" s="42" t="n">
        <v>7.5</v>
      </c>
      <c r="O152" s="47" t="n">
        <v>0</v>
      </c>
      <c r="P152" s="47" t="n">
        <v>0</v>
      </c>
      <c r="Q152" s="47" t="n">
        <v>0</v>
      </c>
      <c r="R152" s="47" t="n">
        <v>5.83333333333333</v>
      </c>
      <c r="S152" s="42" t="n">
        <v>8.52684302004667</v>
      </c>
      <c r="T152" s="42" t="n">
        <v>0</v>
      </c>
      <c r="U152" s="42" t="n">
        <v>5</v>
      </c>
      <c r="V152" s="42" t="n">
        <v>0</v>
      </c>
      <c r="W152" s="42" t="n">
        <v>1.66666666666667</v>
      </c>
      <c r="X152" s="42" t="n">
        <v>0</v>
      </c>
      <c r="Y152" s="42" t="n">
        <v>5</v>
      </c>
      <c r="Z152" s="42" t="n">
        <v>2.5</v>
      </c>
      <c r="AA152" s="42" t="n">
        <v>0</v>
      </c>
      <c r="AB152" s="42" t="n">
        <v>0</v>
      </c>
      <c r="AC152" s="42" t="n">
        <v>0</v>
      </c>
      <c r="AD152" s="42" t="n">
        <v>0</v>
      </c>
      <c r="AE152" s="42" t="n">
        <v>5</v>
      </c>
      <c r="AF152" s="42" t="n">
        <v>1.66666666666667</v>
      </c>
      <c r="AG152" s="42" t="n">
        <v>0</v>
      </c>
      <c r="AH152" s="42" t="n">
        <v>0</v>
      </c>
      <c r="AI152" s="42" t="n">
        <v>2.5</v>
      </c>
      <c r="AJ152" s="42" t="n">
        <v>0.833333333333333</v>
      </c>
      <c r="AK152" s="42" t="n">
        <v>0.625</v>
      </c>
      <c r="AL152" s="42" t="n">
        <v>10</v>
      </c>
      <c r="AM152" s="58" t="n">
        <v>1.66666666666667</v>
      </c>
      <c r="AN152" s="42" t="n">
        <v>3</v>
      </c>
      <c r="AO152" s="47" t="n">
        <v>5</v>
      </c>
      <c r="AP152" s="47" t="n">
        <v>7.5</v>
      </c>
      <c r="AQ152" s="47" t="n">
        <v>6.25</v>
      </c>
      <c r="AR152" s="47" t="n">
        <v>2.5</v>
      </c>
      <c r="AS152" s="42" t="n">
        <v>4.68333333333333</v>
      </c>
      <c r="AT152" s="42" t="n">
        <v>0</v>
      </c>
      <c r="AU152" s="42" t="n">
        <v>0</v>
      </c>
      <c r="AV152" s="42" t="n">
        <v>0</v>
      </c>
      <c r="AW152" s="42" t="n">
        <v>0</v>
      </c>
      <c r="AX152" s="42" t="n">
        <v>0</v>
      </c>
      <c r="AY152" s="42" t="n">
        <v>0</v>
      </c>
      <c r="AZ152" s="42" t="n">
        <v>0</v>
      </c>
      <c r="BA152" s="71" t="n">
        <v>0</v>
      </c>
      <c r="BB152" s="43" t="n">
        <f aca="false">AVERAGE(Table278572[[#This Row],[RULE OF LAW]],Table278572[[#This Row],[SECURITY &amp; SAFETY]],Table278572[[#This Row],[PERSONAL FREEDOM (minus Security &amp;Safety and Rule of Law)]],Table278572[[#This Row],[PERSONAL FREEDOM (minus Security &amp;Safety and Rule of Law)]])</f>
        <v>4.73108733545684</v>
      </c>
      <c r="BC152" s="44" t="n">
        <v>7.98</v>
      </c>
      <c r="BD152" s="45" t="n">
        <f aca="false">AVERAGE(Table278572[[#This Row],[PERSONAL FREEDOM]:[ECONOMIC FREEDOM]])</f>
        <v>6.35554366772842</v>
      </c>
      <c r="BE152" s="61" t="n">
        <f aca="false">RANK(BF152,$BF$2:$BF$160)</f>
        <v>118</v>
      </c>
      <c r="BF152" s="72" t="n">
        <f aca="false">ROUND(BD152, 2)</f>
        <v>6.36</v>
      </c>
      <c r="BG152" s="73" t="n">
        <f aca="false">Table278572[[#This Row],[1 Rule of Law]]</f>
        <v>6.60750632178067</v>
      </c>
      <c r="BH152" s="73" t="n">
        <f aca="false">Table278572[[#This Row],[2 Security &amp; Safety]]</f>
        <v>8.52684302004667</v>
      </c>
      <c r="BI152" s="73" t="n">
        <f aca="false">AVERAGE(AS152,W152,AK152,BA152,Z152)</f>
        <v>1.895</v>
      </c>
    </row>
    <row r="153" customFormat="false" ht="15" hidden="false" customHeight="true" outlineLevel="0" collapsed="false">
      <c r="A153" s="41" t="s">
        <v>195</v>
      </c>
      <c r="B153" s="42" t="n">
        <v>8.05834286654709</v>
      </c>
      <c r="C153" s="42" t="n">
        <v>7.41984584583945</v>
      </c>
      <c r="D153" s="42" t="n">
        <v>7.63427253896911</v>
      </c>
      <c r="E153" s="42" t="n">
        <v>7.70415375045188</v>
      </c>
      <c r="F153" s="42" t="n">
        <v>9.61714513270519</v>
      </c>
      <c r="G153" s="42" t="n">
        <v>10</v>
      </c>
      <c r="H153" s="42" t="n">
        <v>10</v>
      </c>
      <c r="I153" s="42" t="n">
        <v>10</v>
      </c>
      <c r="J153" s="42" t="n">
        <v>10</v>
      </c>
      <c r="K153" s="42" t="n">
        <v>9.98760826024079</v>
      </c>
      <c r="L153" s="42" t="n">
        <v>9.99752165204816</v>
      </c>
      <c r="M153" s="42" t="n">
        <v>10</v>
      </c>
      <c r="N153" s="42" t="n">
        <v>10</v>
      </c>
      <c r="O153" s="47" t="n">
        <v>10</v>
      </c>
      <c r="P153" s="47" t="n">
        <v>10</v>
      </c>
      <c r="Q153" s="47" t="n">
        <v>10</v>
      </c>
      <c r="R153" s="47" t="n">
        <v>10</v>
      </c>
      <c r="S153" s="42" t="n">
        <v>9.87155559491778</v>
      </c>
      <c r="T153" s="42" t="n">
        <v>10</v>
      </c>
      <c r="U153" s="42" t="n">
        <v>10</v>
      </c>
      <c r="V153" s="42" t="n">
        <v>10</v>
      </c>
      <c r="W153" s="42" t="n">
        <v>10</v>
      </c>
      <c r="X153" s="42" t="n">
        <v>10</v>
      </c>
      <c r="Y153" s="42" t="n">
        <v>10</v>
      </c>
      <c r="Z153" s="42" t="n">
        <v>10</v>
      </c>
      <c r="AA153" s="42" t="n">
        <v>10</v>
      </c>
      <c r="AB153" s="42" t="n">
        <v>10</v>
      </c>
      <c r="AC153" s="42" t="n">
        <v>10</v>
      </c>
      <c r="AD153" s="42" t="n">
        <v>10</v>
      </c>
      <c r="AE153" s="42" t="n">
        <v>10</v>
      </c>
      <c r="AF153" s="42" t="n">
        <v>10</v>
      </c>
      <c r="AG153" s="42" t="n">
        <v>10</v>
      </c>
      <c r="AH153" s="42" t="n">
        <v>10</v>
      </c>
      <c r="AI153" s="42" t="n">
        <v>10</v>
      </c>
      <c r="AJ153" s="42" t="n">
        <v>10</v>
      </c>
      <c r="AK153" s="42" t="n">
        <v>10</v>
      </c>
      <c r="AL153" s="42" t="n">
        <v>10</v>
      </c>
      <c r="AM153" s="47" t="n">
        <v>7</v>
      </c>
      <c r="AN153" s="47" t="n">
        <v>7.75</v>
      </c>
      <c r="AO153" s="47" t="n">
        <v>10</v>
      </c>
      <c r="AP153" s="47" t="n">
        <v>10</v>
      </c>
      <c r="AQ153" s="47" t="n">
        <v>10</v>
      </c>
      <c r="AR153" s="47" t="n">
        <v>10</v>
      </c>
      <c r="AS153" s="42" t="n">
        <v>8.95</v>
      </c>
      <c r="AT153" s="42" t="n">
        <v>10</v>
      </c>
      <c r="AU153" s="42" t="n">
        <v>10</v>
      </c>
      <c r="AV153" s="42" t="n">
        <v>10</v>
      </c>
      <c r="AW153" s="42" t="n">
        <v>10</v>
      </c>
      <c r="AX153" s="42" t="n">
        <v>10</v>
      </c>
      <c r="AY153" s="42" t="n">
        <v>10</v>
      </c>
      <c r="AZ153" s="42" t="n">
        <v>10</v>
      </c>
      <c r="BA153" s="71" t="n">
        <v>10</v>
      </c>
      <c r="BB153" s="43" t="n">
        <f aca="false">AVERAGE(Table278572[[#This Row],[RULE OF LAW]],Table278572[[#This Row],[SECURITY &amp; SAFETY]],Table278572[[#This Row],[PERSONAL FREEDOM (minus Security &amp;Safety and Rule of Law)]],Table278572[[#This Row],[PERSONAL FREEDOM (minus Security &amp;Safety and Rule of Law)]])</f>
        <v>9.28892733634242</v>
      </c>
      <c r="BC153" s="44" t="n">
        <v>7.93</v>
      </c>
      <c r="BD153" s="45" t="n">
        <f aca="false">AVERAGE(Table278572[[#This Row],[PERSONAL FREEDOM]:[ECONOMIC FREEDOM]])</f>
        <v>8.60946366817121</v>
      </c>
      <c r="BE153" s="61" t="n">
        <f aca="false">RANK(BF153,$BF$2:$BF$160)</f>
        <v>6</v>
      </c>
      <c r="BF153" s="72" t="n">
        <f aca="false">ROUND(BD153, 2)</f>
        <v>8.61</v>
      </c>
      <c r="BG153" s="73" t="n">
        <f aca="false">Table278572[[#This Row],[1 Rule of Law]]</f>
        <v>7.70415375045188</v>
      </c>
      <c r="BH153" s="73" t="n">
        <f aca="false">Table278572[[#This Row],[2 Security &amp; Safety]]</f>
        <v>9.87155559491778</v>
      </c>
      <c r="BI153" s="73" t="n">
        <f aca="false">AVERAGE(AS153,W153,AK153,BA153,Z153)</f>
        <v>9.79</v>
      </c>
    </row>
    <row r="154" customFormat="false" ht="15" hidden="false" customHeight="true" outlineLevel="0" collapsed="false">
      <c r="A154" s="41" t="s">
        <v>196</v>
      </c>
      <c r="B154" s="42" t="n">
        <v>7.07261569749387</v>
      </c>
      <c r="C154" s="42" t="n">
        <v>6.67478389750152</v>
      </c>
      <c r="D154" s="42" t="n">
        <v>6.44967944234534</v>
      </c>
      <c r="E154" s="42" t="n">
        <v>6.73235967911358</v>
      </c>
      <c r="F154" s="42" t="n">
        <v>8.47014773829987</v>
      </c>
      <c r="G154" s="42" t="n">
        <v>10</v>
      </c>
      <c r="H154" s="42" t="n">
        <v>9.89232374605713</v>
      </c>
      <c r="I154" s="42" t="n">
        <v>10</v>
      </c>
      <c r="J154" s="42" t="n">
        <v>9.98118279057309</v>
      </c>
      <c r="K154" s="42" t="n">
        <v>9.99623655811462</v>
      </c>
      <c r="L154" s="42" t="n">
        <v>9.97394861894897</v>
      </c>
      <c r="M154" s="42" t="n">
        <v>10</v>
      </c>
      <c r="N154" s="42" t="n">
        <v>10</v>
      </c>
      <c r="O154" s="47" t="n">
        <v>10</v>
      </c>
      <c r="P154" s="47" t="n">
        <v>10</v>
      </c>
      <c r="Q154" s="47" t="n">
        <v>10</v>
      </c>
      <c r="R154" s="47" t="n">
        <v>10</v>
      </c>
      <c r="S154" s="42" t="n">
        <v>9.48136545241628</v>
      </c>
      <c r="T154" s="42" t="n">
        <v>5</v>
      </c>
      <c r="U154" s="42" t="n">
        <v>10</v>
      </c>
      <c r="V154" s="42" t="n">
        <v>10</v>
      </c>
      <c r="W154" s="42" t="n">
        <v>8.33333333333333</v>
      </c>
      <c r="X154" s="42" t="n">
        <v>10</v>
      </c>
      <c r="Y154" s="42" t="n">
        <v>10</v>
      </c>
      <c r="Z154" s="42" t="n">
        <v>10</v>
      </c>
      <c r="AA154" s="42" t="n">
        <v>10</v>
      </c>
      <c r="AB154" s="42" t="n">
        <v>10</v>
      </c>
      <c r="AC154" s="42" t="n">
        <v>10</v>
      </c>
      <c r="AD154" s="42" t="n">
        <v>10</v>
      </c>
      <c r="AE154" s="42" t="n">
        <v>10</v>
      </c>
      <c r="AF154" s="42" t="n">
        <v>10</v>
      </c>
      <c r="AG154" s="42" t="n">
        <v>10</v>
      </c>
      <c r="AH154" s="42" t="n">
        <v>10</v>
      </c>
      <c r="AI154" s="42" t="n">
        <v>10</v>
      </c>
      <c r="AJ154" s="42" t="n">
        <v>10</v>
      </c>
      <c r="AK154" s="42" t="n">
        <v>10</v>
      </c>
      <c r="AL154" s="42" t="n">
        <v>10</v>
      </c>
      <c r="AM154" s="47" t="n">
        <v>8</v>
      </c>
      <c r="AN154" s="47" t="n">
        <v>7.25</v>
      </c>
      <c r="AO154" s="47" t="n">
        <v>10</v>
      </c>
      <c r="AP154" s="47" t="n">
        <v>10</v>
      </c>
      <c r="AQ154" s="47" t="n">
        <v>10</v>
      </c>
      <c r="AR154" s="47" t="n">
        <v>10</v>
      </c>
      <c r="AS154" s="42" t="n">
        <v>9.05</v>
      </c>
      <c r="AT154" s="42" t="n">
        <v>10</v>
      </c>
      <c r="AU154" s="42" t="n">
        <v>10</v>
      </c>
      <c r="AV154" s="42" t="n">
        <v>10</v>
      </c>
      <c r="AW154" s="42" t="n">
        <v>10</v>
      </c>
      <c r="AX154" s="42" t="n">
        <v>10</v>
      </c>
      <c r="AY154" s="42" t="n">
        <v>10</v>
      </c>
      <c r="AZ154" s="42" t="n">
        <v>10</v>
      </c>
      <c r="BA154" s="71" t="n">
        <v>10</v>
      </c>
      <c r="BB154" s="43" t="n">
        <f aca="false">AVERAGE(Table278572[[#This Row],[RULE OF LAW]],Table278572[[#This Row],[SECURITY &amp; SAFETY]],Table278572[[#This Row],[PERSONAL FREEDOM (minus Security &amp;Safety and Rule of Law)]],Table278572[[#This Row],[PERSONAL FREEDOM (minus Security &amp;Safety and Rule of Law)]])</f>
        <v>8.7917646162158</v>
      </c>
      <c r="BC154" s="44" t="n">
        <v>7.75</v>
      </c>
      <c r="BD154" s="45" t="n">
        <f aca="false">AVERAGE(Table278572[[#This Row],[PERSONAL FREEDOM]:[ECONOMIC FREEDOM]])</f>
        <v>8.2708823081079</v>
      </c>
      <c r="BE154" s="61" t="n">
        <f aca="false">RANK(BF154,$BF$2:$BF$160)</f>
        <v>23</v>
      </c>
      <c r="BF154" s="72" t="n">
        <f aca="false">ROUND(BD154, 2)</f>
        <v>8.27</v>
      </c>
      <c r="BG154" s="73" t="n">
        <f aca="false">Table278572[[#This Row],[1 Rule of Law]]</f>
        <v>6.73235967911358</v>
      </c>
      <c r="BH154" s="73" t="n">
        <f aca="false">Table278572[[#This Row],[2 Security &amp; Safety]]</f>
        <v>9.48136545241628</v>
      </c>
      <c r="BI154" s="73" t="n">
        <f aca="false">AVERAGE(AS154,W154,AK154,BA154,Z154)</f>
        <v>9.47666666666667</v>
      </c>
    </row>
    <row r="155" customFormat="false" ht="15" hidden="false" customHeight="true" outlineLevel="0" collapsed="false">
      <c r="A155" s="41" t="s">
        <v>197</v>
      </c>
      <c r="B155" s="42" t="n">
        <v>7.51456328562932</v>
      </c>
      <c r="C155" s="42" t="n">
        <v>7.12269121191416</v>
      </c>
      <c r="D155" s="42" t="n">
        <v>5.39217703214288</v>
      </c>
      <c r="E155" s="42" t="n">
        <v>6.67647717656212</v>
      </c>
      <c r="F155" s="42" t="n">
        <v>6.91552217575356</v>
      </c>
      <c r="G155" s="42" t="n">
        <v>10</v>
      </c>
      <c r="H155" s="42" t="n">
        <v>10</v>
      </c>
      <c r="I155" s="42" t="n">
        <v>10</v>
      </c>
      <c r="J155" s="42" t="n">
        <v>10</v>
      </c>
      <c r="K155" s="42" t="n">
        <v>10</v>
      </c>
      <c r="L155" s="42" t="n">
        <v>10</v>
      </c>
      <c r="M155" s="42" t="n">
        <v>10</v>
      </c>
      <c r="N155" s="42" t="n">
        <v>10</v>
      </c>
      <c r="O155" s="47" t="n">
        <v>5</v>
      </c>
      <c r="P155" s="47" t="n">
        <v>5</v>
      </c>
      <c r="Q155" s="47" t="n">
        <v>5</v>
      </c>
      <c r="R155" s="47" t="n">
        <v>8.33333333333333</v>
      </c>
      <c r="S155" s="42" t="n">
        <v>8.41628516969563</v>
      </c>
      <c r="T155" s="42" t="n">
        <v>10</v>
      </c>
      <c r="U155" s="42" t="n">
        <v>10</v>
      </c>
      <c r="V155" s="42" t="n">
        <v>10</v>
      </c>
      <c r="W155" s="42" t="n">
        <v>10</v>
      </c>
      <c r="X155" s="42" t="n">
        <v>10</v>
      </c>
      <c r="Y155" s="42" t="n">
        <v>10</v>
      </c>
      <c r="Z155" s="42" t="n">
        <v>10</v>
      </c>
      <c r="AA155" s="42" t="n">
        <v>10</v>
      </c>
      <c r="AB155" s="42" t="n">
        <v>10</v>
      </c>
      <c r="AC155" s="42" t="n">
        <v>7.5</v>
      </c>
      <c r="AD155" s="42" t="n">
        <v>7.5</v>
      </c>
      <c r="AE155" s="42" t="n">
        <v>7.5</v>
      </c>
      <c r="AF155" s="42" t="n">
        <v>7.5</v>
      </c>
      <c r="AG155" s="42" t="n">
        <v>10</v>
      </c>
      <c r="AH155" s="42" t="n">
        <v>7.5</v>
      </c>
      <c r="AI155" s="42" t="n">
        <v>7.5</v>
      </c>
      <c r="AJ155" s="42" t="n">
        <v>8.33333333333333</v>
      </c>
      <c r="AK155" s="42" t="n">
        <v>8.95833333333333</v>
      </c>
      <c r="AL155" s="42" t="n">
        <v>10</v>
      </c>
      <c r="AM155" s="47" t="n">
        <v>8</v>
      </c>
      <c r="AN155" s="47" t="n">
        <v>7.5</v>
      </c>
      <c r="AO155" s="47" t="n">
        <v>10</v>
      </c>
      <c r="AP155" s="47" t="n">
        <v>10</v>
      </c>
      <c r="AQ155" s="47" t="n">
        <v>10</v>
      </c>
      <c r="AR155" s="47" t="n">
        <v>10</v>
      </c>
      <c r="AS155" s="42" t="n">
        <v>9.1</v>
      </c>
      <c r="AT155" s="42" t="n">
        <v>10</v>
      </c>
      <c r="AU155" s="42" t="n">
        <v>10</v>
      </c>
      <c r="AV155" s="42" t="n">
        <v>10</v>
      </c>
      <c r="AW155" s="42" t="n">
        <v>10</v>
      </c>
      <c r="AX155" s="42" t="n">
        <v>10</v>
      </c>
      <c r="AY155" s="42" t="n">
        <v>10</v>
      </c>
      <c r="AZ155" s="42" t="n">
        <v>10</v>
      </c>
      <c r="BA155" s="71" t="n">
        <v>10</v>
      </c>
      <c r="BB155" s="43" t="n">
        <f aca="false">AVERAGE(Table278572[[#This Row],[RULE OF LAW]],Table278572[[#This Row],[SECURITY &amp; SAFETY]],Table278572[[#This Row],[PERSONAL FREEDOM (minus Security &amp;Safety and Rule of Law)]],Table278572[[#This Row],[PERSONAL FREEDOM (minus Security &amp;Safety and Rule of Law)]])</f>
        <v>8.57902391989777</v>
      </c>
      <c r="BC155" s="44" t="n">
        <v>7.08</v>
      </c>
      <c r="BD155" s="45" t="n">
        <f aca="false">AVERAGE(Table278572[[#This Row],[PERSONAL FREEDOM]:[ECONOMIC FREEDOM]])</f>
        <v>7.82951195994889</v>
      </c>
      <c r="BE155" s="61" t="n">
        <f aca="false">RANK(BF155,$BF$2:$BF$160)</f>
        <v>42</v>
      </c>
      <c r="BF155" s="72" t="n">
        <f aca="false">ROUND(BD155, 2)</f>
        <v>7.83</v>
      </c>
      <c r="BG155" s="73" t="n">
        <f aca="false">Table278572[[#This Row],[1 Rule of Law]]</f>
        <v>6.67647717656212</v>
      </c>
      <c r="BH155" s="73" t="n">
        <f aca="false">Table278572[[#This Row],[2 Security &amp; Safety]]</f>
        <v>8.41628516969563</v>
      </c>
      <c r="BI155" s="73" t="n">
        <f aca="false">AVERAGE(AS155,W155,AK155,BA155,Z155)</f>
        <v>9.61166666666667</v>
      </c>
    </row>
    <row r="156" customFormat="false" ht="15" hidden="false" customHeight="true" outlineLevel="0" collapsed="false">
      <c r="A156" s="41" t="s">
        <v>198</v>
      </c>
      <c r="B156" s="42" t="n">
        <v>1.54213162089582</v>
      </c>
      <c r="C156" s="42" t="n">
        <v>3.4855096869946</v>
      </c>
      <c r="D156" s="42" t="n">
        <v>1.59830163972533</v>
      </c>
      <c r="E156" s="42" t="n">
        <v>2.20864764920525</v>
      </c>
      <c r="F156" s="42" t="n">
        <v>0</v>
      </c>
      <c r="G156" s="42" t="n">
        <v>10</v>
      </c>
      <c r="H156" s="42" t="n">
        <v>10</v>
      </c>
      <c r="I156" s="42" t="n">
        <v>5</v>
      </c>
      <c r="J156" s="42" t="n">
        <v>9.98914005303629</v>
      </c>
      <c r="K156" s="42" t="n">
        <v>9.99348403182177</v>
      </c>
      <c r="L156" s="42" t="n">
        <v>8.99652481697161</v>
      </c>
      <c r="M156" s="42" t="n">
        <v>10</v>
      </c>
      <c r="N156" s="42" t="n">
        <v>10</v>
      </c>
      <c r="O156" s="47" t="n">
        <v>10</v>
      </c>
      <c r="P156" s="47" t="n">
        <v>10</v>
      </c>
      <c r="Q156" s="47" t="n">
        <v>10</v>
      </c>
      <c r="R156" s="47" t="n">
        <v>10</v>
      </c>
      <c r="S156" s="42" t="n">
        <v>6.33217493899054</v>
      </c>
      <c r="T156" s="42" t="n">
        <v>10</v>
      </c>
      <c r="U156" s="42" t="n">
        <v>10</v>
      </c>
      <c r="V156" s="42" t="n">
        <v>10</v>
      </c>
      <c r="W156" s="42" t="n">
        <v>10</v>
      </c>
      <c r="X156" s="42" t="n">
        <v>10</v>
      </c>
      <c r="Y156" s="42" t="n">
        <v>7.5</v>
      </c>
      <c r="Z156" s="42" t="n">
        <v>8.75</v>
      </c>
      <c r="AA156" s="42" t="n">
        <v>10</v>
      </c>
      <c r="AB156" s="42" t="n">
        <v>10</v>
      </c>
      <c r="AC156" s="42" t="n">
        <v>10</v>
      </c>
      <c r="AD156" s="42" t="n">
        <v>5</v>
      </c>
      <c r="AE156" s="42" t="n">
        <v>5</v>
      </c>
      <c r="AF156" s="42" t="n">
        <v>6.66666666666667</v>
      </c>
      <c r="AG156" s="42" t="n">
        <v>10</v>
      </c>
      <c r="AH156" s="42" t="n">
        <v>7.5</v>
      </c>
      <c r="AI156" s="42" t="n">
        <v>10</v>
      </c>
      <c r="AJ156" s="42" t="n">
        <v>9.16666666666667</v>
      </c>
      <c r="AK156" s="42" t="n">
        <v>8.95833333333333</v>
      </c>
      <c r="AL156" s="42" t="n">
        <v>10</v>
      </c>
      <c r="AM156" s="47" t="n">
        <v>1.33333333333333</v>
      </c>
      <c r="AN156" s="47" t="n">
        <v>2.25</v>
      </c>
      <c r="AO156" s="47" t="n">
        <v>10</v>
      </c>
      <c r="AP156" s="47" t="n">
        <v>10</v>
      </c>
      <c r="AQ156" s="47" t="n">
        <v>10</v>
      </c>
      <c r="AR156" s="47" t="n">
        <v>7.5</v>
      </c>
      <c r="AS156" s="42" t="n">
        <v>6.21666666666667</v>
      </c>
      <c r="AT156" s="42" t="n">
        <v>10</v>
      </c>
      <c r="AU156" s="42" t="n">
        <v>10</v>
      </c>
      <c r="AV156" s="42" t="n">
        <v>10</v>
      </c>
      <c r="AW156" s="42" t="n">
        <v>10</v>
      </c>
      <c r="AX156" s="42" t="n">
        <v>10</v>
      </c>
      <c r="AY156" s="42" t="n">
        <v>10</v>
      </c>
      <c r="AZ156" s="42" t="n">
        <v>10</v>
      </c>
      <c r="BA156" s="71" t="n">
        <v>10</v>
      </c>
      <c r="BB156" s="43" t="n">
        <f aca="false">AVERAGE(Table278572[[#This Row],[RULE OF LAW]],Table278572[[#This Row],[SECURITY &amp; SAFETY]],Table278572[[#This Row],[PERSONAL FREEDOM (minus Security &amp;Safety and Rule of Law)]],Table278572[[#This Row],[PERSONAL FREEDOM (minus Security &amp;Safety and Rule of Law)]])</f>
        <v>6.52770564704895</v>
      </c>
      <c r="BC156" s="44" t="n">
        <v>3.29</v>
      </c>
      <c r="BD156" s="45" t="n">
        <f aca="false">AVERAGE(Table278572[[#This Row],[PERSONAL FREEDOM]:[ECONOMIC FREEDOM]])</f>
        <v>4.90885282352447</v>
      </c>
      <c r="BE156" s="61" t="n">
        <f aca="false">RANK(BF156,$BF$2:$BF$160)</f>
        <v>154</v>
      </c>
      <c r="BF156" s="72" t="n">
        <f aca="false">ROUND(BD156, 2)</f>
        <v>4.91</v>
      </c>
      <c r="BG156" s="73" t="n">
        <f aca="false">Table278572[[#This Row],[1 Rule of Law]]</f>
        <v>2.20864764920525</v>
      </c>
      <c r="BH156" s="73" t="n">
        <f aca="false">Table278572[[#This Row],[2 Security &amp; Safety]]</f>
        <v>6.33217493899054</v>
      </c>
      <c r="BI156" s="73" t="n">
        <f aca="false">AVERAGE(AS156,W156,AK156,BA156,Z156)</f>
        <v>8.785</v>
      </c>
    </row>
    <row r="157" customFormat="false" ht="15" hidden="false" customHeight="true" outlineLevel="0" collapsed="false">
      <c r="A157" s="41" t="s">
        <v>199</v>
      </c>
      <c r="B157" s="42" t="n">
        <v>5.72938801791153</v>
      </c>
      <c r="C157" s="42" t="n">
        <v>4.57631813353479</v>
      </c>
      <c r="D157" s="42" t="n">
        <v>4.97009427735205</v>
      </c>
      <c r="E157" s="42" t="n">
        <v>5.09193347626613</v>
      </c>
      <c r="F157" s="42" t="n">
        <v>9.39523491610929</v>
      </c>
      <c r="G157" s="42" t="n">
        <v>10</v>
      </c>
      <c r="H157" s="42" t="n">
        <v>10</v>
      </c>
      <c r="I157" s="42" t="n">
        <v>10</v>
      </c>
      <c r="J157" s="42" t="n">
        <v>10</v>
      </c>
      <c r="K157" s="42" t="n">
        <v>10</v>
      </c>
      <c r="L157" s="42" t="n">
        <v>10</v>
      </c>
      <c r="M157" s="42" t="n">
        <v>10</v>
      </c>
      <c r="N157" s="42" t="n">
        <v>7.5</v>
      </c>
      <c r="O157" s="47" t="n">
        <v>5</v>
      </c>
      <c r="P157" s="47" t="n">
        <v>5</v>
      </c>
      <c r="Q157" s="47" t="n">
        <v>5</v>
      </c>
      <c r="R157" s="47" t="n">
        <v>7.5</v>
      </c>
      <c r="S157" s="42" t="n">
        <v>8.96507830536976</v>
      </c>
      <c r="T157" s="42" t="n">
        <v>5</v>
      </c>
      <c r="U157" s="42" t="n">
        <v>0</v>
      </c>
      <c r="V157" s="42" t="n">
        <v>5</v>
      </c>
      <c r="W157" s="42" t="n">
        <v>3.33333333333333</v>
      </c>
      <c r="X157" s="42" t="n">
        <v>2.5</v>
      </c>
      <c r="Y157" s="42" t="n">
        <v>2.5</v>
      </c>
      <c r="Z157" s="42" t="n">
        <v>2.5</v>
      </c>
      <c r="AA157" s="42" t="n">
        <v>2.5</v>
      </c>
      <c r="AB157" s="42" t="n">
        <v>2.5</v>
      </c>
      <c r="AC157" s="42" t="n">
        <v>7.5</v>
      </c>
      <c r="AD157" s="42" t="n">
        <v>2.5</v>
      </c>
      <c r="AE157" s="42" t="n">
        <v>2.5</v>
      </c>
      <c r="AF157" s="42" t="n">
        <v>4.16666666666667</v>
      </c>
      <c r="AG157" s="42" t="n">
        <v>0</v>
      </c>
      <c r="AH157" s="42" t="n">
        <v>2.5</v>
      </c>
      <c r="AI157" s="42" t="n">
        <v>7.5</v>
      </c>
      <c r="AJ157" s="42" t="n">
        <v>3.33333333333333</v>
      </c>
      <c r="AK157" s="42" t="n">
        <v>3.125</v>
      </c>
      <c r="AL157" s="42" t="n">
        <v>10</v>
      </c>
      <c r="AM157" s="47" t="n">
        <v>0</v>
      </c>
      <c r="AN157" s="47" t="n">
        <v>1.5</v>
      </c>
      <c r="AO157" s="47" t="n">
        <v>7.5</v>
      </c>
      <c r="AP157" s="47" t="n">
        <v>5</v>
      </c>
      <c r="AQ157" s="47" t="n">
        <v>6.25</v>
      </c>
      <c r="AR157" s="47" t="n">
        <v>2.5</v>
      </c>
      <c r="AS157" s="42" t="n">
        <v>4.05</v>
      </c>
      <c r="AT157" s="42" t="n">
        <v>10</v>
      </c>
      <c r="AU157" s="42" t="n">
        <v>10</v>
      </c>
      <c r="AV157" s="42" t="n">
        <v>10</v>
      </c>
      <c r="AW157" s="42" t="n">
        <v>10</v>
      </c>
      <c r="AX157" s="42" t="n">
        <v>10</v>
      </c>
      <c r="AY157" s="42" t="n">
        <v>10</v>
      </c>
      <c r="AZ157" s="42" t="n">
        <v>10</v>
      </c>
      <c r="BA157" s="71" t="n">
        <v>10</v>
      </c>
      <c r="BB157" s="43" t="n">
        <f aca="false">AVERAGE(Table278572[[#This Row],[RULE OF LAW]],Table278572[[#This Row],[SECURITY &amp; SAFETY]],Table278572[[#This Row],[PERSONAL FREEDOM (minus Security &amp;Safety and Rule of Law)]],Table278572[[#This Row],[PERSONAL FREEDOM (minus Security &amp;Safety and Rule of Law)]])</f>
        <v>5.81508627874231</v>
      </c>
      <c r="BC157" s="44" t="n">
        <v>6.43</v>
      </c>
      <c r="BD157" s="45" t="n">
        <f aca="false">AVERAGE(Table278572[[#This Row],[PERSONAL FREEDOM]:[ECONOMIC FREEDOM]])</f>
        <v>6.12254313937115</v>
      </c>
      <c r="BE157" s="61" t="n">
        <f aca="false">RANK(BF157,$BF$2:$BF$160)</f>
        <v>128</v>
      </c>
      <c r="BF157" s="72" t="n">
        <f aca="false">ROUND(BD157, 2)</f>
        <v>6.12</v>
      </c>
      <c r="BG157" s="73" t="n">
        <f aca="false">Table278572[[#This Row],[1 Rule of Law]]</f>
        <v>5.09193347626613</v>
      </c>
      <c r="BH157" s="73" t="n">
        <f aca="false">Table278572[[#This Row],[2 Security &amp; Safety]]</f>
        <v>8.96507830536976</v>
      </c>
      <c r="BI157" s="73" t="n">
        <f aca="false">AVERAGE(AS157,W157,AK157,BA157,Z157)</f>
        <v>4.60166666666667</v>
      </c>
    </row>
    <row r="158" customFormat="false" ht="15" hidden="false" customHeight="true" outlineLevel="0" collapsed="false">
      <c r="A158" s="41" t="s">
        <v>214</v>
      </c>
      <c r="B158" s="42" t="s">
        <v>60</v>
      </c>
      <c r="C158" s="42" t="s">
        <v>60</v>
      </c>
      <c r="D158" s="42" t="s">
        <v>60</v>
      </c>
      <c r="E158" s="42" t="n">
        <v>3.33341075766358</v>
      </c>
      <c r="F158" s="42" t="n">
        <v>7.20031763280464</v>
      </c>
      <c r="G158" s="42" t="n">
        <v>0</v>
      </c>
      <c r="H158" s="42" t="n">
        <v>0</v>
      </c>
      <c r="I158" s="42" t="n">
        <v>0</v>
      </c>
      <c r="J158" s="42" t="n">
        <v>0</v>
      </c>
      <c r="K158" s="42" t="n">
        <v>0.0281381422532107</v>
      </c>
      <c r="L158" s="42" t="n">
        <v>0.00562762845064214</v>
      </c>
      <c r="M158" s="42" t="n">
        <v>6.2</v>
      </c>
      <c r="N158" s="42" t="n">
        <v>7.5</v>
      </c>
      <c r="O158" s="47" t="n">
        <v>0</v>
      </c>
      <c r="P158" s="47" t="n">
        <v>0</v>
      </c>
      <c r="Q158" s="47" t="n">
        <v>0</v>
      </c>
      <c r="R158" s="47" t="n">
        <v>4.56666666666667</v>
      </c>
      <c r="S158" s="42" t="n">
        <v>3.92420397597398</v>
      </c>
      <c r="T158" s="42" t="n">
        <v>0</v>
      </c>
      <c r="U158" s="42" t="n">
        <v>5</v>
      </c>
      <c r="V158" s="42" t="n">
        <v>0</v>
      </c>
      <c r="W158" s="42" t="n">
        <v>1.66666666666667</v>
      </c>
      <c r="X158" s="42" t="s">
        <v>60</v>
      </c>
      <c r="Y158" s="42" t="s">
        <v>60</v>
      </c>
      <c r="Z158" s="42" t="s">
        <v>60</v>
      </c>
      <c r="AA158" s="42" t="s">
        <v>60</v>
      </c>
      <c r="AB158" s="42" t="s">
        <v>60</v>
      </c>
      <c r="AC158" s="42" t="s">
        <v>60</v>
      </c>
      <c r="AD158" s="42" t="s">
        <v>60</v>
      </c>
      <c r="AE158" s="42" t="s">
        <v>60</v>
      </c>
      <c r="AF158" s="42" t="s">
        <v>60</v>
      </c>
      <c r="AG158" s="42" t="s">
        <v>60</v>
      </c>
      <c r="AH158" s="42" t="s">
        <v>60</v>
      </c>
      <c r="AI158" s="42" t="s">
        <v>60</v>
      </c>
      <c r="AJ158" s="42" t="s">
        <v>60</v>
      </c>
      <c r="AK158" s="42" t="s">
        <v>60</v>
      </c>
      <c r="AL158" s="42" t="n">
        <v>6.18082655773773</v>
      </c>
      <c r="AM158" s="47" t="n">
        <v>2</v>
      </c>
      <c r="AN158" s="47" t="n">
        <v>2.25</v>
      </c>
      <c r="AO158" s="47" t="s">
        <v>60</v>
      </c>
      <c r="AP158" s="47" t="s">
        <v>60</v>
      </c>
      <c r="AQ158" s="47" t="s">
        <v>60</v>
      </c>
      <c r="AR158" s="47" t="s">
        <v>60</v>
      </c>
      <c r="AS158" s="42" t="n">
        <v>3.47694218591258</v>
      </c>
      <c r="AT158" s="42" t="n">
        <v>0</v>
      </c>
      <c r="AU158" s="42" t="n">
        <v>0</v>
      </c>
      <c r="AV158" s="42" t="n">
        <v>0</v>
      </c>
      <c r="AW158" s="42" t="n">
        <v>0</v>
      </c>
      <c r="AX158" s="42" t="n">
        <v>0</v>
      </c>
      <c r="AY158" s="42" t="n">
        <v>0</v>
      </c>
      <c r="AZ158" s="42" t="n">
        <v>0</v>
      </c>
      <c r="BA158" s="71" t="n">
        <v>0</v>
      </c>
      <c r="BB158" s="43" t="n">
        <f aca="false">AVERAGE(Table278572[[#This Row],[RULE OF LAW]],Table278572[[#This Row],[SECURITY &amp; SAFETY]],Table278572[[#This Row],[PERSONAL FREEDOM (minus Security &amp;Safety and Rule of Law)]],Table278572[[#This Row],[PERSONAL FREEDOM (minus Security &amp;Safety and Rule of Law)]])</f>
        <v>2.67167182550593</v>
      </c>
      <c r="BC158" s="44" t="n">
        <v>6.44</v>
      </c>
      <c r="BD158" s="45" t="n">
        <f aca="false">AVERAGE(Table278572[[#This Row],[PERSONAL FREEDOM]:[ECONOMIC FREEDOM]])</f>
        <v>4.55583591275297</v>
      </c>
      <c r="BE158" s="61" t="n">
        <f aca="false">RANK(BF158,$BF$2:$BF$160)</f>
        <v>158</v>
      </c>
      <c r="BF158" s="72" t="n">
        <f aca="false">ROUND(BD158, 2)</f>
        <v>4.56</v>
      </c>
      <c r="BG158" s="73" t="n">
        <f aca="false">Table278572[[#This Row],[1 Rule of Law]]</f>
        <v>3.33341075766358</v>
      </c>
      <c r="BH158" s="73" t="n">
        <f aca="false">Table278572[[#This Row],[2 Security &amp; Safety]]</f>
        <v>3.92420397597398</v>
      </c>
      <c r="BI158" s="73" t="n">
        <f aca="false">AVERAGE(AS158,W158,AK158,BA158,Z158)</f>
        <v>1.71453628419308</v>
      </c>
    </row>
    <row r="159" customFormat="false" ht="13" hidden="false" customHeight="false" outlineLevel="0" collapsed="false">
      <c r="A159" s="41" t="s">
        <v>200</v>
      </c>
      <c r="B159" s="42" t="n">
        <v>3.43238666073692</v>
      </c>
      <c r="C159" s="42" t="n">
        <v>4.70202984802499</v>
      </c>
      <c r="D159" s="42" t="n">
        <v>3.77036089992635</v>
      </c>
      <c r="E159" s="42" t="n">
        <v>3.96825913622942</v>
      </c>
      <c r="F159" s="42" t="n">
        <v>7.53650321915323</v>
      </c>
      <c r="G159" s="42" t="n">
        <v>10</v>
      </c>
      <c r="H159" s="42" t="n">
        <v>10</v>
      </c>
      <c r="I159" s="42" t="n">
        <v>7.5</v>
      </c>
      <c r="J159" s="42" t="n">
        <v>10</v>
      </c>
      <c r="K159" s="42" t="n">
        <v>10</v>
      </c>
      <c r="L159" s="42" t="n">
        <v>9.5</v>
      </c>
      <c r="M159" s="42" t="n">
        <v>9.9</v>
      </c>
      <c r="N159" s="42" t="n">
        <v>7.5</v>
      </c>
      <c r="O159" s="47" t="n">
        <v>5</v>
      </c>
      <c r="P159" s="47" t="n">
        <v>5</v>
      </c>
      <c r="Q159" s="47" t="n">
        <v>5</v>
      </c>
      <c r="R159" s="47" t="n">
        <v>7.46666666666667</v>
      </c>
      <c r="S159" s="42" t="n">
        <v>8.1677232952733</v>
      </c>
      <c r="T159" s="42" t="n">
        <v>10</v>
      </c>
      <c r="U159" s="42" t="n">
        <v>5</v>
      </c>
      <c r="V159" s="42" t="n">
        <v>5</v>
      </c>
      <c r="W159" s="42" t="n">
        <v>6.66666666666667</v>
      </c>
      <c r="X159" s="42" t="n">
        <v>7.5</v>
      </c>
      <c r="Y159" s="42" t="n">
        <v>7.5</v>
      </c>
      <c r="Z159" s="42" t="n">
        <v>7.5</v>
      </c>
      <c r="AA159" s="42" t="n">
        <v>7.5</v>
      </c>
      <c r="AB159" s="42" t="n">
        <v>7.5</v>
      </c>
      <c r="AC159" s="42" t="n">
        <v>7.5</v>
      </c>
      <c r="AD159" s="42" t="n">
        <v>7.5</v>
      </c>
      <c r="AE159" s="42" t="n">
        <v>10</v>
      </c>
      <c r="AF159" s="42" t="n">
        <v>8.33333333333333</v>
      </c>
      <c r="AG159" s="42" t="n">
        <v>7.5</v>
      </c>
      <c r="AH159" s="42" t="n">
        <v>5</v>
      </c>
      <c r="AI159" s="42" t="n">
        <v>10</v>
      </c>
      <c r="AJ159" s="42" t="n">
        <v>7.5</v>
      </c>
      <c r="AK159" s="42" t="n">
        <v>7.70833333333333</v>
      </c>
      <c r="AL159" s="42" t="n">
        <v>10</v>
      </c>
      <c r="AM159" s="47" t="n">
        <v>4</v>
      </c>
      <c r="AN159" s="47" t="n">
        <v>3.75</v>
      </c>
      <c r="AO159" s="47" t="n">
        <v>7.5</v>
      </c>
      <c r="AP159" s="47" t="n">
        <v>7.5</v>
      </c>
      <c r="AQ159" s="47" t="n">
        <v>7.5</v>
      </c>
      <c r="AR159" s="47" t="n">
        <v>7.5</v>
      </c>
      <c r="AS159" s="42" t="n">
        <v>6.55</v>
      </c>
      <c r="AT159" s="42" t="n">
        <v>0</v>
      </c>
      <c r="AU159" s="42" t="n">
        <v>5</v>
      </c>
      <c r="AV159" s="42" t="n">
        <v>2.5</v>
      </c>
      <c r="AW159" s="42" t="n">
        <v>0</v>
      </c>
      <c r="AX159" s="42" t="n">
        <v>0</v>
      </c>
      <c r="AY159" s="42" t="n">
        <v>0</v>
      </c>
      <c r="AZ159" s="42" t="s">
        <v>60</v>
      </c>
      <c r="BA159" s="71" t="n">
        <v>1.25</v>
      </c>
      <c r="BB159" s="43" t="n">
        <f aca="false">AVERAGE(Table278572[[#This Row],[RULE OF LAW]],Table278572[[#This Row],[SECURITY &amp; SAFETY]],Table278572[[#This Row],[PERSONAL FREEDOM (minus Security &amp;Safety and Rule of Law)]],Table278572[[#This Row],[PERSONAL FREEDOM (minus Security &amp;Safety and Rule of Law)]])</f>
        <v>6.00149560787568</v>
      </c>
      <c r="BC159" s="44" t="n">
        <v>7.04</v>
      </c>
      <c r="BD159" s="45" t="n">
        <f aca="false">AVERAGE(Table278572[[#This Row],[PERSONAL FREEDOM]:[ECONOMIC FREEDOM]])</f>
        <v>6.52074780393784</v>
      </c>
      <c r="BE159" s="61" t="n">
        <f aca="false">RANK(BF159,$BF$2:$BF$160)</f>
        <v>103</v>
      </c>
      <c r="BF159" s="72" t="n">
        <f aca="false">ROUND(BD159, 2)</f>
        <v>6.52</v>
      </c>
      <c r="BG159" s="73" t="n">
        <f aca="false">Table278572[[#This Row],[1 Rule of Law]]</f>
        <v>3.96825913622942</v>
      </c>
      <c r="BH159" s="73" t="n">
        <f aca="false">Table278572[[#This Row],[2 Security &amp; Safety]]</f>
        <v>8.1677232952733</v>
      </c>
      <c r="BI159" s="73" t="n">
        <f aca="false">AVERAGE(AS159,W159,AK159,BA159,Z159)</f>
        <v>5.935</v>
      </c>
    </row>
    <row r="160" customFormat="false" ht="13" hidden="false" customHeight="false" outlineLevel="0" collapsed="false">
      <c r="A160" s="41" t="s">
        <v>201</v>
      </c>
      <c r="B160" s="42" t="n">
        <v>1.97327458302854</v>
      </c>
      <c r="C160" s="42" t="n">
        <v>4.51919369879299</v>
      </c>
      <c r="D160" s="42" t="n">
        <v>3.61289598264323</v>
      </c>
      <c r="E160" s="42" t="n">
        <v>3.36845475482159</v>
      </c>
      <c r="F160" s="42" t="n">
        <v>6.98767829780994</v>
      </c>
      <c r="G160" s="42" t="n">
        <v>5</v>
      </c>
      <c r="H160" s="42" t="n">
        <v>10</v>
      </c>
      <c r="I160" s="42" t="n">
        <v>5</v>
      </c>
      <c r="J160" s="42" t="n">
        <v>10</v>
      </c>
      <c r="K160" s="42" t="n">
        <v>10</v>
      </c>
      <c r="L160" s="42" t="n">
        <v>8</v>
      </c>
      <c r="M160" s="42" t="n">
        <v>10</v>
      </c>
      <c r="N160" s="42" t="n">
        <v>7.5</v>
      </c>
      <c r="O160" s="47" t="n">
        <v>5</v>
      </c>
      <c r="P160" s="47" t="n">
        <v>5</v>
      </c>
      <c r="Q160" s="47" t="n">
        <v>5</v>
      </c>
      <c r="R160" s="47" t="n">
        <v>7.5</v>
      </c>
      <c r="S160" s="42" t="n">
        <v>7.49589276593665</v>
      </c>
      <c r="T160" s="42" t="n">
        <v>0</v>
      </c>
      <c r="U160" s="42" t="n">
        <v>0</v>
      </c>
      <c r="V160" s="42" t="n">
        <v>10</v>
      </c>
      <c r="W160" s="42" t="n">
        <v>3.33333333333333</v>
      </c>
      <c r="X160" s="42" t="n">
        <v>2.5</v>
      </c>
      <c r="Y160" s="42" t="n">
        <v>5</v>
      </c>
      <c r="Z160" s="42" t="n">
        <v>3.75</v>
      </c>
      <c r="AA160" s="42" t="n">
        <v>5</v>
      </c>
      <c r="AB160" s="42" t="n">
        <v>5</v>
      </c>
      <c r="AC160" s="42" t="n">
        <v>2.5</v>
      </c>
      <c r="AD160" s="42" t="n">
        <v>2.5</v>
      </c>
      <c r="AE160" s="42" t="n">
        <v>5</v>
      </c>
      <c r="AF160" s="42" t="n">
        <v>3.33333333333333</v>
      </c>
      <c r="AG160" s="42" t="n">
        <v>2.5</v>
      </c>
      <c r="AH160" s="42" t="n">
        <v>2.5</v>
      </c>
      <c r="AI160" s="42" t="n">
        <v>2.5</v>
      </c>
      <c r="AJ160" s="42" t="n">
        <v>2.5</v>
      </c>
      <c r="AK160" s="42" t="n">
        <v>3.95833333333333</v>
      </c>
      <c r="AL160" s="42" t="n">
        <v>10</v>
      </c>
      <c r="AM160" s="47" t="n">
        <v>2.33333333333333</v>
      </c>
      <c r="AN160" s="47" t="n">
        <v>4.25</v>
      </c>
      <c r="AO160" s="47" t="n">
        <v>7.5</v>
      </c>
      <c r="AP160" s="47" t="n">
        <v>7.5</v>
      </c>
      <c r="AQ160" s="47" t="n">
        <v>7.5</v>
      </c>
      <c r="AR160" s="47" t="n">
        <v>7.5</v>
      </c>
      <c r="AS160" s="42" t="n">
        <v>6.31666666666667</v>
      </c>
      <c r="AT160" s="42" t="s">
        <v>60</v>
      </c>
      <c r="AU160" s="42" t="n">
        <v>10</v>
      </c>
      <c r="AV160" s="42" t="n">
        <v>10</v>
      </c>
      <c r="AW160" s="42" t="n">
        <v>0</v>
      </c>
      <c r="AX160" s="42" t="n">
        <v>10</v>
      </c>
      <c r="AY160" s="42" t="n">
        <v>5</v>
      </c>
      <c r="AZ160" s="42" t="s">
        <v>60</v>
      </c>
      <c r="BA160" s="71" t="n">
        <v>7.5</v>
      </c>
      <c r="BB160" s="43" t="n">
        <f aca="false">AVERAGE(Table278572[[#This Row],[RULE OF LAW]],Table278572[[#This Row],[SECURITY &amp; SAFETY]],Table278572[[#This Row],[PERSONAL FREEDOM (minus Security &amp;Safety and Rule of Law)]],Table278572[[#This Row],[PERSONAL FREEDOM (minus Security &amp;Safety and Rule of Law)]])</f>
        <v>5.20192021352289</v>
      </c>
      <c r="BC160" s="44" t="n">
        <v>5.28</v>
      </c>
      <c r="BD160" s="45" t="n">
        <f aca="false">AVERAGE(Table278572[[#This Row],[PERSONAL FREEDOM]:[ECONOMIC FREEDOM]])</f>
        <v>5.24096010676145</v>
      </c>
      <c r="BE160" s="61" t="n">
        <f aca="false">RANK(BF160,$BF$2:$BF$160)</f>
        <v>148</v>
      </c>
      <c r="BF160" s="72" t="n">
        <f aca="false">ROUND(BD160, 2)</f>
        <v>5.24</v>
      </c>
      <c r="BG160" s="73" t="n">
        <f aca="false">Table278572[[#This Row],[1 Rule of Law]]</f>
        <v>3.36845475482159</v>
      </c>
      <c r="BH160" s="73" t="n">
        <f aca="false">Table278572[[#This Row],[2 Security &amp; Safety]]</f>
        <v>7.49589276593665</v>
      </c>
      <c r="BI160" s="73" t="n">
        <f aca="false">AVERAGE(AS160,W160,AK160,BA160,Z160)</f>
        <v>4.97166666666667</v>
      </c>
    </row>
  </sheetData>
  <printOptions headings="false" gridLines="false" gridLinesSet="true" horizontalCentered="false" verticalCentered="false"/>
  <pageMargins left="0" right="0" top="0" bottom="0" header="0.511805555555555" footer="0.511805555555555"/>
  <pageSetup paperSize="5" scale="100" firstPageNumber="0" fitToWidth="0" fitToHeight="1" pageOrder="downThenOver" orientation="portrait" usePrinterDefaults="false" blackAndWhite="false" draft="false" cellComments="none" useFirstPageNumber="fals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LibreOffice/5.1.3.2$Windows_x86 LibreOffice_project/644e4637d1d8544fd9f56425bd6cec110e49301b</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2015-12-03T14:31:18Z</dcterms:created>
  <dc:creator>Tanja Porčnik</dc:creator>
  <dc:description/>
  <dc:language>en-US</dc:language>
  <cp:lastModifiedBy>Tanja</cp:lastModifiedBy>
  <dcterms:modified xsi:type="dcterms:W3CDTF">2016-11-25T19:34:26Z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